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rion2\障がい者支援\B-0408 障がい者援護対策\15 グループホーム補助金\ホームページ掲載用\R5用\"/>
    </mc:Choice>
  </mc:AlternateContent>
  <bookViews>
    <workbookView xWindow="3630" yWindow="300" windowWidth="7650" windowHeight="8715" tabRatio="844" firstSheet="1" activeTab="7"/>
  </bookViews>
  <sheets>
    <sheet name="はじめにご覧ください" sheetId="43" r:id="rId1"/>
    <sheet name="①基礎情報" sheetId="25" r:id="rId2"/>
    <sheet name="②所要額見込調書（その2）" sheetId="30" r:id="rId3"/>
    <sheet name="③所要額見込調書（その１）" sheetId="29" r:id="rId4"/>
    <sheet name="実績報告書" sheetId="47" r:id="rId5"/>
    <sheet name="所要額調書" sheetId="32" r:id="rId6"/>
    <sheet name="決算書" sheetId="26" r:id="rId7"/>
    <sheet name="決算書記載例" sheetId="49" r:id="rId8"/>
    <sheet name="補助基準額リスト" sheetId="48" r:id="rId9"/>
  </sheets>
  <externalReferences>
    <externalReference r:id="rId10"/>
  </externalReferences>
  <definedNames>
    <definedName name="_xlnm._FilterDatabase" localSheetId="2" hidden="1">'②所要額見込調書（その2）'!$E$3:$J$4</definedName>
    <definedName name="_xlnm.Print_Area" localSheetId="2">'②所要額見込調書（その2）'!$A$1:$J$216</definedName>
    <definedName name="_xlnm.Print_Area" localSheetId="0">はじめにご覧ください!$A$1:$R$197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32" l="1"/>
  <c r="J187" i="43" l="1"/>
  <c r="G19" i="32"/>
  <c r="P16" i="30" l="1"/>
  <c r="D127" i="48"/>
  <c r="D126" i="48"/>
  <c r="D125" i="48"/>
  <c r="D124" i="48"/>
  <c r="D123" i="48"/>
  <c r="D122" i="48"/>
  <c r="D121" i="48"/>
  <c r="D120" i="48"/>
  <c r="D119" i="48"/>
  <c r="D118" i="48"/>
  <c r="D117" i="48"/>
  <c r="D116" i="48"/>
  <c r="D115" i="48"/>
  <c r="D114" i="48"/>
  <c r="D113" i="48"/>
  <c r="D112" i="48"/>
  <c r="D111" i="48"/>
  <c r="D110" i="48"/>
  <c r="D109" i="48"/>
  <c r="D108" i="48"/>
  <c r="D107" i="48"/>
  <c r="D106" i="48"/>
  <c r="D105" i="48"/>
  <c r="D104" i="48"/>
  <c r="D103" i="48"/>
  <c r="D102" i="48"/>
  <c r="D101" i="48"/>
  <c r="D100" i="48"/>
  <c r="D99" i="48"/>
  <c r="D98" i="48"/>
  <c r="D97" i="48"/>
  <c r="D96" i="48"/>
  <c r="D95" i="48"/>
  <c r="D94" i="48"/>
  <c r="D93" i="48"/>
  <c r="D92" i="48"/>
  <c r="D91" i="48"/>
  <c r="D90" i="48"/>
  <c r="D89" i="48"/>
  <c r="D88" i="48"/>
  <c r="D87" i="48"/>
  <c r="D86" i="48"/>
  <c r="D85" i="48"/>
  <c r="D84" i="48"/>
  <c r="D83" i="48"/>
  <c r="D82" i="48"/>
  <c r="D81" i="48"/>
  <c r="D80" i="48"/>
  <c r="D79" i="48"/>
  <c r="D78" i="48"/>
  <c r="D77" i="48"/>
  <c r="D76" i="48"/>
  <c r="D75" i="48"/>
  <c r="D74" i="48"/>
  <c r="D73" i="48"/>
  <c r="D72" i="48"/>
  <c r="D71" i="48"/>
  <c r="D70" i="48"/>
  <c r="D69" i="48"/>
  <c r="D68" i="48"/>
  <c r="D67" i="48"/>
  <c r="D66" i="48"/>
  <c r="D65" i="48"/>
  <c r="D64" i="48"/>
  <c r="D63" i="48"/>
  <c r="D62" i="48"/>
  <c r="D61" i="48"/>
  <c r="D60" i="48"/>
  <c r="D59" i="48"/>
  <c r="D58" i="48"/>
  <c r="D57" i="48"/>
  <c r="D56" i="48"/>
  <c r="D55" i="48"/>
  <c r="D54" i="48"/>
  <c r="D53" i="48"/>
  <c r="D52" i="48"/>
  <c r="D51" i="48"/>
  <c r="D50" i="48"/>
  <c r="D49" i="48"/>
  <c r="D48" i="48"/>
  <c r="D47" i="48"/>
  <c r="D46" i="48"/>
  <c r="D45" i="48"/>
  <c r="D44" i="48"/>
  <c r="D43" i="48"/>
  <c r="D42" i="48"/>
  <c r="D41" i="48"/>
  <c r="D40" i="48"/>
  <c r="D39" i="48"/>
  <c r="D38" i="48"/>
  <c r="D37" i="48"/>
  <c r="D36" i="48"/>
  <c r="D35" i="48"/>
  <c r="D34" i="48"/>
  <c r="D33" i="48"/>
  <c r="D32" i="48"/>
  <c r="D31" i="48"/>
  <c r="D30" i="48"/>
  <c r="D29" i="48"/>
  <c r="D28" i="48"/>
  <c r="D27" i="48"/>
  <c r="D26" i="48"/>
  <c r="D25" i="48"/>
  <c r="D24" i="48"/>
  <c r="D23" i="48"/>
  <c r="D22" i="48"/>
  <c r="D21" i="48"/>
  <c r="D20" i="48"/>
  <c r="D19" i="48"/>
  <c r="D18" i="48"/>
  <c r="D17" i="48"/>
  <c r="D16" i="48"/>
  <c r="D15" i="48"/>
  <c r="D14" i="48"/>
  <c r="D13" i="48"/>
  <c r="D12" i="48"/>
  <c r="D11" i="48"/>
  <c r="D10" i="48"/>
  <c r="D9" i="48"/>
  <c r="D8" i="48"/>
  <c r="D7" i="48"/>
  <c r="D6" i="48"/>
  <c r="D5" i="48"/>
  <c r="D4" i="48"/>
  <c r="D3" i="48"/>
  <c r="D2" i="48"/>
  <c r="D35" i="49"/>
  <c r="D18" i="49"/>
  <c r="E42" i="26"/>
  <c r="E41" i="26"/>
  <c r="E40" i="26"/>
  <c r="D35" i="26"/>
  <c r="D18" i="26"/>
  <c r="E1" i="26"/>
  <c r="G18" i="32"/>
  <c r="F18" i="32"/>
  <c r="E18" i="32"/>
  <c r="D18" i="32"/>
  <c r="C18" i="32"/>
  <c r="B18" i="32"/>
  <c r="G17" i="32"/>
  <c r="F17" i="32"/>
  <c r="E17" i="32"/>
  <c r="D17" i="32"/>
  <c r="C17" i="32"/>
  <c r="B17" i="32"/>
  <c r="G16" i="32"/>
  <c r="F16" i="32"/>
  <c r="E16" i="32"/>
  <c r="D16" i="32"/>
  <c r="C16" i="32"/>
  <c r="B16" i="32"/>
  <c r="G15" i="32"/>
  <c r="F15" i="32"/>
  <c r="E15" i="32"/>
  <c r="D15" i="32"/>
  <c r="C15" i="32"/>
  <c r="B15" i="32"/>
  <c r="G14" i="32"/>
  <c r="F14" i="32"/>
  <c r="E14" i="32"/>
  <c r="D14" i="32"/>
  <c r="C14" i="32"/>
  <c r="B14" i="32"/>
  <c r="G13" i="32"/>
  <c r="F13" i="32"/>
  <c r="E13" i="32"/>
  <c r="D13" i="32"/>
  <c r="C13" i="32"/>
  <c r="B13" i="32"/>
  <c r="E12" i="32"/>
  <c r="D12" i="32"/>
  <c r="C12" i="32"/>
  <c r="B12" i="32"/>
  <c r="I5" i="32"/>
  <c r="E28" i="47"/>
  <c r="H13" i="47"/>
  <c r="H11" i="47"/>
  <c r="H9" i="47"/>
  <c r="H18" i="29"/>
  <c r="G18" i="29"/>
  <c r="F18" i="29"/>
  <c r="E18" i="29"/>
  <c r="D18" i="29"/>
  <c r="H17" i="29"/>
  <c r="G17" i="29"/>
  <c r="F17" i="29"/>
  <c r="E17" i="29"/>
  <c r="D17" i="29"/>
  <c r="H16" i="29"/>
  <c r="G16" i="29"/>
  <c r="F16" i="29"/>
  <c r="E16" i="29"/>
  <c r="D16" i="29"/>
  <c r="H15" i="29"/>
  <c r="G15" i="29"/>
  <c r="F15" i="29"/>
  <c r="E15" i="29"/>
  <c r="D15" i="29"/>
  <c r="H14" i="29"/>
  <c r="G14" i="29"/>
  <c r="F14" i="29"/>
  <c r="E14" i="29"/>
  <c r="D14" i="29"/>
  <c r="H13" i="29"/>
  <c r="G13" i="29"/>
  <c r="F13" i="29"/>
  <c r="E13" i="29"/>
  <c r="D13" i="29"/>
  <c r="H12" i="29"/>
  <c r="E12" i="29"/>
  <c r="D12" i="29"/>
  <c r="G5" i="29"/>
  <c r="J214" i="30"/>
  <c r="H214" i="30"/>
  <c r="F214" i="30"/>
  <c r="E214" i="30"/>
  <c r="P213" i="30"/>
  <c r="O213" i="30"/>
  <c r="H213" i="30"/>
  <c r="F213" i="30"/>
  <c r="P212" i="30"/>
  <c r="O212" i="30"/>
  <c r="H212" i="30"/>
  <c r="F212" i="30"/>
  <c r="P211" i="30"/>
  <c r="O211" i="30"/>
  <c r="H211" i="30"/>
  <c r="F211" i="30"/>
  <c r="P210" i="30"/>
  <c r="O210" i="30"/>
  <c r="H210" i="30"/>
  <c r="F210" i="30"/>
  <c r="P209" i="30"/>
  <c r="O209" i="30"/>
  <c r="H209" i="30"/>
  <c r="F209" i="30"/>
  <c r="P208" i="30"/>
  <c r="O208" i="30"/>
  <c r="H208" i="30"/>
  <c r="F208" i="30"/>
  <c r="P207" i="30"/>
  <c r="O207" i="30"/>
  <c r="H207" i="30"/>
  <c r="F207" i="30"/>
  <c r="P206" i="30"/>
  <c r="O206" i="30"/>
  <c r="H206" i="30"/>
  <c r="F206" i="30"/>
  <c r="P205" i="30"/>
  <c r="O205" i="30"/>
  <c r="H205" i="30"/>
  <c r="F205" i="30"/>
  <c r="P204" i="30"/>
  <c r="O204" i="30"/>
  <c r="H204" i="30"/>
  <c r="F204" i="30"/>
  <c r="P203" i="30"/>
  <c r="O203" i="30"/>
  <c r="H203" i="30"/>
  <c r="F203" i="30"/>
  <c r="P202" i="30"/>
  <c r="O202" i="30"/>
  <c r="H202" i="30"/>
  <c r="F202" i="30"/>
  <c r="J183" i="30"/>
  <c r="H183" i="30"/>
  <c r="F183" i="30"/>
  <c r="E183" i="30"/>
  <c r="P182" i="30"/>
  <c r="O182" i="30"/>
  <c r="H182" i="30"/>
  <c r="F182" i="30"/>
  <c r="P181" i="30"/>
  <c r="O181" i="30"/>
  <c r="H181" i="30"/>
  <c r="F181" i="30"/>
  <c r="P180" i="30"/>
  <c r="O180" i="30"/>
  <c r="H180" i="30"/>
  <c r="F180" i="30"/>
  <c r="P179" i="30"/>
  <c r="O179" i="30"/>
  <c r="H179" i="30"/>
  <c r="F179" i="30"/>
  <c r="P178" i="30"/>
  <c r="O178" i="30"/>
  <c r="H178" i="30"/>
  <c r="F178" i="30"/>
  <c r="P177" i="30"/>
  <c r="O177" i="30"/>
  <c r="H177" i="30"/>
  <c r="F177" i="30"/>
  <c r="P176" i="30"/>
  <c r="O176" i="30"/>
  <c r="H176" i="30"/>
  <c r="F176" i="30"/>
  <c r="P175" i="30"/>
  <c r="O175" i="30"/>
  <c r="H175" i="30"/>
  <c r="F175" i="30"/>
  <c r="P174" i="30"/>
  <c r="O174" i="30"/>
  <c r="H174" i="30"/>
  <c r="F174" i="30"/>
  <c r="P173" i="30"/>
  <c r="O173" i="30"/>
  <c r="H173" i="30"/>
  <c r="F173" i="30"/>
  <c r="P172" i="30"/>
  <c r="O172" i="30"/>
  <c r="H172" i="30"/>
  <c r="F172" i="30"/>
  <c r="P171" i="30"/>
  <c r="O171" i="30"/>
  <c r="H171" i="30"/>
  <c r="F171" i="30"/>
  <c r="J152" i="30"/>
  <c r="H152" i="30"/>
  <c r="F152" i="30"/>
  <c r="E152" i="30"/>
  <c r="P151" i="30"/>
  <c r="O151" i="30"/>
  <c r="H151" i="30"/>
  <c r="F151" i="30"/>
  <c r="P150" i="30"/>
  <c r="O150" i="30"/>
  <c r="H150" i="30"/>
  <c r="F150" i="30"/>
  <c r="P149" i="30"/>
  <c r="O149" i="30"/>
  <c r="H149" i="30"/>
  <c r="F149" i="30"/>
  <c r="P148" i="30"/>
  <c r="O148" i="30"/>
  <c r="H148" i="30"/>
  <c r="F148" i="30"/>
  <c r="P147" i="30"/>
  <c r="O147" i="30"/>
  <c r="H147" i="30"/>
  <c r="F147" i="30"/>
  <c r="P146" i="30"/>
  <c r="O146" i="30"/>
  <c r="H146" i="30"/>
  <c r="F146" i="30"/>
  <c r="P145" i="30"/>
  <c r="O145" i="30"/>
  <c r="H145" i="30"/>
  <c r="F145" i="30"/>
  <c r="P144" i="30"/>
  <c r="O144" i="30"/>
  <c r="H144" i="30"/>
  <c r="F144" i="30"/>
  <c r="P143" i="30"/>
  <c r="O143" i="30"/>
  <c r="H143" i="30"/>
  <c r="F143" i="30"/>
  <c r="P142" i="30"/>
  <c r="O142" i="30"/>
  <c r="H142" i="30"/>
  <c r="F142" i="30"/>
  <c r="P141" i="30"/>
  <c r="O141" i="30"/>
  <c r="H141" i="30"/>
  <c r="F141" i="30"/>
  <c r="P140" i="30"/>
  <c r="O140" i="30"/>
  <c r="H140" i="30"/>
  <c r="F140" i="30"/>
  <c r="J121" i="30"/>
  <c r="H121" i="30"/>
  <c r="F121" i="30"/>
  <c r="E121" i="30"/>
  <c r="P120" i="30"/>
  <c r="O120" i="30"/>
  <c r="H120" i="30"/>
  <c r="F120" i="30"/>
  <c r="P119" i="30"/>
  <c r="O119" i="30"/>
  <c r="H119" i="30"/>
  <c r="F119" i="30"/>
  <c r="P118" i="30"/>
  <c r="O118" i="30"/>
  <c r="H118" i="30"/>
  <c r="F118" i="30"/>
  <c r="P117" i="30"/>
  <c r="O117" i="30"/>
  <c r="H117" i="30"/>
  <c r="F117" i="30"/>
  <c r="P116" i="30"/>
  <c r="O116" i="30"/>
  <c r="H116" i="30"/>
  <c r="F116" i="30"/>
  <c r="P115" i="30"/>
  <c r="O115" i="30"/>
  <c r="H115" i="30"/>
  <c r="F115" i="30"/>
  <c r="P114" i="30"/>
  <c r="O114" i="30"/>
  <c r="H114" i="30"/>
  <c r="F114" i="30"/>
  <c r="P113" i="30"/>
  <c r="O113" i="30"/>
  <c r="H113" i="30"/>
  <c r="F113" i="30"/>
  <c r="P112" i="30"/>
  <c r="O112" i="30"/>
  <c r="H112" i="30"/>
  <c r="F112" i="30"/>
  <c r="P111" i="30"/>
  <c r="O111" i="30"/>
  <c r="H111" i="30"/>
  <c r="F111" i="30"/>
  <c r="P110" i="30"/>
  <c r="O110" i="30"/>
  <c r="H110" i="30"/>
  <c r="F110" i="30"/>
  <c r="P109" i="30"/>
  <c r="O109" i="30"/>
  <c r="H109" i="30"/>
  <c r="F109" i="30"/>
  <c r="J90" i="30"/>
  <c r="H90" i="30"/>
  <c r="F90" i="30"/>
  <c r="E90" i="30"/>
  <c r="P89" i="30"/>
  <c r="O89" i="30"/>
  <c r="H89" i="30"/>
  <c r="F89" i="30"/>
  <c r="P88" i="30"/>
  <c r="O88" i="30"/>
  <c r="H88" i="30"/>
  <c r="F88" i="30"/>
  <c r="P87" i="30"/>
  <c r="O87" i="30"/>
  <c r="H87" i="30"/>
  <c r="F87" i="30"/>
  <c r="P86" i="30"/>
  <c r="O86" i="30"/>
  <c r="H86" i="30"/>
  <c r="F86" i="30"/>
  <c r="P85" i="30"/>
  <c r="O85" i="30"/>
  <c r="H85" i="30"/>
  <c r="F85" i="30"/>
  <c r="P84" i="30"/>
  <c r="O84" i="30"/>
  <c r="H84" i="30"/>
  <c r="F84" i="30"/>
  <c r="P83" i="30"/>
  <c r="O83" i="30"/>
  <c r="H83" i="30"/>
  <c r="F83" i="30"/>
  <c r="P82" i="30"/>
  <c r="O82" i="30"/>
  <c r="H82" i="30"/>
  <c r="F82" i="30"/>
  <c r="P81" i="30"/>
  <c r="O81" i="30"/>
  <c r="H81" i="30"/>
  <c r="F81" i="30"/>
  <c r="P80" i="30"/>
  <c r="O80" i="30"/>
  <c r="H80" i="30"/>
  <c r="F80" i="30"/>
  <c r="P79" i="30"/>
  <c r="O79" i="30"/>
  <c r="H79" i="30"/>
  <c r="F79" i="30"/>
  <c r="P78" i="30"/>
  <c r="O78" i="30"/>
  <c r="H78" i="30"/>
  <c r="F78" i="30"/>
  <c r="J59" i="30"/>
  <c r="H59" i="30"/>
  <c r="F59" i="30"/>
  <c r="E59" i="30"/>
  <c r="P58" i="30"/>
  <c r="O58" i="30"/>
  <c r="H58" i="30"/>
  <c r="F58" i="30"/>
  <c r="P57" i="30"/>
  <c r="O57" i="30"/>
  <c r="H57" i="30"/>
  <c r="F57" i="30"/>
  <c r="P56" i="30"/>
  <c r="O56" i="30"/>
  <c r="H56" i="30"/>
  <c r="F56" i="30"/>
  <c r="P55" i="30"/>
  <c r="O55" i="30"/>
  <c r="H55" i="30"/>
  <c r="F55" i="30"/>
  <c r="P54" i="30"/>
  <c r="O54" i="30"/>
  <c r="H54" i="30"/>
  <c r="F54" i="30"/>
  <c r="P53" i="30"/>
  <c r="O53" i="30"/>
  <c r="H53" i="30"/>
  <c r="F53" i="30"/>
  <c r="P52" i="30"/>
  <c r="O52" i="30"/>
  <c r="H52" i="30"/>
  <c r="F52" i="30"/>
  <c r="P51" i="30"/>
  <c r="O51" i="30"/>
  <c r="H51" i="30"/>
  <c r="F51" i="30"/>
  <c r="P50" i="30"/>
  <c r="O50" i="30"/>
  <c r="H50" i="30"/>
  <c r="F50" i="30"/>
  <c r="P49" i="30"/>
  <c r="O49" i="30"/>
  <c r="H49" i="30"/>
  <c r="F49" i="30"/>
  <c r="P48" i="30"/>
  <c r="O48" i="30"/>
  <c r="H48" i="30"/>
  <c r="F48" i="30"/>
  <c r="P47" i="30"/>
  <c r="O47" i="30"/>
  <c r="H47" i="30"/>
  <c r="F47" i="30"/>
  <c r="F28" i="30"/>
  <c r="E28" i="30"/>
  <c r="P27" i="30"/>
  <c r="O27" i="30"/>
  <c r="H27" i="30"/>
  <c r="F27" i="30"/>
  <c r="P26" i="30"/>
  <c r="O26" i="30"/>
  <c r="H26" i="30"/>
  <c r="F26" i="30"/>
  <c r="P25" i="30"/>
  <c r="O25" i="30"/>
  <c r="H25" i="30"/>
  <c r="F25" i="30"/>
  <c r="P24" i="30"/>
  <c r="O24" i="30"/>
  <c r="H24" i="30"/>
  <c r="F24" i="30"/>
  <c r="P23" i="30"/>
  <c r="O23" i="30"/>
  <c r="H23" i="30"/>
  <c r="F23" i="30"/>
  <c r="P22" i="30"/>
  <c r="O22" i="30"/>
  <c r="H22" i="30"/>
  <c r="F22" i="30"/>
  <c r="P21" i="30"/>
  <c r="O21" i="30"/>
  <c r="H21" i="30"/>
  <c r="F21" i="30"/>
  <c r="P20" i="30"/>
  <c r="O20" i="30"/>
  <c r="H20" i="30"/>
  <c r="F20" i="30"/>
  <c r="P19" i="30"/>
  <c r="O19" i="30"/>
  <c r="H19" i="30"/>
  <c r="F19" i="30"/>
  <c r="P18" i="30"/>
  <c r="O18" i="30"/>
  <c r="H18" i="30"/>
  <c r="F18" i="30"/>
  <c r="P17" i="30"/>
  <c r="O17" i="30"/>
  <c r="H17" i="30"/>
  <c r="F17" i="30"/>
  <c r="O16" i="30"/>
  <c r="H16" i="30"/>
  <c r="H28" i="30" s="1"/>
  <c r="J28" i="30" s="1"/>
  <c r="F12" i="29" s="1"/>
  <c r="F16" i="30"/>
  <c r="G40" i="43"/>
  <c r="F40" i="43"/>
  <c r="Q39" i="43"/>
  <c r="I39" i="43" s="1"/>
  <c r="P39" i="43"/>
  <c r="G39" i="43"/>
  <c r="Q38" i="43"/>
  <c r="I38" i="43" s="1"/>
  <c r="P38" i="43"/>
  <c r="G38" i="43"/>
  <c r="Q37" i="43"/>
  <c r="I37" i="43" s="1"/>
  <c r="P37" i="43"/>
  <c r="G37" i="43"/>
  <c r="Q36" i="43"/>
  <c r="I36" i="43" s="1"/>
  <c r="P36" i="43"/>
  <c r="G36" i="43"/>
  <c r="Q35" i="43"/>
  <c r="I35" i="43" s="1"/>
  <c r="P35" i="43"/>
  <c r="G35" i="43"/>
  <c r="Q34" i="43"/>
  <c r="I34" i="43" s="1"/>
  <c r="P34" i="43"/>
  <c r="G34" i="43"/>
  <c r="Q33" i="43"/>
  <c r="I33" i="43" s="1"/>
  <c r="P33" i="43"/>
  <c r="G33" i="43"/>
  <c r="Q32" i="43"/>
  <c r="I32" i="43" s="1"/>
  <c r="P32" i="43"/>
  <c r="G32" i="43"/>
  <c r="Q31" i="43"/>
  <c r="I31" i="43" s="1"/>
  <c r="P31" i="43"/>
  <c r="G31" i="43"/>
  <c r="Q30" i="43"/>
  <c r="I30" i="43" s="1"/>
  <c r="P30" i="43"/>
  <c r="G30" i="43"/>
  <c r="Q29" i="43"/>
  <c r="I29" i="43" s="1"/>
  <c r="P29" i="43"/>
  <c r="G29" i="43"/>
  <c r="Q28" i="43"/>
  <c r="I28" i="43" s="1"/>
  <c r="P28" i="43"/>
  <c r="G28" i="43"/>
  <c r="G12" i="29" l="1"/>
  <c r="F12" i="32"/>
  <c r="I40" i="43"/>
  <c r="K40" i="43" s="1"/>
  <c r="G12" i="32" l="1"/>
  <c r="G19" i="29"/>
  <c r="G21" i="29" l="1"/>
</calcChain>
</file>

<file path=xl/comments1.xml><?xml version="1.0" encoding="utf-8"?>
<comments xmlns="http://schemas.openxmlformats.org/spreadsheetml/2006/main">
  <authors>
    <author>Windows ユーザー</author>
  </authors>
  <commentList>
    <comment ref="H5" authorId="0" shapeId="0">
      <text>
        <r>
          <rPr>
            <b/>
            <sz val="9"/>
            <color indexed="81"/>
            <rFont val="ＭＳ Ｐゴシック"/>
            <family val="3"/>
            <charset val="128"/>
          </rPr>
          <t>日付は空欄か
令和６年３月３１日を入力してください。</t>
        </r>
      </text>
    </comment>
    <comment ref="B19" authorId="0" shapeId="0">
      <text>
        <r>
          <rPr>
            <b/>
            <sz val="9"/>
            <color indexed="81"/>
            <rFont val="ＭＳ Ｐゴシック"/>
            <family val="3"/>
            <charset val="128"/>
          </rPr>
          <t xml:space="preserve">交付決定通知書の
日付、文書番号を入力してください。
</t>
        </r>
      </text>
    </comment>
  </commentList>
</comments>
</file>

<file path=xl/sharedStrings.xml><?xml version="1.0" encoding="utf-8"?>
<sst xmlns="http://schemas.openxmlformats.org/spreadsheetml/2006/main" count="604" uniqueCount="244">
  <si>
    <t>所在地</t>
    <rPh sb="0" eb="3">
      <t>ショザイチ</t>
    </rPh>
    <phoneticPr fontId="2"/>
  </si>
  <si>
    <t>　４　E欄は、対象者の内訳のｄ欄の金額を記入すること。</t>
    <rPh sb="4" eb="5">
      <t>ラン</t>
    </rPh>
    <rPh sb="7" eb="10">
      <t>タイショウシャ</t>
    </rPh>
    <rPh sb="11" eb="13">
      <t>ウチワケ</t>
    </rPh>
    <rPh sb="15" eb="16">
      <t>ラン</t>
    </rPh>
    <rPh sb="17" eb="19">
      <t>キンガク</t>
    </rPh>
    <rPh sb="20" eb="22">
      <t>キニュウ</t>
    </rPh>
    <phoneticPr fontId="2"/>
  </si>
  <si>
    <t>６月</t>
  </si>
  <si>
    <t>　５　備考欄は、障がい者等に入退居の異動があった場合に、その内容を記入すること。</t>
    <rPh sb="3" eb="5">
      <t>ビコウ</t>
    </rPh>
    <rPh sb="5" eb="6">
      <t>ラン</t>
    </rPh>
    <rPh sb="8" eb="9">
      <t>ショウ</t>
    </rPh>
    <rPh sb="11" eb="12">
      <t>シャ</t>
    </rPh>
    <rPh sb="12" eb="13">
      <t>トウ</t>
    </rPh>
    <rPh sb="14" eb="15">
      <t>ニュウ</t>
    </rPh>
    <rPh sb="15" eb="16">
      <t>タイ</t>
    </rPh>
    <rPh sb="16" eb="17">
      <t>キョ</t>
    </rPh>
    <rPh sb="18" eb="20">
      <t>イドウ</t>
    </rPh>
    <rPh sb="24" eb="26">
      <t>バアイ</t>
    </rPh>
    <rPh sb="30" eb="32">
      <t>ナイヨウ</t>
    </rPh>
    <rPh sb="33" eb="35">
      <t>キニュウ</t>
    </rPh>
    <phoneticPr fontId="2"/>
  </si>
  <si>
    <t>歳出</t>
    <rPh sb="0" eb="2">
      <t>サイシュツ</t>
    </rPh>
    <phoneticPr fontId="2"/>
  </si>
  <si>
    <t>（単位　　円）</t>
    <rPh sb="1" eb="3">
      <t>タンイ</t>
    </rPh>
    <rPh sb="5" eb="6">
      <t>エン</t>
    </rPh>
    <phoneticPr fontId="2"/>
  </si>
  <si>
    <t>（単位　　円）</t>
    <rPh sb="1" eb="3">
      <t>タンイ</t>
    </rPh>
    <rPh sb="5" eb="6">
      <t>エン</t>
    </rPh>
    <phoneticPr fontId="27"/>
  </si>
  <si>
    <t>法人名</t>
    <rPh sb="0" eb="2">
      <t>ホウジン</t>
    </rPh>
    <rPh sb="2" eb="3">
      <t>メイ</t>
    </rPh>
    <phoneticPr fontId="2"/>
  </si>
  <si>
    <t>申請者</t>
    <rPh sb="0" eb="3">
      <t>シンセイシャ</t>
    </rPh>
    <phoneticPr fontId="2"/>
  </si>
  <si>
    <t>F</t>
  </si>
  <si>
    <t>グループホーム等の名称</t>
    <rPh sb="7" eb="8">
      <t>トウ</t>
    </rPh>
    <rPh sb="9" eb="11">
      <t>メイショウ</t>
    </rPh>
    <phoneticPr fontId="2"/>
  </si>
  <si>
    <t>１．申請者</t>
    <rPh sb="2" eb="5">
      <t>シンセイシャ</t>
    </rPh>
    <phoneticPr fontId="2"/>
  </si>
  <si>
    <t>２月</t>
    <rPh sb="1" eb="2">
      <t>ガツ</t>
    </rPh>
    <phoneticPr fontId="27"/>
  </si>
  <si>
    <t>５月</t>
    <rPh sb="1" eb="2">
      <t>ガツ</t>
    </rPh>
    <phoneticPr fontId="27"/>
  </si>
  <si>
    <t>松竹　梅子</t>
    <rPh sb="0" eb="2">
      <t>マツタケ</t>
    </rPh>
    <rPh sb="3" eb="5">
      <t>ウメコ</t>
    </rPh>
    <phoneticPr fontId="27"/>
  </si>
  <si>
    <t>（１）所在地</t>
    <rPh sb="3" eb="6">
      <t>ショザイチ</t>
    </rPh>
    <phoneticPr fontId="2"/>
  </si>
  <si>
    <t>区分</t>
    <rPh sb="0" eb="2">
      <t>クブン</t>
    </rPh>
    <phoneticPr fontId="2"/>
  </si>
  <si>
    <t>区分</t>
    <rPh sb="0" eb="2">
      <t>クブン</t>
    </rPh>
    <phoneticPr fontId="27"/>
  </si>
  <si>
    <t>　　対象者の内訳</t>
    <rPh sb="2" eb="4">
      <t>タイショウ</t>
    </rPh>
    <rPh sb="4" eb="5">
      <t>シャ</t>
    </rPh>
    <rPh sb="6" eb="8">
      <t>ウチワケ</t>
    </rPh>
    <phoneticPr fontId="2"/>
  </si>
  <si>
    <t>　　対象者の内訳</t>
    <rPh sb="2" eb="4">
      <t>タイショウ</t>
    </rPh>
    <rPh sb="4" eb="5">
      <t>シャ</t>
    </rPh>
    <rPh sb="6" eb="8">
      <t>ウチワケ</t>
    </rPh>
    <phoneticPr fontId="27"/>
  </si>
  <si>
    <t>世話人の</t>
    <rPh sb="0" eb="2">
      <t>セワ</t>
    </rPh>
    <rPh sb="2" eb="3">
      <t>ニン</t>
    </rPh>
    <phoneticPr fontId="2"/>
  </si>
  <si>
    <t>（２）法人名</t>
    <rPh sb="3" eb="5">
      <t>ホウジン</t>
    </rPh>
    <rPh sb="5" eb="6">
      <t>メイ</t>
    </rPh>
    <phoneticPr fontId="2"/>
  </si>
  <si>
    <t>２．施設の名称</t>
    <rPh sb="2" eb="4">
      <t>シセツ</t>
    </rPh>
    <rPh sb="5" eb="7">
      <t>メイショウ</t>
    </rPh>
    <phoneticPr fontId="2"/>
  </si>
  <si>
    <t>受給者番号</t>
    <rPh sb="0" eb="3">
      <t>ジュキュウシャ</t>
    </rPh>
    <rPh sb="3" eb="5">
      <t>バンゴウ</t>
    </rPh>
    <phoneticPr fontId="2"/>
  </si>
  <si>
    <t>受給者番号</t>
    <rPh sb="0" eb="3">
      <t>ジュキュウシャ</t>
    </rPh>
    <rPh sb="3" eb="5">
      <t>バンゴウ</t>
    </rPh>
    <phoneticPr fontId="27"/>
  </si>
  <si>
    <t>注</t>
    <rPh sb="0" eb="1">
      <t>チュウ</t>
    </rPh>
    <phoneticPr fontId="2"/>
  </si>
  <si>
    <t>８月</t>
  </si>
  <si>
    <t>㊞</t>
  </si>
  <si>
    <t>代表者職氏名</t>
    <rPh sb="0" eb="3">
      <t>ダイヒョウシャ</t>
    </rPh>
    <rPh sb="3" eb="4">
      <t>ショク</t>
    </rPh>
    <rPh sb="4" eb="6">
      <t>シメイ</t>
    </rPh>
    <phoneticPr fontId="2"/>
  </si>
  <si>
    <t>１　施設の名称</t>
    <rPh sb="2" eb="4">
      <t>シセツ</t>
    </rPh>
    <rPh sb="5" eb="7">
      <t>メイショウ</t>
    </rPh>
    <phoneticPr fontId="2"/>
  </si>
  <si>
    <t>B</t>
  </si>
  <si>
    <t>（その１）</t>
  </si>
  <si>
    <t>第４号様式（第８条）</t>
    <rPh sb="0" eb="1">
      <t>ダイ</t>
    </rPh>
    <rPh sb="2" eb="3">
      <t>ゴウ</t>
    </rPh>
    <rPh sb="3" eb="5">
      <t>ヨウシキ</t>
    </rPh>
    <rPh sb="6" eb="7">
      <t>ダイ</t>
    </rPh>
    <rPh sb="8" eb="9">
      <t>ジョウ</t>
    </rPh>
    <phoneticPr fontId="2"/>
  </si>
  <si>
    <t>２　添付書類</t>
    <rPh sb="2" eb="4">
      <t>テンプ</t>
    </rPh>
    <rPh sb="4" eb="6">
      <t>ショルイ</t>
    </rPh>
    <phoneticPr fontId="2"/>
  </si>
  <si>
    <t>第５号様式（第８条第１号）</t>
    <rPh sb="0" eb="1">
      <t>ダイ</t>
    </rPh>
    <rPh sb="2" eb="3">
      <t>ゴウ</t>
    </rPh>
    <rPh sb="3" eb="5">
      <t>ヨウシキ</t>
    </rPh>
    <rPh sb="6" eb="7">
      <t>ダイ</t>
    </rPh>
    <rPh sb="8" eb="9">
      <t>ジョウ</t>
    </rPh>
    <rPh sb="9" eb="10">
      <t>ダイ</t>
    </rPh>
    <rPh sb="11" eb="12">
      <t>ゴウ</t>
    </rPh>
    <phoneticPr fontId="2"/>
  </si>
  <si>
    <t>第２号様式（第６条第１号）</t>
    <rPh sb="0" eb="1">
      <t>ダイ</t>
    </rPh>
    <rPh sb="2" eb="3">
      <t>ゴウ</t>
    </rPh>
    <rPh sb="3" eb="5">
      <t>ヨウシキ</t>
    </rPh>
    <rPh sb="6" eb="7">
      <t>ダイ</t>
    </rPh>
    <rPh sb="8" eb="9">
      <t>ジョウ</t>
    </rPh>
    <rPh sb="9" eb="10">
      <t>ダイ</t>
    </rPh>
    <rPh sb="11" eb="12">
      <t>ゴウ</t>
    </rPh>
    <phoneticPr fontId="2"/>
  </si>
  <si>
    <t>　　</t>
  </si>
  <si>
    <t>運営費補助金所要額見込調書</t>
    <rPh sb="0" eb="2">
      <t>ウンエイ</t>
    </rPh>
    <rPh sb="2" eb="3">
      <t>ヒ</t>
    </rPh>
    <rPh sb="3" eb="5">
      <t>ホジョ</t>
    </rPh>
    <rPh sb="5" eb="6">
      <t>キン</t>
    </rPh>
    <rPh sb="6" eb="8">
      <t>ショヨウ</t>
    </rPh>
    <rPh sb="8" eb="9">
      <t>ガク</t>
    </rPh>
    <rPh sb="9" eb="11">
      <t>ミコ</t>
    </rPh>
    <rPh sb="11" eb="13">
      <t>チョウショ</t>
    </rPh>
    <phoneticPr fontId="2"/>
  </si>
  <si>
    <t>　　ｃ</t>
  </si>
  <si>
    <t>施設の名称</t>
    <rPh sb="0" eb="2">
      <t>シセツ</t>
    </rPh>
    <rPh sb="3" eb="5">
      <t>メイショウ</t>
    </rPh>
    <phoneticPr fontId="2"/>
  </si>
  <si>
    <t>一人当たりの</t>
    <rPh sb="0" eb="2">
      <t>ヒトリ</t>
    </rPh>
    <rPh sb="2" eb="3">
      <t>ア</t>
    </rPh>
    <phoneticPr fontId="2"/>
  </si>
  <si>
    <t>一人当たりの</t>
    <rPh sb="0" eb="2">
      <t>ヒトリ</t>
    </rPh>
    <rPh sb="2" eb="3">
      <t>ア</t>
    </rPh>
    <phoneticPr fontId="27"/>
  </si>
  <si>
    <t>補助対象経費</t>
    <rPh sb="0" eb="2">
      <t>ホジョ</t>
    </rPh>
    <rPh sb="2" eb="4">
      <t>タイショウ</t>
    </rPh>
    <rPh sb="4" eb="6">
      <t>ケイヒ</t>
    </rPh>
    <phoneticPr fontId="2"/>
  </si>
  <si>
    <t>・帰宅時支援加算</t>
    <rPh sb="1" eb="4">
      <t>キタクジ</t>
    </rPh>
    <rPh sb="4" eb="6">
      <t>シエン</t>
    </rPh>
    <rPh sb="6" eb="8">
      <t>カサン</t>
    </rPh>
    <phoneticPr fontId="2"/>
  </si>
  <si>
    <t>番号</t>
    <rPh sb="0" eb="2">
      <t>バンゴウ</t>
    </rPh>
    <phoneticPr fontId="2"/>
  </si>
  <si>
    <t>番号</t>
    <rPh sb="0" eb="2">
      <t>バンゴウ</t>
    </rPh>
    <phoneticPr fontId="27"/>
  </si>
  <si>
    <t>寄付金その他</t>
    <rPh sb="0" eb="3">
      <t>キフキン</t>
    </rPh>
    <rPh sb="5" eb="6">
      <t>タ</t>
    </rPh>
    <phoneticPr fontId="2"/>
  </si>
  <si>
    <t>利用月</t>
    <rPh sb="0" eb="2">
      <t>リヨウ</t>
    </rPh>
    <rPh sb="2" eb="3">
      <t>ヅキ</t>
    </rPh>
    <phoneticPr fontId="2"/>
  </si>
  <si>
    <t>利用月</t>
    <rPh sb="0" eb="2">
      <t>リヨウ</t>
    </rPh>
    <rPh sb="2" eb="3">
      <t>ヅキ</t>
    </rPh>
    <phoneticPr fontId="27"/>
  </si>
  <si>
    <t>補助基準額</t>
    <rPh sb="0" eb="2">
      <t>ホジョ</t>
    </rPh>
    <rPh sb="2" eb="4">
      <t>キジュン</t>
    </rPh>
    <rPh sb="4" eb="5">
      <t>ガク</t>
    </rPh>
    <phoneticPr fontId="2"/>
  </si>
  <si>
    <t>補助基準額</t>
    <rPh sb="0" eb="2">
      <t>ホジョ</t>
    </rPh>
    <rPh sb="2" eb="4">
      <t>キジュン</t>
    </rPh>
    <rPh sb="4" eb="5">
      <t>ガク</t>
    </rPh>
    <phoneticPr fontId="27"/>
  </si>
  <si>
    <t>の収入予定額</t>
    <rPh sb="1" eb="3">
      <t>シュウニュウ</t>
    </rPh>
    <rPh sb="3" eb="5">
      <t>ヨテイ</t>
    </rPh>
    <rPh sb="5" eb="6">
      <t>ガク</t>
    </rPh>
    <phoneticPr fontId="2"/>
  </si>
  <si>
    <t>E</t>
  </si>
  <si>
    <t>ｂ</t>
  </si>
  <si>
    <t>世話人配置</t>
    <rPh sb="0" eb="2">
      <t>セワ</t>
    </rPh>
    <rPh sb="2" eb="3">
      <t>ニン</t>
    </rPh>
    <rPh sb="3" eb="5">
      <t>ハイチ</t>
    </rPh>
    <phoneticPr fontId="2"/>
  </si>
  <si>
    <t>世話人配置</t>
    <rPh sb="0" eb="2">
      <t>セワ</t>
    </rPh>
    <rPh sb="2" eb="3">
      <t>ニン</t>
    </rPh>
    <rPh sb="3" eb="5">
      <t>ハイチ</t>
    </rPh>
    <phoneticPr fontId="27"/>
  </si>
  <si>
    <t>報酬の予定額</t>
    <rPh sb="0" eb="2">
      <t>ホウシュウ</t>
    </rPh>
    <rPh sb="3" eb="5">
      <t>ヨテイ</t>
    </rPh>
    <rPh sb="5" eb="6">
      <t>ガク</t>
    </rPh>
    <phoneticPr fontId="2"/>
  </si>
  <si>
    <t>　　自動計算が設定されています。計算の結果、マイナスになる場合は０円になります。</t>
    <rPh sb="2" eb="4">
      <t>ジドウ</t>
    </rPh>
    <rPh sb="4" eb="6">
      <t>ケイサン</t>
    </rPh>
    <rPh sb="7" eb="9">
      <t>セッテイ</t>
    </rPh>
    <rPh sb="16" eb="18">
      <t>ケイサン</t>
    </rPh>
    <rPh sb="19" eb="21">
      <t>ケッカ</t>
    </rPh>
    <rPh sb="29" eb="31">
      <t>バアイ</t>
    </rPh>
    <rPh sb="33" eb="34">
      <t>エン</t>
    </rPh>
    <phoneticPr fontId="2"/>
  </si>
  <si>
    <t>差引額</t>
    <rPh sb="0" eb="1">
      <t>サ</t>
    </rPh>
    <rPh sb="1" eb="2">
      <t>ヒ</t>
    </rPh>
    <rPh sb="2" eb="3">
      <t>ガク</t>
    </rPh>
    <phoneticPr fontId="2"/>
  </si>
  <si>
    <t>補助金の額（D</t>
    <rPh sb="0" eb="3">
      <t>ホジョキン</t>
    </rPh>
    <rPh sb="4" eb="5">
      <t>ガク</t>
    </rPh>
    <phoneticPr fontId="2"/>
  </si>
  <si>
    <t>まずは決算書のシートに入力してください。</t>
    <rPh sb="3" eb="5">
      <t>ケッサン</t>
    </rPh>
    <rPh sb="5" eb="6">
      <t>ショ</t>
    </rPh>
    <rPh sb="11" eb="13">
      <t>ニュウリョク</t>
    </rPh>
    <phoneticPr fontId="2"/>
  </si>
  <si>
    <t>歳入</t>
    <rPh sb="0" eb="2">
      <t>サイニュウ</t>
    </rPh>
    <phoneticPr fontId="2"/>
  </si>
  <si>
    <t>交付決定額</t>
    <rPh sb="0" eb="2">
      <t>コウフ</t>
    </rPh>
    <rPh sb="2" eb="4">
      <t>ケッテイ</t>
    </rPh>
    <rPh sb="4" eb="5">
      <t>ガク</t>
    </rPh>
    <phoneticPr fontId="2"/>
  </si>
  <si>
    <t>とEを比較して</t>
    <rPh sb="3" eb="5">
      <t>ヒカク</t>
    </rPh>
    <phoneticPr fontId="2"/>
  </si>
  <si>
    <t>少ない方の額）</t>
    <rPh sb="0" eb="1">
      <t>スク</t>
    </rPh>
    <rPh sb="3" eb="4">
      <t>ホウ</t>
    </rPh>
    <rPh sb="5" eb="6">
      <t>ガク</t>
    </rPh>
    <phoneticPr fontId="2"/>
  </si>
  <si>
    <t>A</t>
  </si>
  <si>
    <t>Vlookup用コード</t>
    <rPh sb="7" eb="8">
      <t>ヨウ</t>
    </rPh>
    <phoneticPr fontId="2"/>
  </si>
  <si>
    <t>C</t>
  </si>
  <si>
    <t>D</t>
  </si>
  <si>
    <t>１０月</t>
  </si>
  <si>
    <t>備考</t>
    <rPh sb="0" eb="2">
      <t>ビコウ</t>
    </rPh>
    <phoneticPr fontId="2"/>
  </si>
  <si>
    <t>合計</t>
    <rPh sb="0" eb="2">
      <t>ゴウケイ</t>
    </rPh>
    <phoneticPr fontId="2"/>
  </si>
  <si>
    <t>合計</t>
    <rPh sb="0" eb="2">
      <t>ゴウケイ</t>
    </rPh>
    <phoneticPr fontId="27"/>
  </si>
  <si>
    <t>　１　番号の欄は、対象者の内訳の障害者等の番号を記入すること。</t>
    <rPh sb="3" eb="5">
      <t>バンゴウ</t>
    </rPh>
    <rPh sb="6" eb="7">
      <t>ラン</t>
    </rPh>
    <rPh sb="9" eb="12">
      <t>タイショウシャ</t>
    </rPh>
    <rPh sb="13" eb="15">
      <t>ウチワケ</t>
    </rPh>
    <rPh sb="16" eb="19">
      <t>ショウガイシャ</t>
    </rPh>
    <rPh sb="19" eb="20">
      <t>トウ</t>
    </rPh>
    <rPh sb="21" eb="23">
      <t>バンゴウ</t>
    </rPh>
    <rPh sb="24" eb="26">
      <t>キニュウ</t>
    </rPh>
    <phoneticPr fontId="2"/>
  </si>
  <si>
    <t>利用日数</t>
    <rPh sb="0" eb="2">
      <t>リヨウ</t>
    </rPh>
    <rPh sb="2" eb="4">
      <t>ニッスウ</t>
    </rPh>
    <phoneticPr fontId="2"/>
  </si>
  <si>
    <t>利用日数</t>
    <rPh sb="0" eb="2">
      <t>リヨウ</t>
    </rPh>
    <rPh sb="2" eb="4">
      <t>ニッスウ</t>
    </rPh>
    <phoneticPr fontId="27"/>
  </si>
  <si>
    <t>入居定員</t>
    <rPh sb="0" eb="2">
      <t>ニュウキョ</t>
    </rPh>
    <rPh sb="2" eb="4">
      <t>テイイン</t>
    </rPh>
    <phoneticPr fontId="2"/>
  </si>
  <si>
    <t>入居定員</t>
    <rPh sb="0" eb="2">
      <t>ニュウキョ</t>
    </rPh>
    <rPh sb="2" eb="4">
      <t>テイイン</t>
    </rPh>
    <phoneticPr fontId="27"/>
  </si>
  <si>
    <t>補助基準月額</t>
    <rPh sb="0" eb="2">
      <t>ホジョ</t>
    </rPh>
    <rPh sb="2" eb="4">
      <t>キジュン</t>
    </rPh>
    <rPh sb="4" eb="6">
      <t>ゲツガク</t>
    </rPh>
    <phoneticPr fontId="2"/>
  </si>
  <si>
    <t>補助基準月額</t>
    <rPh sb="0" eb="2">
      <t>ホジョ</t>
    </rPh>
    <rPh sb="2" eb="4">
      <t>キジュン</t>
    </rPh>
    <rPh sb="4" eb="6">
      <t>ゲツガク</t>
    </rPh>
    <phoneticPr fontId="27"/>
  </si>
  <si>
    <t>単価</t>
    <rPh sb="0" eb="2">
      <t>タンカ</t>
    </rPh>
    <phoneticPr fontId="2"/>
  </si>
  <si>
    <t>単価</t>
    <rPh sb="0" eb="2">
      <t>タンカ</t>
    </rPh>
    <phoneticPr fontId="27"/>
  </si>
  <si>
    <t>一人当たりの報酬の額</t>
    <rPh sb="0" eb="2">
      <t>ヒトリ</t>
    </rPh>
    <rPh sb="2" eb="3">
      <t>ア</t>
    </rPh>
    <rPh sb="6" eb="8">
      <t>ホウシュウ</t>
    </rPh>
    <rPh sb="9" eb="10">
      <t>ガク</t>
    </rPh>
    <phoneticPr fontId="2"/>
  </si>
  <si>
    <t>一人当たりの報酬の額</t>
    <rPh sb="0" eb="2">
      <t>ヒトリ</t>
    </rPh>
    <rPh sb="2" eb="3">
      <t>ア</t>
    </rPh>
    <rPh sb="6" eb="8">
      <t>ホウシュウ</t>
    </rPh>
    <rPh sb="9" eb="10">
      <t>ガク</t>
    </rPh>
    <phoneticPr fontId="27"/>
  </si>
  <si>
    <t>４月</t>
    <rPh sb="1" eb="2">
      <t>ガツ</t>
    </rPh>
    <phoneticPr fontId="27"/>
  </si>
  <si>
    <t>※4　aのうち共同生活介護サービス費等の額</t>
    <rPh sb="7" eb="9">
      <t>キョウドウ</t>
    </rPh>
    <rPh sb="9" eb="11">
      <t>セイカツ</t>
    </rPh>
    <rPh sb="11" eb="13">
      <t>カイゴ</t>
    </rPh>
    <rPh sb="17" eb="18">
      <t>ヒ</t>
    </rPh>
    <rPh sb="18" eb="19">
      <t>トウ</t>
    </rPh>
    <rPh sb="20" eb="21">
      <t>ガク</t>
    </rPh>
    <phoneticPr fontId="2"/>
  </si>
  <si>
    <t>７月</t>
  </si>
  <si>
    <t>（F-G）</t>
  </si>
  <si>
    <t>１１月</t>
  </si>
  <si>
    <t>９月</t>
  </si>
  <si>
    <t>１２月</t>
  </si>
  <si>
    <t>（３）代表者　職・氏名</t>
    <rPh sb="3" eb="6">
      <t>ダイヒョウシャ</t>
    </rPh>
    <rPh sb="7" eb="8">
      <t>ショク</t>
    </rPh>
    <rPh sb="9" eb="11">
      <t>シメイ</t>
    </rPh>
    <phoneticPr fontId="2"/>
  </si>
  <si>
    <t>１月</t>
    <rPh sb="1" eb="2">
      <t>ガツ</t>
    </rPh>
    <phoneticPr fontId="27"/>
  </si>
  <si>
    <t>（単位：円）</t>
    <rPh sb="1" eb="3">
      <t>タンイ</t>
    </rPh>
    <rPh sb="4" eb="5">
      <t>エン</t>
    </rPh>
    <phoneticPr fontId="2"/>
  </si>
  <si>
    <t>注　　a欄は、算定基準により算定した費用の額を記入すること。</t>
    <rPh sb="0" eb="1">
      <t>チュウ</t>
    </rPh>
    <rPh sb="4" eb="5">
      <t>ラン</t>
    </rPh>
    <rPh sb="7" eb="9">
      <t>サンテイ</t>
    </rPh>
    <rPh sb="9" eb="11">
      <t>キジュン</t>
    </rPh>
    <rPh sb="14" eb="16">
      <t>サンテイ</t>
    </rPh>
    <rPh sb="18" eb="20">
      <t>ヒヨウ</t>
    </rPh>
    <rPh sb="21" eb="22">
      <t>ガク</t>
    </rPh>
    <rPh sb="23" eb="25">
      <t>キニュウ</t>
    </rPh>
    <phoneticPr fontId="2"/>
  </si>
  <si>
    <t>注　　a欄は、算定基準により算定した費用の額を記入すること。</t>
    <rPh sb="0" eb="1">
      <t>チュウ</t>
    </rPh>
    <rPh sb="4" eb="5">
      <t>ラン</t>
    </rPh>
    <rPh sb="7" eb="9">
      <t>サンテイ</t>
    </rPh>
    <rPh sb="9" eb="11">
      <t>キジュン</t>
    </rPh>
    <rPh sb="14" eb="16">
      <t>サンテイ</t>
    </rPh>
    <rPh sb="18" eb="20">
      <t>ヒヨウ</t>
    </rPh>
    <rPh sb="21" eb="22">
      <t>ガク</t>
    </rPh>
    <rPh sb="23" eb="25">
      <t>キニュウ</t>
    </rPh>
    <phoneticPr fontId="27"/>
  </si>
  <si>
    <t>（その２）</t>
  </si>
  <si>
    <t>a</t>
  </si>
  <si>
    <t>運営費補助金所要額調書</t>
    <rPh sb="0" eb="2">
      <t>ウンエイ</t>
    </rPh>
    <rPh sb="2" eb="3">
      <t>ヒ</t>
    </rPh>
    <rPh sb="3" eb="5">
      <t>ホジョ</t>
    </rPh>
    <rPh sb="5" eb="6">
      <t>キン</t>
    </rPh>
    <rPh sb="6" eb="8">
      <t>ショヨウ</t>
    </rPh>
    <rPh sb="8" eb="9">
      <t>ガク</t>
    </rPh>
    <rPh sb="9" eb="11">
      <t>チョウショ</t>
    </rPh>
    <phoneticPr fontId="2"/>
  </si>
  <si>
    <t>の収入額</t>
    <rPh sb="1" eb="3">
      <t>シュウニュウ</t>
    </rPh>
    <rPh sb="3" eb="4">
      <t>ガク</t>
    </rPh>
    <phoneticPr fontId="2"/>
  </si>
  <si>
    <t>報酬の額</t>
    <rPh sb="0" eb="2">
      <t>ホウシュウ</t>
    </rPh>
    <rPh sb="3" eb="4">
      <t>ガク</t>
    </rPh>
    <phoneticPr fontId="2"/>
  </si>
  <si>
    <t>人件費</t>
    <rPh sb="0" eb="3">
      <t>ジンケンヒ</t>
    </rPh>
    <phoneticPr fontId="2"/>
  </si>
  <si>
    <t>G</t>
  </si>
  <si>
    <t>差引不足額</t>
    <rPh sb="0" eb="2">
      <t>サシヒキ</t>
    </rPh>
    <rPh sb="2" eb="4">
      <t>フソク</t>
    </rPh>
    <rPh sb="4" eb="5">
      <t>ガク</t>
    </rPh>
    <phoneticPr fontId="2"/>
  </si>
  <si>
    <t>H</t>
  </si>
  <si>
    <t>注　　本様式は、運営補助金所要額見込調書に準じて作成すること。</t>
    <rPh sb="0" eb="1">
      <t>チュウ</t>
    </rPh>
    <rPh sb="3" eb="4">
      <t>ホン</t>
    </rPh>
    <rPh sb="4" eb="6">
      <t>ヨウシキ</t>
    </rPh>
    <rPh sb="8" eb="10">
      <t>ウンエイ</t>
    </rPh>
    <rPh sb="10" eb="12">
      <t>ホジョ</t>
    </rPh>
    <rPh sb="12" eb="13">
      <t>キン</t>
    </rPh>
    <rPh sb="13" eb="15">
      <t>ショヨウ</t>
    </rPh>
    <rPh sb="15" eb="16">
      <t>ガク</t>
    </rPh>
    <rPh sb="16" eb="18">
      <t>ミコ</t>
    </rPh>
    <rPh sb="18" eb="20">
      <t>チョウショ</t>
    </rPh>
    <rPh sb="21" eb="22">
      <t>ジュン</t>
    </rPh>
    <rPh sb="24" eb="26">
      <t>サクセイ</t>
    </rPh>
    <phoneticPr fontId="2"/>
  </si>
  <si>
    <t>（A－B－C)</t>
  </si>
  <si>
    <t>３月</t>
    <rPh sb="1" eb="2">
      <t>ガツ</t>
    </rPh>
    <phoneticPr fontId="27"/>
  </si>
  <si>
    <t>科　　　目</t>
    <rPh sb="0" eb="1">
      <t>カ</t>
    </rPh>
    <rPh sb="4" eb="5">
      <t>メ</t>
    </rPh>
    <phoneticPr fontId="2"/>
  </si>
  <si>
    <t>金　　額</t>
    <rPh sb="0" eb="1">
      <t>キン</t>
    </rPh>
    <rPh sb="3" eb="4">
      <t>ガク</t>
    </rPh>
    <phoneticPr fontId="2"/>
  </si>
  <si>
    <t>説　　明</t>
    <rPh sb="0" eb="1">
      <t>セツ</t>
    </rPh>
    <rPh sb="3" eb="4">
      <t>メイ</t>
    </rPh>
    <phoneticPr fontId="2"/>
  </si>
  <si>
    <t>※1　利用日数</t>
    <rPh sb="3" eb="5">
      <t>リヨウ</t>
    </rPh>
    <rPh sb="5" eb="7">
      <t>ニッスウ</t>
    </rPh>
    <phoneticPr fontId="2"/>
  </si>
  <si>
    <t>合　　　計</t>
    <rPh sb="0" eb="1">
      <t>ゴウ</t>
    </rPh>
    <rPh sb="4" eb="5">
      <t>ケイ</t>
    </rPh>
    <phoneticPr fontId="2"/>
  </si>
  <si>
    <t>上記のとおり相違ないことを証明します。</t>
    <rPh sb="0" eb="2">
      <t>ジョウキ</t>
    </rPh>
    <rPh sb="6" eb="8">
      <t>ソウイ</t>
    </rPh>
    <rPh sb="13" eb="15">
      <t>ショウメイ</t>
    </rPh>
    <phoneticPr fontId="2"/>
  </si>
  <si>
    <t>補助金収入</t>
    <rPh sb="0" eb="3">
      <t>ホジョキン</t>
    </rPh>
    <rPh sb="3" eb="5">
      <t>シュウニュウ</t>
    </rPh>
    <phoneticPr fontId="2"/>
  </si>
  <si>
    <t>県補助金</t>
    <rPh sb="0" eb="1">
      <t>ケン</t>
    </rPh>
    <rPh sb="1" eb="4">
      <t>ホジョキン</t>
    </rPh>
    <phoneticPr fontId="2"/>
  </si>
  <si>
    <t>市補助金</t>
    <rPh sb="0" eb="1">
      <t>シ</t>
    </rPh>
    <rPh sb="1" eb="4">
      <t>ホジョキン</t>
    </rPh>
    <phoneticPr fontId="2"/>
  </si>
  <si>
    <t>自立支援給付費</t>
    <rPh sb="0" eb="2">
      <t>ジリツ</t>
    </rPh>
    <rPh sb="2" eb="4">
      <t>シエン</t>
    </rPh>
    <rPh sb="4" eb="6">
      <t>キュウフ</t>
    </rPh>
    <rPh sb="6" eb="7">
      <t>ヒ</t>
    </rPh>
    <phoneticPr fontId="2"/>
  </si>
  <si>
    <t>利用者負担</t>
    <rPh sb="0" eb="3">
      <t>リヨウシャ</t>
    </rPh>
    <rPh sb="3" eb="5">
      <t>フタン</t>
    </rPh>
    <phoneticPr fontId="2"/>
  </si>
  <si>
    <t>その他</t>
    <rPh sb="2" eb="3">
      <t>タ</t>
    </rPh>
    <phoneticPr fontId="2"/>
  </si>
  <si>
    <t>　　この補助金は、利用者ごとに算定することから、マイナスになった利用者分を他の利用者分との相殺はしません。</t>
  </si>
  <si>
    <t>寄付金</t>
    <rPh sb="0" eb="3">
      <t>キフキン</t>
    </rPh>
    <phoneticPr fontId="2"/>
  </si>
  <si>
    <t>給与</t>
    <rPh sb="0" eb="2">
      <t>キュウヨ</t>
    </rPh>
    <phoneticPr fontId="2"/>
  </si>
  <si>
    <r>
      <t>入居者ごとに作成します。</t>
    </r>
    <r>
      <rPr>
        <sz val="14"/>
        <color rgb="FFFF0000"/>
        <rFont val="ＭＳ Ｐゴシック"/>
        <family val="3"/>
        <charset val="128"/>
      </rPr>
      <t>当年度の実績に基づいて入力してください。</t>
    </r>
    <rPh sb="0" eb="3">
      <t>ニュウキョシャ</t>
    </rPh>
    <rPh sb="6" eb="8">
      <t>サクセイ</t>
    </rPh>
    <rPh sb="12" eb="15">
      <t>トウネンド</t>
    </rPh>
    <rPh sb="16" eb="18">
      <t>ジッセキ</t>
    </rPh>
    <rPh sb="19" eb="20">
      <t>モト</t>
    </rPh>
    <rPh sb="23" eb="25">
      <t>ニュウリョク</t>
    </rPh>
    <phoneticPr fontId="2"/>
  </si>
  <si>
    <t>諸手当</t>
    <rPh sb="0" eb="3">
      <t>ショテアテ</t>
    </rPh>
    <phoneticPr fontId="2"/>
  </si>
  <si>
    <t>福利厚生費</t>
    <rPh sb="0" eb="2">
      <t>フクリ</t>
    </rPh>
    <rPh sb="2" eb="5">
      <t>コウセイヒ</t>
    </rPh>
    <phoneticPr fontId="2"/>
  </si>
  <si>
    <t>事業費</t>
    <rPh sb="0" eb="3">
      <t>ジギョウヒ</t>
    </rPh>
    <phoneticPr fontId="2"/>
  </si>
  <si>
    <t>賃借料</t>
    <rPh sb="0" eb="3">
      <t>チンシャクリョウ</t>
    </rPh>
    <phoneticPr fontId="2"/>
  </si>
  <si>
    <t>食材料費</t>
    <rPh sb="0" eb="1">
      <t>ショク</t>
    </rPh>
    <rPh sb="1" eb="4">
      <t>ザイリョウヒ</t>
    </rPh>
    <phoneticPr fontId="2"/>
  </si>
  <si>
    <t>光熱水費</t>
    <rPh sb="0" eb="2">
      <t>コウネツ</t>
    </rPh>
    <rPh sb="2" eb="3">
      <t>スイ</t>
    </rPh>
    <rPh sb="3" eb="4">
      <t>ヒ</t>
    </rPh>
    <phoneticPr fontId="2"/>
  </si>
  <si>
    <t>その他共益費</t>
    <rPh sb="2" eb="3">
      <t>タ</t>
    </rPh>
    <rPh sb="3" eb="6">
      <t>キョウエキヒ</t>
    </rPh>
    <phoneticPr fontId="2"/>
  </si>
  <si>
    <t>事務費</t>
    <rPh sb="0" eb="3">
      <t>ジムヒ</t>
    </rPh>
    <phoneticPr fontId="2"/>
  </si>
  <si>
    <t>什器備品</t>
    <rPh sb="0" eb="2">
      <t>ジュウキ</t>
    </rPh>
    <rPh sb="2" eb="4">
      <t>ビヒン</t>
    </rPh>
    <phoneticPr fontId="2"/>
  </si>
  <si>
    <t>消耗品費</t>
    <rPh sb="0" eb="2">
      <t>ショウモウ</t>
    </rPh>
    <rPh sb="2" eb="3">
      <t>ヒン</t>
    </rPh>
    <rPh sb="3" eb="4">
      <t>ヒ</t>
    </rPh>
    <phoneticPr fontId="2"/>
  </si>
  <si>
    <t>雑費</t>
    <rPh sb="0" eb="2">
      <t>ザッピ</t>
    </rPh>
    <phoneticPr fontId="2"/>
  </si>
  <si>
    <t>※2　世話人配置、入居定員</t>
    <rPh sb="3" eb="5">
      <t>セワ</t>
    </rPh>
    <rPh sb="5" eb="6">
      <t>ニン</t>
    </rPh>
    <rPh sb="6" eb="8">
      <t>ハイチ</t>
    </rPh>
    <rPh sb="9" eb="11">
      <t>ニュウキョ</t>
    </rPh>
    <rPh sb="11" eb="13">
      <t>テイイン</t>
    </rPh>
    <phoneticPr fontId="2"/>
  </si>
  <si>
    <t>代表者名</t>
    <rPh sb="0" eb="3">
      <t>ダイヒョウシャ</t>
    </rPh>
    <rPh sb="3" eb="4">
      <t>メイ</t>
    </rPh>
    <phoneticPr fontId="2"/>
  </si>
  <si>
    <t>（単位　円）</t>
    <rPh sb="1" eb="3">
      <t>タンイ</t>
    </rPh>
    <rPh sb="4" eb="5">
      <t>エン</t>
    </rPh>
    <phoneticPr fontId="2"/>
  </si>
  <si>
    <t>　　自動計算が設定されています。なお、「（運営費）第2号その2）」で算定した結果がマイナスの場合は、0円になります。</t>
    <rPh sb="2" eb="4">
      <t>ジドウ</t>
    </rPh>
    <rPh sb="4" eb="6">
      <t>ケイサン</t>
    </rPh>
    <rPh sb="7" eb="9">
      <t>セッテイ</t>
    </rPh>
    <rPh sb="21" eb="23">
      <t>ウンエイ</t>
    </rPh>
    <rPh sb="23" eb="24">
      <t>ヒ</t>
    </rPh>
    <rPh sb="25" eb="26">
      <t>ダイ</t>
    </rPh>
    <rPh sb="27" eb="28">
      <t>ゴウ</t>
    </rPh>
    <rPh sb="34" eb="36">
      <t>サンテイ</t>
    </rPh>
    <rPh sb="38" eb="40">
      <t>ケッカ</t>
    </rPh>
    <rPh sb="46" eb="48">
      <t>バアイ</t>
    </rPh>
    <rPh sb="51" eb="52">
      <t>エン</t>
    </rPh>
    <phoneticPr fontId="2"/>
  </si>
  <si>
    <t>※3　報酬月額</t>
    <rPh sb="3" eb="5">
      <t>ホウシュウ</t>
    </rPh>
    <rPh sb="5" eb="7">
      <t>ゲツガク</t>
    </rPh>
    <phoneticPr fontId="2"/>
  </si>
  <si>
    <t>※2　一人当たりの寄付金その他の収入額</t>
    <rPh sb="3" eb="5">
      <t>ヒトリ</t>
    </rPh>
    <rPh sb="5" eb="6">
      <t>ア</t>
    </rPh>
    <rPh sb="9" eb="12">
      <t>キフキン</t>
    </rPh>
    <rPh sb="14" eb="15">
      <t>タ</t>
    </rPh>
    <rPh sb="16" eb="18">
      <t>シュウニュウ</t>
    </rPh>
    <rPh sb="18" eb="19">
      <t>ガク</t>
    </rPh>
    <phoneticPr fontId="2"/>
  </si>
  <si>
    <t>※3　差引額</t>
    <rPh sb="3" eb="5">
      <t>サシヒキ</t>
    </rPh>
    <rPh sb="5" eb="6">
      <t>ガク</t>
    </rPh>
    <phoneticPr fontId="2"/>
  </si>
  <si>
    <t>障がい者等の氏名</t>
    <rPh sb="0" eb="1">
      <t>ショウ</t>
    </rPh>
    <rPh sb="3" eb="4">
      <t>シャ</t>
    </rPh>
    <rPh sb="4" eb="5">
      <t>トウ</t>
    </rPh>
    <rPh sb="6" eb="8">
      <t>シメイ</t>
    </rPh>
    <phoneticPr fontId="2"/>
  </si>
  <si>
    <t>障がい者等の氏名</t>
    <rPh sb="0" eb="1">
      <t>ショウ</t>
    </rPh>
    <rPh sb="3" eb="4">
      <t>シャ</t>
    </rPh>
    <rPh sb="4" eb="5">
      <t>トウ</t>
    </rPh>
    <rPh sb="6" eb="8">
      <t>シメイ</t>
    </rPh>
    <phoneticPr fontId="27"/>
  </si>
  <si>
    <t>※4　一人当たりの補助基準額</t>
    <rPh sb="3" eb="5">
      <t>ヒトリ</t>
    </rPh>
    <rPh sb="5" eb="6">
      <t>ア</t>
    </rPh>
    <rPh sb="9" eb="11">
      <t>ホジョ</t>
    </rPh>
    <rPh sb="11" eb="13">
      <t>キジュン</t>
    </rPh>
    <rPh sb="13" eb="14">
      <t>ガク</t>
    </rPh>
    <phoneticPr fontId="2"/>
  </si>
  <si>
    <t>※1　一人当たりの補助対象経費</t>
  </si>
  <si>
    <t>　　　当該利用者ごとに対象経費（利用者が負担する家賃、光熱水費等を除く）を入力します。</t>
  </si>
  <si>
    <r>
      <t>注４　入居者の障害支援区分が月の途中で変更となった場合、</t>
    </r>
    <r>
      <rPr>
        <sz val="11"/>
        <rFont val="HG創英角ｺﾞｼｯｸUB"/>
        <family val="3"/>
        <charset val="128"/>
      </rPr>
      <t>当該月の初日の障害支援区分</t>
    </r>
    <r>
      <rPr>
        <sz val="11"/>
        <rFont val="ＭＳ Ｐゴシック"/>
        <family val="3"/>
        <charset val="128"/>
      </rPr>
      <t>を適用します。</t>
    </r>
    <rPh sb="0" eb="1">
      <t>チュウ</t>
    </rPh>
    <rPh sb="3" eb="6">
      <t>ニュウキョシャ</t>
    </rPh>
    <rPh sb="7" eb="9">
      <t>ショウガイ</t>
    </rPh>
    <rPh sb="9" eb="11">
      <t>シエン</t>
    </rPh>
    <rPh sb="11" eb="13">
      <t>クブン</t>
    </rPh>
    <rPh sb="14" eb="15">
      <t>ツキ</t>
    </rPh>
    <rPh sb="16" eb="18">
      <t>トチュウ</t>
    </rPh>
    <rPh sb="19" eb="21">
      <t>ヘンコウ</t>
    </rPh>
    <rPh sb="25" eb="27">
      <t>バアイ</t>
    </rPh>
    <rPh sb="28" eb="30">
      <t>トウガイ</t>
    </rPh>
    <rPh sb="30" eb="31">
      <t>ヅキ</t>
    </rPh>
    <rPh sb="32" eb="34">
      <t>ショニチ</t>
    </rPh>
    <rPh sb="35" eb="37">
      <t>ショウガイ</t>
    </rPh>
    <rPh sb="37" eb="39">
      <t>シエン</t>
    </rPh>
    <rPh sb="39" eb="41">
      <t>クブン</t>
    </rPh>
    <rPh sb="42" eb="44">
      <t>テキヨウ</t>
    </rPh>
    <phoneticPr fontId="2"/>
  </si>
  <si>
    <t>（注）野田市が援護する入居者のみ作成してください。</t>
    <rPh sb="1" eb="2">
      <t>チュウ</t>
    </rPh>
    <rPh sb="3" eb="6">
      <t>ノダシ</t>
    </rPh>
    <rPh sb="7" eb="9">
      <t>エンゴ</t>
    </rPh>
    <rPh sb="11" eb="14">
      <t>ニュウキョシャ</t>
    </rPh>
    <rPh sb="16" eb="18">
      <t>サクセイ</t>
    </rPh>
    <phoneticPr fontId="2"/>
  </si>
  <si>
    <t>　　　決算見込書の歳出合計額から歳入に計上した利用者負担分を差し引き、利用者数で除した額を一人当たりの経費として入力します。</t>
    <rPh sb="3" eb="5">
      <t>ケッサン</t>
    </rPh>
    <rPh sb="5" eb="7">
      <t>ミコミ</t>
    </rPh>
    <rPh sb="40" eb="41">
      <t>ジョ</t>
    </rPh>
    <rPh sb="45" eb="47">
      <t>ヒトリ</t>
    </rPh>
    <rPh sb="47" eb="48">
      <t>ア</t>
    </rPh>
    <rPh sb="51" eb="53">
      <t>ケイヒ</t>
    </rPh>
    <phoneticPr fontId="2"/>
  </si>
  <si>
    <t>当該ホームの補助金額を算出するシートです。</t>
    <rPh sb="0" eb="2">
      <t>トウガイ</t>
    </rPh>
    <rPh sb="6" eb="8">
      <t>ホジョ</t>
    </rPh>
    <rPh sb="8" eb="9">
      <t>キン</t>
    </rPh>
    <rPh sb="9" eb="10">
      <t>ガク</t>
    </rPh>
    <rPh sb="11" eb="13">
      <t>サンシュツ</t>
    </rPh>
    <phoneticPr fontId="2"/>
  </si>
  <si>
    <t>　　ここでは、個人や他の自治体や民間団体からの補助金や、個人からの寄付金があった場合に、その額を入力します。</t>
    <rPh sb="16" eb="18">
      <t>ミンカン</t>
    </rPh>
    <rPh sb="18" eb="20">
      <t>ダンタイ</t>
    </rPh>
    <rPh sb="23" eb="26">
      <t>ホジョキン</t>
    </rPh>
    <rPh sb="28" eb="30">
      <t>コジン</t>
    </rPh>
    <rPh sb="33" eb="36">
      <t>キフキン</t>
    </rPh>
    <phoneticPr fontId="2"/>
  </si>
  <si>
    <t>　　※グループホーム内に他市や他県の利用者がいる場合、ここでの合計額と決算見込書等の歳出合計額は一致しません。</t>
    <rPh sb="12" eb="14">
      <t>タシ</t>
    </rPh>
    <phoneticPr fontId="2"/>
  </si>
  <si>
    <t>◇補助金算定及び入力上の留意点◇</t>
    <rPh sb="1" eb="3">
      <t>ホジョ</t>
    </rPh>
    <rPh sb="3" eb="4">
      <t>キン</t>
    </rPh>
    <rPh sb="4" eb="6">
      <t>サンテイ</t>
    </rPh>
    <rPh sb="6" eb="7">
      <t>オヨ</t>
    </rPh>
    <rPh sb="8" eb="10">
      <t>ニュウリョク</t>
    </rPh>
    <rPh sb="10" eb="11">
      <t>ジョウ</t>
    </rPh>
    <rPh sb="12" eb="15">
      <t>リュウイテン</t>
    </rPh>
    <phoneticPr fontId="2"/>
  </si>
  <si>
    <t>5人</t>
    <rPh sb="1" eb="2">
      <t>ニン</t>
    </rPh>
    <phoneticPr fontId="2"/>
  </si>
  <si>
    <t>6人</t>
    <rPh sb="1" eb="2">
      <t>ニン</t>
    </rPh>
    <phoneticPr fontId="2"/>
  </si>
  <si>
    <t>　　　各利用者の入居月数が異なる場合、月のと中の入退居の場合は、按分をしてください。</t>
    <rPh sb="3" eb="7">
      <t>カクリヨウシャ</t>
    </rPh>
    <rPh sb="8" eb="10">
      <t>ニュウキョ</t>
    </rPh>
    <rPh sb="10" eb="12">
      <t>ツキスウ</t>
    </rPh>
    <rPh sb="13" eb="14">
      <t>コト</t>
    </rPh>
    <rPh sb="16" eb="18">
      <t>バアイ</t>
    </rPh>
    <rPh sb="19" eb="20">
      <t>ツキ</t>
    </rPh>
    <rPh sb="22" eb="23">
      <t>チュウ</t>
    </rPh>
    <rPh sb="24" eb="25">
      <t>イリ</t>
    </rPh>
    <rPh sb="25" eb="26">
      <t>タイ</t>
    </rPh>
    <rPh sb="26" eb="27">
      <t>キョ</t>
    </rPh>
    <rPh sb="28" eb="30">
      <t>バアイ</t>
    </rPh>
    <rPh sb="32" eb="34">
      <t>アンブン</t>
    </rPh>
    <phoneticPr fontId="2"/>
  </si>
  <si>
    <t>　３　C欄は、対象者の内訳のa欄の合計を記入すること。</t>
    <rPh sb="4" eb="5">
      <t>ラン</t>
    </rPh>
    <rPh sb="7" eb="10">
      <t>タイショウシャ</t>
    </rPh>
    <rPh sb="11" eb="13">
      <t>ウチワケ</t>
    </rPh>
    <rPh sb="15" eb="16">
      <t>ラン</t>
    </rPh>
    <rPh sb="17" eb="19">
      <t>ゴウケイ</t>
    </rPh>
    <rPh sb="20" eb="22">
      <t>キニュウ</t>
    </rPh>
    <phoneticPr fontId="2"/>
  </si>
  <si>
    <t>野田市障がい者グループホーム等運営事業補助金</t>
    <rPh sb="0" eb="3">
      <t>ノダシ</t>
    </rPh>
    <rPh sb="3" eb="4">
      <t>ショウ</t>
    </rPh>
    <rPh sb="6" eb="7">
      <t>シャ</t>
    </rPh>
    <rPh sb="14" eb="15">
      <t>トウ</t>
    </rPh>
    <rPh sb="15" eb="17">
      <t>ウンエイ</t>
    </rPh>
    <rPh sb="17" eb="19">
      <t>ジギョウ</t>
    </rPh>
    <rPh sb="19" eb="22">
      <t>ホジョキン</t>
    </rPh>
    <phoneticPr fontId="24"/>
  </si>
  <si>
    <t>aのうち</t>
  </si>
  <si>
    <t>報酬月額</t>
    <rPh sb="0" eb="2">
      <t>ホウシュウ</t>
    </rPh>
    <rPh sb="2" eb="3">
      <t>ガツ</t>
    </rPh>
    <rPh sb="3" eb="4">
      <t>ガク</t>
    </rPh>
    <phoneticPr fontId="2"/>
  </si>
  <si>
    <t>報酬月額</t>
    <rPh sb="0" eb="2">
      <t>ホウシュウ</t>
    </rPh>
    <rPh sb="2" eb="3">
      <t>ガツ</t>
    </rPh>
    <rPh sb="3" eb="4">
      <t>ガク</t>
    </rPh>
    <phoneticPr fontId="27"/>
  </si>
  <si>
    <t>(ｃ-ｂ) ｄ</t>
  </si>
  <si>
    <t>※5　一人当たりの補助基準月額</t>
    <rPh sb="3" eb="5">
      <t>ヒトリ</t>
    </rPh>
    <rPh sb="5" eb="6">
      <t>ア</t>
    </rPh>
    <rPh sb="9" eb="11">
      <t>ホジョ</t>
    </rPh>
    <rPh sb="11" eb="13">
      <t>キジュン</t>
    </rPh>
    <rPh sb="13" eb="15">
      <t>ゲツガク</t>
    </rPh>
    <phoneticPr fontId="2"/>
  </si>
  <si>
    <t>　２　A欄は、障がい者等に係る補助対象経費の支出予定額を記入すること。</t>
    <rPh sb="4" eb="5">
      <t>ラン</t>
    </rPh>
    <rPh sb="7" eb="8">
      <t>ショウ</t>
    </rPh>
    <rPh sb="10" eb="11">
      <t>シャ</t>
    </rPh>
    <rPh sb="11" eb="12">
      <t>トウ</t>
    </rPh>
    <rPh sb="13" eb="14">
      <t>カカ</t>
    </rPh>
    <rPh sb="15" eb="17">
      <t>ホジョ</t>
    </rPh>
    <rPh sb="17" eb="19">
      <t>タイショウ</t>
    </rPh>
    <rPh sb="19" eb="21">
      <t>ケイヒ</t>
    </rPh>
    <rPh sb="22" eb="24">
      <t>シシュツ</t>
    </rPh>
    <rPh sb="24" eb="26">
      <t>ヨテイ</t>
    </rPh>
    <rPh sb="26" eb="27">
      <t>ガク</t>
    </rPh>
    <rPh sb="28" eb="30">
      <t>キニュウ</t>
    </rPh>
    <phoneticPr fontId="2"/>
  </si>
  <si>
    <t>令和　　年　　月　　日</t>
    <rPh sb="0" eb="1">
      <t>レイ</t>
    </rPh>
    <rPh sb="1" eb="2">
      <t>ワ</t>
    </rPh>
    <rPh sb="4" eb="5">
      <t>ネン</t>
    </rPh>
    <rPh sb="7" eb="8">
      <t>ツキ</t>
    </rPh>
    <rPh sb="10" eb="11">
      <t>ヒ</t>
    </rPh>
    <phoneticPr fontId="2"/>
  </si>
  <si>
    <t>野田市障がい者等グループホーム運営費補助金実績報告書</t>
    <rPh sb="0" eb="3">
      <t>ノダシ</t>
    </rPh>
    <rPh sb="3" eb="4">
      <t>ショウ</t>
    </rPh>
    <rPh sb="6" eb="7">
      <t>シャ</t>
    </rPh>
    <rPh sb="7" eb="8">
      <t>トウ</t>
    </rPh>
    <rPh sb="15" eb="17">
      <t>ウンエイ</t>
    </rPh>
    <rPh sb="17" eb="18">
      <t>ヒ</t>
    </rPh>
    <rPh sb="18" eb="20">
      <t>ホジョ</t>
    </rPh>
    <rPh sb="20" eb="21">
      <t>キン</t>
    </rPh>
    <rPh sb="21" eb="23">
      <t>ジッセキ</t>
    </rPh>
    <rPh sb="23" eb="26">
      <t>ホウコクショ</t>
    </rPh>
    <phoneticPr fontId="2"/>
  </si>
  <si>
    <t>　　（各種加算・事業運営安定化加算含む。）</t>
    <rPh sb="10" eb="12">
      <t>ウンエイ</t>
    </rPh>
    <rPh sb="12" eb="14">
      <t>アンテイ</t>
    </rPh>
    <phoneticPr fontId="2"/>
  </si>
  <si>
    <t>共同生活住居定員</t>
    <rPh sb="0" eb="2">
      <t>キョウドウ</t>
    </rPh>
    <rPh sb="2" eb="4">
      <t>セイカツ</t>
    </rPh>
    <rPh sb="4" eb="6">
      <t>ジュウキョ</t>
    </rPh>
    <rPh sb="6" eb="8">
      <t>テイイン</t>
    </rPh>
    <phoneticPr fontId="2"/>
  </si>
  <si>
    <t>人員配置区分</t>
    <rPh sb="0" eb="2">
      <t>ジンイン</t>
    </rPh>
    <rPh sb="2" eb="4">
      <t>ハイチ</t>
    </rPh>
    <rPh sb="4" eb="6">
      <t>クブン</t>
    </rPh>
    <phoneticPr fontId="2"/>
  </si>
  <si>
    <t>４：１</t>
  </si>
  <si>
    <t>５：１</t>
  </si>
  <si>
    <t>６：１</t>
  </si>
  <si>
    <t>区分5</t>
    <rPh sb="0" eb="2">
      <t>クブン</t>
    </rPh>
    <phoneticPr fontId="2"/>
  </si>
  <si>
    <t>4人以下</t>
    <rPh sb="1" eb="2">
      <t>ニン</t>
    </rPh>
    <rPh sb="2" eb="4">
      <t>イカ</t>
    </rPh>
    <phoneticPr fontId="2"/>
  </si>
  <si>
    <t>区分1</t>
    <rPh sb="0" eb="2">
      <t>クブン</t>
    </rPh>
    <phoneticPr fontId="2"/>
  </si>
  <si>
    <t>区分2</t>
    <rPh sb="0" eb="2">
      <t>クブン</t>
    </rPh>
    <phoneticPr fontId="2"/>
  </si>
  <si>
    <t>区分3</t>
    <rPh sb="0" eb="2">
      <t>クブン</t>
    </rPh>
    <phoneticPr fontId="2"/>
  </si>
  <si>
    <t>区分4</t>
    <rPh sb="0" eb="2">
      <t>クブン</t>
    </rPh>
    <phoneticPr fontId="2"/>
  </si>
  <si>
    <t xml:space="preserve">　光熱水費 </t>
  </si>
  <si>
    <t>区分6</t>
    <rPh sb="0" eb="2">
      <t>クブン</t>
    </rPh>
    <phoneticPr fontId="2"/>
  </si>
  <si>
    <t>「②所要額見込調書（その２）」</t>
    <rPh sb="2" eb="4">
      <t>ショヨウ</t>
    </rPh>
    <rPh sb="4" eb="5">
      <t>ガク</t>
    </rPh>
    <rPh sb="5" eb="7">
      <t>ミコ</t>
    </rPh>
    <rPh sb="7" eb="9">
      <t>チョウショ</t>
    </rPh>
    <phoneticPr fontId="2"/>
  </si>
  <si>
    <t>「③所要額見込調書（その１）」</t>
    <rPh sb="2" eb="4">
      <t>ショヨウ</t>
    </rPh>
    <rPh sb="4" eb="5">
      <t>ガク</t>
    </rPh>
    <rPh sb="5" eb="7">
      <t>ミコ</t>
    </rPh>
    <rPh sb="7" eb="9">
      <t>チョウショ</t>
    </rPh>
    <phoneticPr fontId="2"/>
  </si>
  <si>
    <t>　　世話人配置を入力してください。</t>
    <rPh sb="2" eb="4">
      <t>セワ</t>
    </rPh>
    <rPh sb="4" eb="5">
      <t>ニン</t>
    </rPh>
    <rPh sb="5" eb="7">
      <t>ハイチ</t>
    </rPh>
    <rPh sb="8" eb="10">
      <t>ニュウリョク</t>
    </rPh>
    <phoneticPr fontId="2"/>
  </si>
  <si>
    <t>◇入力（作表）の順序について◇</t>
    <rPh sb="1" eb="3">
      <t>ニュウリョク</t>
    </rPh>
    <rPh sb="4" eb="6">
      <t>サクヒョウ</t>
    </rPh>
    <rPh sb="8" eb="10">
      <t>ジュンジョ</t>
    </rPh>
    <phoneticPr fontId="2"/>
  </si>
  <si>
    <t>※区分１には非該当を含む。</t>
    <rPh sb="1" eb="3">
      <t>クブン</t>
    </rPh>
    <rPh sb="6" eb="9">
      <t>ヒガイトウ</t>
    </rPh>
    <rPh sb="10" eb="11">
      <t>フク</t>
    </rPh>
    <phoneticPr fontId="2"/>
  </si>
  <si>
    <t>　その他共益費</t>
  </si>
  <si>
    <t>　　なお、月の途中で定員等が変更となった場合は、その月の初日の定員等を入力してください。</t>
    <rPh sb="12" eb="13">
      <t>ナド</t>
    </rPh>
    <rPh sb="33" eb="34">
      <t>ナド</t>
    </rPh>
    <phoneticPr fontId="2"/>
  </si>
  <si>
    <t>※法人全体の決算見込ではなく、申請されるグループホーム単体の決算見込で作成してください。</t>
    <rPh sb="1" eb="3">
      <t>ホウジン</t>
    </rPh>
    <rPh sb="3" eb="5">
      <t>ゼンタイ</t>
    </rPh>
    <rPh sb="6" eb="8">
      <t>ケッサン</t>
    </rPh>
    <rPh sb="8" eb="10">
      <t>ミコミ</t>
    </rPh>
    <rPh sb="15" eb="17">
      <t>シンセイ</t>
    </rPh>
    <rPh sb="27" eb="29">
      <t>タンタイ</t>
    </rPh>
    <rPh sb="30" eb="32">
      <t>ケッサン</t>
    </rPh>
    <rPh sb="32" eb="34">
      <t>ミコミ</t>
    </rPh>
    <rPh sb="35" eb="37">
      <t>サクセイ</t>
    </rPh>
    <phoneticPr fontId="2"/>
  </si>
  <si>
    <r>
      <t>施設の名称　　</t>
    </r>
    <r>
      <rPr>
        <sz val="9"/>
        <rFont val="HG創英角ﾎﾟｯﾌﾟ体"/>
        <family val="3"/>
        <charset val="128"/>
      </rPr>
      <t>　（見本　グループホーム江戸川）</t>
    </r>
    <rPh sb="0" eb="2">
      <t>シセツ</t>
    </rPh>
    <rPh sb="3" eb="5">
      <t>メイショウ</t>
    </rPh>
    <phoneticPr fontId="2"/>
  </si>
  <si>
    <t>※1　交付決定額</t>
    <rPh sb="3" eb="5">
      <t>コウフ</t>
    </rPh>
    <rPh sb="5" eb="7">
      <t>ケッテイ</t>
    </rPh>
    <rPh sb="7" eb="8">
      <t>ガク</t>
    </rPh>
    <phoneticPr fontId="2"/>
  </si>
  <si>
    <t>の入力箇所に入力してください。（見本）入力済みのため、上書きしてください。</t>
    <rPh sb="1" eb="3">
      <t>ニュウリョク</t>
    </rPh>
    <rPh sb="3" eb="5">
      <t>カショ</t>
    </rPh>
    <rPh sb="6" eb="8">
      <t>ニュウリョク</t>
    </rPh>
    <rPh sb="16" eb="18">
      <t>ミホン</t>
    </rPh>
    <rPh sb="19" eb="21">
      <t>ニュウリョク</t>
    </rPh>
    <rPh sb="21" eb="22">
      <t>ズ</t>
    </rPh>
    <rPh sb="27" eb="29">
      <t>ウワガ</t>
    </rPh>
    <phoneticPr fontId="24"/>
  </si>
  <si>
    <t>共同生活援助サービス費、入院時支援特別加算、長期入院時支援特別加算、帰宅時支援加算及び長期帰宅時支援加算の額</t>
    <rPh sb="0" eb="2">
      <t>キョウドウ</t>
    </rPh>
    <phoneticPr fontId="2"/>
  </si>
  <si>
    <t>共同生活援助サービス費、入院時支援特別加算、長期入院時支援特別加算、帰宅時支援加算及び長期帰宅時支援加算の額</t>
    <rPh sb="0" eb="2">
      <t>キョウドウ</t>
    </rPh>
    <phoneticPr fontId="27"/>
  </si>
  <si>
    <t>1220800001松竹梅子</t>
    <rPh sb="10" eb="12">
      <t>マツタケ</t>
    </rPh>
    <rPh sb="12" eb="14">
      <t>ウメコ</t>
    </rPh>
    <phoneticPr fontId="2"/>
  </si>
  <si>
    <r>
      <t>注１　年度の途中で入居定員の変更があった場合、</t>
    </r>
    <r>
      <rPr>
        <sz val="11"/>
        <rFont val="HG創英角ｺﾞｼｯｸUB"/>
        <family val="3"/>
        <charset val="128"/>
      </rPr>
      <t>変更となった月から</t>
    </r>
    <r>
      <rPr>
        <sz val="11"/>
        <rFont val="ＭＳ Ｐゴシック"/>
        <family val="3"/>
        <charset val="128"/>
      </rPr>
      <t>変更後の入居定員により算定します。</t>
    </r>
    <rPh sb="0" eb="1">
      <t>チュウ</t>
    </rPh>
    <rPh sb="3" eb="5">
      <t>ネンド</t>
    </rPh>
    <rPh sb="6" eb="8">
      <t>トチュウ</t>
    </rPh>
    <rPh sb="9" eb="11">
      <t>ニュウキョ</t>
    </rPh>
    <rPh sb="11" eb="13">
      <t>テイイン</t>
    </rPh>
    <rPh sb="14" eb="16">
      <t>ヘンコウ</t>
    </rPh>
    <rPh sb="20" eb="22">
      <t>バアイ</t>
    </rPh>
    <rPh sb="23" eb="25">
      <t>ヘンコウ</t>
    </rPh>
    <rPh sb="29" eb="30">
      <t>ツキ</t>
    </rPh>
    <rPh sb="32" eb="34">
      <t>ヘンコウ</t>
    </rPh>
    <rPh sb="34" eb="35">
      <t>ゴ</t>
    </rPh>
    <rPh sb="36" eb="38">
      <t>ニュウキョ</t>
    </rPh>
    <rPh sb="38" eb="40">
      <t>テイイン</t>
    </rPh>
    <rPh sb="43" eb="45">
      <t>サンテイ</t>
    </rPh>
    <phoneticPr fontId="2"/>
  </si>
  <si>
    <r>
      <t>注２　「一人当たりの</t>
    </r>
    <r>
      <rPr>
        <sz val="11"/>
        <rFont val="HG創英角ｺﾞｼｯｸUB"/>
        <family val="3"/>
        <charset val="128"/>
      </rPr>
      <t>補助基準月額」</t>
    </r>
    <r>
      <rPr>
        <sz val="11"/>
        <rFont val="ＭＳ Ｐゴシック"/>
        <family val="3"/>
        <charset val="128"/>
      </rPr>
      <t>から以下の給付額を除いたものが、「一人当たりの</t>
    </r>
    <r>
      <rPr>
        <sz val="11"/>
        <rFont val="HG創英角ｺﾞｼｯｸUB"/>
        <family val="3"/>
        <charset val="128"/>
      </rPr>
      <t>補助基準額」</t>
    </r>
    <r>
      <rPr>
        <sz val="11"/>
        <rFont val="ＭＳ Ｐゴシック"/>
        <family val="3"/>
        <charset val="128"/>
      </rPr>
      <t>となります。</t>
    </r>
    <rPh sb="0" eb="1">
      <t>チュウ</t>
    </rPh>
    <rPh sb="4" eb="6">
      <t>ヒトリ</t>
    </rPh>
    <rPh sb="6" eb="7">
      <t>ア</t>
    </rPh>
    <rPh sb="10" eb="12">
      <t>ホジョ</t>
    </rPh>
    <rPh sb="12" eb="14">
      <t>キジュン</t>
    </rPh>
    <rPh sb="14" eb="16">
      <t>ゲツガク</t>
    </rPh>
    <rPh sb="19" eb="21">
      <t>イカ</t>
    </rPh>
    <rPh sb="22" eb="25">
      <t>キュウフガク</t>
    </rPh>
    <rPh sb="26" eb="27">
      <t>ノゾ</t>
    </rPh>
    <phoneticPr fontId="2"/>
  </si>
  <si>
    <t>　　　</t>
  </si>
  <si>
    <t>・長期入院時支援特別加算</t>
    <rPh sb="1" eb="3">
      <t>チョウキ</t>
    </rPh>
    <rPh sb="3" eb="5">
      <t>ニュウイン</t>
    </rPh>
    <rPh sb="5" eb="6">
      <t>ジ</t>
    </rPh>
    <rPh sb="6" eb="8">
      <t>シエン</t>
    </rPh>
    <rPh sb="8" eb="10">
      <t>トクベツ</t>
    </rPh>
    <rPh sb="10" eb="12">
      <t>カサン</t>
    </rPh>
    <phoneticPr fontId="2"/>
  </si>
  <si>
    <t>・共同生活援助サービス費</t>
    <rPh sb="1" eb="3">
      <t>キョウドウ</t>
    </rPh>
    <rPh sb="3" eb="5">
      <t>セイカツ</t>
    </rPh>
    <rPh sb="5" eb="7">
      <t>エンジョ</t>
    </rPh>
    <rPh sb="11" eb="12">
      <t>ヒ</t>
    </rPh>
    <phoneticPr fontId="2"/>
  </si>
  <si>
    <t>対象者区分
（月ごと、c計算用）</t>
    <rPh sb="0" eb="3">
      <t>タイショウシャ</t>
    </rPh>
    <rPh sb="3" eb="5">
      <t>クブン</t>
    </rPh>
    <rPh sb="7" eb="8">
      <t>ツキ</t>
    </rPh>
    <rPh sb="12" eb="15">
      <t>ケイサンヨウ</t>
    </rPh>
    <phoneticPr fontId="2"/>
  </si>
  <si>
    <t>対象者区分
（月ごと、c計算用）</t>
    <rPh sb="0" eb="3">
      <t>タイショウシャ</t>
    </rPh>
    <rPh sb="3" eb="5">
      <t>クブン</t>
    </rPh>
    <rPh sb="7" eb="8">
      <t>ツキ</t>
    </rPh>
    <rPh sb="12" eb="15">
      <t>ケイサンヨウ</t>
    </rPh>
    <phoneticPr fontId="27"/>
  </si>
  <si>
    <t>・入院時支援特別加算</t>
    <rPh sb="1" eb="3">
      <t>ニュウイン</t>
    </rPh>
    <rPh sb="3" eb="4">
      <t>ジ</t>
    </rPh>
    <rPh sb="4" eb="6">
      <t>シエン</t>
    </rPh>
    <rPh sb="6" eb="8">
      <t>トクベツ</t>
    </rPh>
    <rPh sb="8" eb="10">
      <t>カサン</t>
    </rPh>
    <phoneticPr fontId="2"/>
  </si>
  <si>
    <t>・長期帰宅時支援加算</t>
    <rPh sb="1" eb="3">
      <t>チョウキ</t>
    </rPh>
    <rPh sb="3" eb="6">
      <t>キタクジ</t>
    </rPh>
    <rPh sb="6" eb="8">
      <t>シエン</t>
    </rPh>
    <rPh sb="8" eb="10">
      <t>カサン</t>
    </rPh>
    <phoneticPr fontId="2"/>
  </si>
  <si>
    <t>　　　（宛先）野田市長</t>
    <rPh sb="4" eb="6">
      <t>アテサキ</t>
    </rPh>
    <rPh sb="7" eb="11">
      <t>ノダシチョウ</t>
    </rPh>
    <phoneticPr fontId="2"/>
  </si>
  <si>
    <t>所要額調書（第５号様式）</t>
  </si>
  <si>
    <t>b単位数
（該当単位数を入力すると、b欄が自動計算されます。）</t>
    <rPh sb="1" eb="3">
      <t>タンイ</t>
    </rPh>
    <rPh sb="3" eb="4">
      <t>スウ</t>
    </rPh>
    <rPh sb="6" eb="8">
      <t>ガイトウ</t>
    </rPh>
    <rPh sb="8" eb="11">
      <t>タンイスウ</t>
    </rPh>
    <rPh sb="12" eb="14">
      <t>ニュウリョク</t>
    </rPh>
    <rPh sb="19" eb="20">
      <t>ラン</t>
    </rPh>
    <rPh sb="21" eb="23">
      <t>ジドウ</t>
    </rPh>
    <rPh sb="23" eb="25">
      <t>ケイサン</t>
    </rPh>
    <phoneticPr fontId="2"/>
  </si>
  <si>
    <t>b単位数
（該当単位数を入力すると、b欄が自動計算されます。）</t>
    <rPh sb="1" eb="3">
      <t>タンイ</t>
    </rPh>
    <rPh sb="3" eb="4">
      <t>スウ</t>
    </rPh>
    <rPh sb="6" eb="8">
      <t>ガイトウ</t>
    </rPh>
    <rPh sb="8" eb="11">
      <t>タンイスウ</t>
    </rPh>
    <rPh sb="12" eb="14">
      <t>ニュウリョク</t>
    </rPh>
    <rPh sb="19" eb="20">
      <t>ラン</t>
    </rPh>
    <rPh sb="21" eb="23">
      <t>ジドウ</t>
    </rPh>
    <rPh sb="23" eb="25">
      <t>ケイサン</t>
    </rPh>
    <phoneticPr fontId="27"/>
  </si>
  <si>
    <t>野田市障がい者等グループホーム運営費補助金</t>
    <rPh sb="0" eb="3">
      <t>ノダシ</t>
    </rPh>
    <rPh sb="3" eb="4">
      <t>ショウ</t>
    </rPh>
    <rPh sb="6" eb="7">
      <t>シャ</t>
    </rPh>
    <rPh sb="7" eb="8">
      <t>トウ</t>
    </rPh>
    <rPh sb="15" eb="18">
      <t>ウンエイヒ</t>
    </rPh>
    <rPh sb="18" eb="21">
      <t>ホジョキン</t>
    </rPh>
    <phoneticPr fontId="24"/>
  </si>
  <si>
    <t>配置</t>
  </si>
  <si>
    <t>定員</t>
    <rPh sb="0" eb="2">
      <t>テイイン</t>
    </rPh>
    <phoneticPr fontId="2"/>
  </si>
  <si>
    <t>※計算処理の都合上、世話人配置・入居定員のセルの中身は数字のみ入力してください。（例4:1の場合→4）</t>
    <rPh sb="1" eb="3">
      <t>ケイサン</t>
    </rPh>
    <rPh sb="3" eb="5">
      <t>ショリ</t>
    </rPh>
    <rPh sb="6" eb="9">
      <t>ツゴウジョウ</t>
    </rPh>
    <rPh sb="10" eb="12">
      <t>セワ</t>
    </rPh>
    <rPh sb="12" eb="13">
      <t>ニン</t>
    </rPh>
    <rPh sb="13" eb="15">
      <t>ハイチ</t>
    </rPh>
    <rPh sb="16" eb="18">
      <t>ニュウキョ</t>
    </rPh>
    <rPh sb="18" eb="20">
      <t>テイイン</t>
    </rPh>
    <rPh sb="24" eb="26">
      <t>ナカミ</t>
    </rPh>
    <rPh sb="27" eb="29">
      <t>スウジ</t>
    </rPh>
    <rPh sb="31" eb="33">
      <t>ニュウリョク</t>
    </rPh>
    <rPh sb="41" eb="42">
      <t>レイ</t>
    </rPh>
    <rPh sb="46" eb="48">
      <t>バアイ</t>
    </rPh>
    <phoneticPr fontId="2"/>
  </si>
  <si>
    <t>c計算用コード</t>
    <rPh sb="1" eb="4">
      <t>ケイサンヨウ</t>
    </rPh>
    <phoneticPr fontId="2"/>
  </si>
  <si>
    <t>c計算用コード</t>
    <rPh sb="1" eb="4">
      <t>ケイサンヨウ</t>
    </rPh>
    <phoneticPr fontId="27"/>
  </si>
  <si>
    <t>※赤欄に入力。青欄は自動計算されます。</t>
    <rPh sb="1" eb="2">
      <t>アカ</t>
    </rPh>
    <rPh sb="2" eb="3">
      <t>ラン</t>
    </rPh>
    <rPh sb="4" eb="6">
      <t>ニュウリョク</t>
    </rPh>
    <rPh sb="7" eb="8">
      <t>アオ</t>
    </rPh>
    <rPh sb="8" eb="9">
      <t>ラン</t>
    </rPh>
    <rPh sb="10" eb="12">
      <t>ジドウ</t>
    </rPh>
    <rPh sb="12" eb="14">
      <t>ケイサン</t>
    </rPh>
    <phoneticPr fontId="2"/>
  </si>
  <si>
    <t>障害支援区分</t>
    <rPh sb="0" eb="2">
      <t>ショウガイ</t>
    </rPh>
    <rPh sb="2" eb="4">
      <t>シエン</t>
    </rPh>
    <rPh sb="4" eb="6">
      <t>クブン</t>
    </rPh>
    <phoneticPr fontId="2"/>
  </si>
  <si>
    <t>※L列からは計算用のセルです。紙を提出する際は、J列までの印刷設定としてください。（初期設定済）</t>
    <rPh sb="2" eb="3">
      <t>レツ</t>
    </rPh>
    <rPh sb="6" eb="9">
      <t>ケイサンヨウ</t>
    </rPh>
    <rPh sb="15" eb="16">
      <t>カミ</t>
    </rPh>
    <rPh sb="17" eb="19">
      <t>テイシュツ</t>
    </rPh>
    <rPh sb="21" eb="22">
      <t>サイ</t>
    </rPh>
    <rPh sb="25" eb="26">
      <t>レツ</t>
    </rPh>
    <rPh sb="29" eb="31">
      <t>インサツ</t>
    </rPh>
    <rPh sb="31" eb="33">
      <t>セッテイ</t>
    </rPh>
    <rPh sb="42" eb="44">
      <t>ショキ</t>
    </rPh>
    <rPh sb="44" eb="46">
      <t>セッテイ</t>
    </rPh>
    <rPh sb="46" eb="47">
      <t>ズ</t>
    </rPh>
    <phoneticPr fontId="2"/>
  </si>
  <si>
    <t>千葉県運営費補助（開設支援費）</t>
    <rPh sb="0" eb="3">
      <t>チバケン</t>
    </rPh>
    <rPh sb="3" eb="6">
      <t>ウンエイヒ</t>
    </rPh>
    <rPh sb="6" eb="8">
      <t>ホジョ</t>
    </rPh>
    <rPh sb="9" eb="11">
      <t>カイセツ</t>
    </rPh>
    <rPh sb="11" eb="13">
      <t>シエン</t>
    </rPh>
    <rPh sb="13" eb="14">
      <t>ヒ</t>
    </rPh>
    <phoneticPr fontId="2"/>
  </si>
  <si>
    <t>野田市運営費補助</t>
    <rPh sb="0" eb="3">
      <t>ノダシ</t>
    </rPh>
    <rPh sb="3" eb="6">
      <t>ウンエイヒ</t>
    </rPh>
    <rPh sb="6" eb="8">
      <t>ホジョ</t>
    </rPh>
    <phoneticPr fontId="2"/>
  </si>
  <si>
    <t>（利用者負担内訳）</t>
    <rPh sb="1" eb="4">
      <t>リヨウシャ</t>
    </rPh>
    <rPh sb="4" eb="6">
      <t>フタン</t>
    </rPh>
    <rPh sb="6" eb="8">
      <t>ウチワケ</t>
    </rPh>
    <phoneticPr fontId="2"/>
  </si>
  <si>
    <t>野田市鶴奉７番地の１</t>
    <rPh sb="0" eb="3">
      <t>ノダシ</t>
    </rPh>
    <rPh sb="3" eb="5">
      <t>ツルホウ</t>
    </rPh>
    <rPh sb="6" eb="8">
      <t>バンチ</t>
    </rPh>
    <phoneticPr fontId="2"/>
  </si>
  <si>
    <t>社会福祉法人　のだ</t>
    <rPh sb="0" eb="2">
      <t>シャカイ</t>
    </rPh>
    <rPh sb="2" eb="4">
      <t>フクシ</t>
    </rPh>
    <rPh sb="4" eb="6">
      <t>ホウジン</t>
    </rPh>
    <phoneticPr fontId="2"/>
  </si>
  <si>
    <t xml:space="preserve">　家賃　　　       </t>
  </si>
  <si>
    <t>　食材費　    　</t>
  </si>
  <si>
    <t xml:space="preserve">　光熱水費      </t>
  </si>
  <si>
    <t>　その他共益費　</t>
  </si>
  <si>
    <t>令和　　年　　月　　日</t>
    <rPh sb="0" eb="1">
      <t>レイ</t>
    </rPh>
    <rPh sb="1" eb="2">
      <t>ワ</t>
    </rPh>
    <rPh sb="4" eb="5">
      <t>ネン</t>
    </rPh>
    <rPh sb="7" eb="8">
      <t>ツキ</t>
    </rPh>
    <rPh sb="10" eb="11">
      <t>ニチ</t>
    </rPh>
    <phoneticPr fontId="2"/>
  </si>
  <si>
    <t>　食材費</t>
  </si>
  <si>
    <t>代表　関宿　一郎</t>
    <rPh sb="0" eb="2">
      <t>ダイヒョウ</t>
    </rPh>
    <rPh sb="3" eb="5">
      <t>セキヤド</t>
    </rPh>
    <rPh sb="6" eb="8">
      <t>イチロウ</t>
    </rPh>
    <phoneticPr fontId="2"/>
  </si>
  <si>
    <t>【グループホームのだ】</t>
  </si>
  <si>
    <t>　家賃　</t>
  </si>
  <si>
    <t>次に「①基礎情報⇒②所要額見込調書（その２）⇒③所要額見込調書（その１）⇒所要額調書」の順で入力します。</t>
    <rPh sb="0" eb="1">
      <t>ツギ</t>
    </rPh>
    <rPh sb="37" eb="39">
      <t>ショヨウ</t>
    </rPh>
    <rPh sb="39" eb="40">
      <t>ガク</t>
    </rPh>
    <rPh sb="40" eb="42">
      <t>チョウショ</t>
    </rPh>
    <phoneticPr fontId="2"/>
  </si>
  <si>
    <t>実績報告書に添付する書類です。</t>
    <rPh sb="0" eb="2">
      <t>ジッセキ</t>
    </rPh>
    <rPh sb="2" eb="5">
      <t>ホウコクショ</t>
    </rPh>
    <rPh sb="6" eb="8">
      <t>テンプ</t>
    </rPh>
    <rPh sb="10" eb="12">
      <t>ショルイ</t>
    </rPh>
    <phoneticPr fontId="2"/>
  </si>
  <si>
    <t>　　運営費補助では、共同生活援助サービス費、入院時支援加算、帰宅時支援加算は補助基準額から控除します。</t>
    <rPh sb="10" eb="12">
      <t>キョウドウ</t>
    </rPh>
    <rPh sb="12" eb="14">
      <t>セイカツ</t>
    </rPh>
    <rPh sb="14" eb="16">
      <t>エンジョ</t>
    </rPh>
    <rPh sb="20" eb="21">
      <t>ヒ</t>
    </rPh>
    <rPh sb="22" eb="24">
      <t>ニュウイン</t>
    </rPh>
    <rPh sb="24" eb="25">
      <t>ジ</t>
    </rPh>
    <rPh sb="25" eb="27">
      <t>シエン</t>
    </rPh>
    <rPh sb="27" eb="29">
      <t>カサン</t>
    </rPh>
    <rPh sb="30" eb="33">
      <t>キタクジ</t>
    </rPh>
    <rPh sb="33" eb="35">
      <t>シエン</t>
    </rPh>
    <rPh sb="35" eb="37">
      <t>カサン</t>
    </rPh>
    <rPh sb="38" eb="40">
      <t>ホジョ</t>
    </rPh>
    <rPh sb="40" eb="42">
      <t>キジュン</t>
    </rPh>
    <rPh sb="42" eb="43">
      <t>ガク</t>
    </rPh>
    <rPh sb="45" eb="47">
      <t>コウジョ</t>
    </rPh>
    <phoneticPr fontId="27"/>
  </si>
  <si>
    <t>　　表右のb単位数欄に該当単位数の合計を入力してください。</t>
    <rPh sb="2" eb="3">
      <t>ヒョウ</t>
    </rPh>
    <rPh sb="3" eb="4">
      <t>ミギ</t>
    </rPh>
    <rPh sb="6" eb="9">
      <t>タンイスウ</t>
    </rPh>
    <rPh sb="9" eb="10">
      <t>ラン</t>
    </rPh>
    <rPh sb="11" eb="13">
      <t>ガイトウ</t>
    </rPh>
    <rPh sb="13" eb="15">
      <t>タンイ</t>
    </rPh>
    <rPh sb="15" eb="16">
      <t>スウ</t>
    </rPh>
    <rPh sb="17" eb="19">
      <t>ゴウケイ</t>
    </rPh>
    <rPh sb="20" eb="22">
      <t>ニュウリョク</t>
    </rPh>
    <phoneticPr fontId="27"/>
  </si>
  <si>
    <r>
      <t>注３　入退去や長期入院等で利用日数が減る場合、月毎に補助基準月額を</t>
    </r>
    <r>
      <rPr>
        <sz val="11"/>
        <rFont val="HG創英角ｺﾞｼｯｸUB"/>
        <family val="3"/>
        <charset val="128"/>
      </rPr>
      <t>日割計算し</t>
    </r>
    <r>
      <rPr>
        <sz val="11"/>
        <rFont val="ＭＳ Ｐゴシック"/>
        <family val="3"/>
        <charset val="128"/>
      </rPr>
      <t>、</t>
    </r>
    <r>
      <rPr>
        <sz val="11"/>
        <rFont val="HG創英角ｺﾞｼｯｸUB"/>
        <family val="3"/>
        <charset val="128"/>
      </rPr>
      <t>小数点第３位を切り捨て</t>
    </r>
    <r>
      <rPr>
        <sz val="11"/>
        <rFont val="ＭＳ Ｐゴシック"/>
        <family val="3"/>
        <charset val="128"/>
      </rPr>
      <t>て算出した金額を入力してください。</t>
    </r>
    <rPh sb="0" eb="1">
      <t>チュウ</t>
    </rPh>
    <rPh sb="7" eb="9">
      <t>チョウキ</t>
    </rPh>
    <rPh sb="9" eb="11">
      <t>ニュウイン</t>
    </rPh>
    <rPh sb="11" eb="12">
      <t>トウ</t>
    </rPh>
    <rPh sb="13" eb="15">
      <t>リヨウ</t>
    </rPh>
    <rPh sb="15" eb="17">
      <t>ニッスウ</t>
    </rPh>
    <rPh sb="18" eb="19">
      <t>ヘ</t>
    </rPh>
    <rPh sb="20" eb="22">
      <t>バアイ</t>
    </rPh>
    <rPh sb="23" eb="25">
      <t>ツキゴト</t>
    </rPh>
    <rPh sb="26" eb="28">
      <t>ホジョ</t>
    </rPh>
    <rPh sb="28" eb="30">
      <t>キジュン</t>
    </rPh>
    <rPh sb="30" eb="32">
      <t>ゲツガク</t>
    </rPh>
    <rPh sb="51" eb="53">
      <t>サンシュツ</t>
    </rPh>
    <rPh sb="55" eb="57">
      <t>キンガク</t>
    </rPh>
    <rPh sb="58" eb="60">
      <t>ニュウリョク</t>
    </rPh>
    <phoneticPr fontId="27"/>
  </si>
  <si>
    <t>　　　　（例：8月13日に退去した場合、8月は13日÷31日＝0.419⇒0.41を補助基準月額に乗じた金額を入力。）</t>
    <rPh sb="5" eb="6">
      <t>レイ</t>
    </rPh>
    <rPh sb="8" eb="9">
      <t>ガツ</t>
    </rPh>
    <rPh sb="11" eb="12">
      <t>ニチ</t>
    </rPh>
    <rPh sb="13" eb="15">
      <t>タイキョ</t>
    </rPh>
    <rPh sb="17" eb="19">
      <t>バアイ</t>
    </rPh>
    <rPh sb="21" eb="22">
      <t>ガツ</t>
    </rPh>
    <rPh sb="25" eb="26">
      <t>ニチ</t>
    </rPh>
    <rPh sb="29" eb="30">
      <t>ニチ</t>
    </rPh>
    <rPh sb="42" eb="44">
      <t>ホジョ</t>
    </rPh>
    <rPh sb="44" eb="46">
      <t>キジュン</t>
    </rPh>
    <rPh sb="46" eb="48">
      <t>ゲツガク</t>
    </rPh>
    <rPh sb="49" eb="50">
      <t>ジョウ</t>
    </rPh>
    <rPh sb="52" eb="54">
      <t>キンガク</t>
    </rPh>
    <rPh sb="55" eb="57">
      <t>ニュウリョク</t>
    </rPh>
    <phoneticPr fontId="27"/>
  </si>
  <si>
    <r>
      <t>　　一住居での定員数を入力してください</t>
    </r>
    <r>
      <rPr>
        <b/>
        <sz val="11"/>
        <rFont val="ＭＳ Ｐゴシック"/>
        <family val="3"/>
        <charset val="128"/>
      </rPr>
      <t>（実際の利用者数ではありません）</t>
    </r>
    <r>
      <rPr>
        <sz val="11"/>
        <rFont val="ＭＳ Ｐゴシック"/>
        <family val="3"/>
      </rPr>
      <t>。</t>
    </r>
    <rPh sb="2" eb="3">
      <t>イチ</t>
    </rPh>
    <rPh sb="3" eb="5">
      <t>ジュウキョ</t>
    </rPh>
    <rPh sb="7" eb="9">
      <t>テイイン</t>
    </rPh>
    <rPh sb="9" eb="10">
      <t>スウ</t>
    </rPh>
    <rPh sb="11" eb="13">
      <t>ニュウリョク</t>
    </rPh>
    <rPh sb="20" eb="22">
      <t>ジッサイ</t>
    </rPh>
    <rPh sb="23" eb="25">
      <t>リヨウ</t>
    </rPh>
    <rPh sb="25" eb="26">
      <t>シャ</t>
    </rPh>
    <rPh sb="26" eb="27">
      <t>スウ</t>
    </rPh>
    <phoneticPr fontId="27"/>
  </si>
  <si>
    <r>
      <t>　　毎月国保連システムを経由する介護給付費・訓練等給付費の額</t>
    </r>
    <r>
      <rPr>
        <b/>
        <sz val="11"/>
        <rFont val="ＭＳ Ｐゴシック"/>
        <family val="3"/>
        <charset val="128"/>
      </rPr>
      <t>（利用者負担控除前）</t>
    </r>
    <r>
      <rPr>
        <sz val="11"/>
        <rFont val="ＭＳ Ｐゴシック"/>
        <family val="3"/>
      </rPr>
      <t>を入力してください。</t>
    </r>
    <phoneticPr fontId="2"/>
  </si>
  <si>
    <r>
      <t>　　</t>
    </r>
    <r>
      <rPr>
        <b/>
        <sz val="11"/>
        <rFont val="HG創英角ｺﾞｼｯｸUB"/>
        <family val="3"/>
        <charset val="128"/>
      </rPr>
      <t>本体給付を算定した日</t>
    </r>
    <r>
      <rPr>
        <sz val="11"/>
        <rFont val="ＭＳ Ｐゴシック"/>
        <family val="3"/>
        <charset val="128"/>
      </rPr>
      <t>です。入院・帰省加算の対象となる日は除きます。</t>
    </r>
    <rPh sb="2" eb="4">
      <t>ホンタイ</t>
    </rPh>
    <rPh sb="4" eb="6">
      <t>キュウフ</t>
    </rPh>
    <rPh sb="7" eb="9">
      <t>サンテイ</t>
    </rPh>
    <rPh sb="11" eb="12">
      <t>ヒ</t>
    </rPh>
    <rPh sb="15" eb="17">
      <t>ニュウイン</t>
    </rPh>
    <rPh sb="18" eb="20">
      <t>キセイ</t>
    </rPh>
    <rPh sb="20" eb="22">
      <t>カサン</t>
    </rPh>
    <rPh sb="23" eb="25">
      <t>タイショウ</t>
    </rPh>
    <rPh sb="28" eb="29">
      <t>ヒ</t>
    </rPh>
    <rPh sb="30" eb="31">
      <t>ノゾ</t>
    </rPh>
    <phoneticPr fontId="2"/>
  </si>
  <si>
    <r>
      <t>　　</t>
    </r>
    <r>
      <rPr>
        <b/>
        <sz val="11"/>
        <rFont val="ＭＳ Ｐゴシック"/>
        <family val="3"/>
        <charset val="128"/>
      </rPr>
      <t>交付決定通知書に記載された金額を入力</t>
    </r>
    <r>
      <rPr>
        <sz val="11"/>
        <rFont val="ＭＳ Ｐゴシック"/>
        <family val="3"/>
      </rPr>
      <t>してください。その他のセルは自動で入力されます。</t>
    </r>
    <rPh sb="2" eb="4">
      <t>コウフ</t>
    </rPh>
    <rPh sb="4" eb="6">
      <t>ケッテイ</t>
    </rPh>
    <rPh sb="6" eb="9">
      <t>ツウチショ</t>
    </rPh>
    <rPh sb="10" eb="12">
      <t>キサイ</t>
    </rPh>
    <rPh sb="15" eb="17">
      <t>キンガク</t>
    </rPh>
    <rPh sb="18" eb="20">
      <t>ニュウリョク</t>
    </rPh>
    <rPh sb="29" eb="30">
      <t>ホカ</t>
    </rPh>
    <rPh sb="34" eb="36">
      <t>ジドウ</t>
    </rPh>
    <rPh sb="37" eb="39">
      <t>ニュウリョク</t>
    </rPh>
    <phoneticPr fontId="2"/>
  </si>
  <si>
    <r>
      <t>　</t>
    </r>
    <r>
      <rPr>
        <b/>
        <sz val="11"/>
        <rFont val="ＭＳ Ｐゴシック"/>
        <family val="3"/>
        <charset val="128"/>
      </rPr>
      <t>（１）利用者個人別に経費を算出することが</t>
    </r>
    <r>
      <rPr>
        <b/>
        <u/>
        <sz val="11"/>
        <rFont val="ＭＳ Ｐゴシック"/>
        <family val="3"/>
        <charset val="128"/>
      </rPr>
      <t>できる</t>
    </r>
    <r>
      <rPr>
        <b/>
        <sz val="11"/>
        <rFont val="ＭＳ Ｐゴシック"/>
        <family val="3"/>
        <charset val="128"/>
      </rPr>
      <t>場合</t>
    </r>
    <phoneticPr fontId="2"/>
  </si>
  <si>
    <r>
      <t>　</t>
    </r>
    <r>
      <rPr>
        <b/>
        <sz val="11"/>
        <rFont val="ＭＳ Ｐゴシック"/>
        <family val="3"/>
        <charset val="128"/>
      </rPr>
      <t>（２）利用者個人別に経費を算出することが</t>
    </r>
    <r>
      <rPr>
        <b/>
        <u/>
        <sz val="11"/>
        <rFont val="ＭＳ Ｐゴシック"/>
        <family val="3"/>
        <charset val="128"/>
      </rPr>
      <t>できない</t>
    </r>
    <r>
      <rPr>
        <b/>
        <sz val="11"/>
        <rFont val="ＭＳ Ｐゴシック"/>
        <family val="3"/>
        <charset val="128"/>
      </rPr>
      <t>場合</t>
    </r>
    <phoneticPr fontId="2"/>
  </si>
  <si>
    <t>令和5年度歳入歳出決算（見込）書抄本</t>
    <rPh sb="0" eb="1">
      <t>レイ</t>
    </rPh>
    <rPh sb="1" eb="2">
      <t>ワ</t>
    </rPh>
    <rPh sb="3" eb="4">
      <t>ネン</t>
    </rPh>
    <rPh sb="4" eb="5">
      <t>ド</t>
    </rPh>
    <rPh sb="5" eb="7">
      <t>サイニュウ</t>
    </rPh>
    <rPh sb="7" eb="9">
      <t>サイシュツ</t>
    </rPh>
    <rPh sb="9" eb="11">
      <t>ケッサン</t>
    </rPh>
    <rPh sb="12" eb="14">
      <t>ミコミ</t>
    </rPh>
    <rPh sb="15" eb="16">
      <t>ショ</t>
    </rPh>
    <rPh sb="16" eb="18">
      <t>ショウホン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</si>
</sst>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1&quot;"/>
    <numFmt numFmtId="177" formatCode="#&quot;人&quot;"/>
    <numFmt numFmtId="178" formatCode="#&quot;月&quot;"/>
    <numFmt numFmtId="179" formatCode="#,###&quot;人&quot;"/>
    <numFmt numFmtId="180" formatCode="#,###&quot;円&quot;"/>
    <numFmt numFmtId="181" formatCode="#,###&quot;日&quot;"/>
    <numFmt numFmtId="182" formatCode="#,##0&quot;円&quot;"/>
    <numFmt numFmtId="183" formatCode="#,##0&quot;日&quot;"/>
    <numFmt numFmtId="184" formatCode="#,##0_ "/>
    <numFmt numFmtId="185" formatCode="00.00"/>
  </numFmts>
  <fonts count="36" x14ac:knownFonts="1">
    <font>
      <sz val="11"/>
      <name val="ＭＳ Ｐゴシック"/>
      <family val="3"/>
    </font>
    <font>
      <sz val="11"/>
      <color theme="1"/>
      <name val="ＭＳ Ｐゴシック"/>
      <family val="3"/>
      <scheme val="minor"/>
    </font>
    <font>
      <sz val="6"/>
      <name val="ＭＳ Ｐゴシック"/>
      <family val="3"/>
    </font>
    <font>
      <sz val="11"/>
      <name val="ＭＳ 明朝"/>
      <family val="1"/>
    </font>
    <font>
      <sz val="14"/>
      <name val="ＭＳ Ｐゴシック"/>
      <family val="3"/>
    </font>
    <font>
      <b/>
      <sz val="16"/>
      <name val="ＭＳ Ｐゴシック"/>
      <family val="3"/>
    </font>
    <font>
      <b/>
      <sz val="14"/>
      <name val="ＭＳ Ｐゴシック"/>
      <family val="3"/>
    </font>
    <font>
      <sz val="16"/>
      <name val="ＭＳ Ｐゴシック"/>
      <family val="3"/>
    </font>
    <font>
      <sz val="12"/>
      <name val="ＭＳ Ｐゴシック"/>
      <family val="3"/>
    </font>
    <font>
      <b/>
      <sz val="11"/>
      <name val="ＭＳ Ｐゴシック"/>
      <family val="3"/>
    </font>
    <font>
      <sz val="6"/>
      <name val="ＭＳ 明朝"/>
      <family val="1"/>
    </font>
    <font>
      <sz val="11"/>
      <name val="HGS創英角ﾎﾟｯﾌﾟ体"/>
      <family val="3"/>
    </font>
    <font>
      <strike/>
      <sz val="11"/>
      <name val="ＭＳ Ｐゴシック"/>
      <family val="3"/>
    </font>
    <font>
      <sz val="10"/>
      <name val="ＭＳ 明朝"/>
      <family val="1"/>
    </font>
    <font>
      <sz val="12"/>
      <name val="ＭＳ 明朝"/>
      <family val="1"/>
    </font>
    <font>
      <sz val="8"/>
      <name val="ＭＳ 明朝"/>
      <family val="1"/>
    </font>
    <font>
      <sz val="9"/>
      <name val="HG創英角ﾎﾟｯﾌﾟ体"/>
      <family val="3"/>
    </font>
    <font>
      <sz val="9"/>
      <name val="ＭＳ 明朝"/>
      <family val="1"/>
    </font>
    <font>
      <sz val="11"/>
      <name val="HG創英角ﾎﾟｯﾌﾟ体"/>
      <family val="3"/>
    </font>
    <font>
      <sz val="8"/>
      <name val="ＭＳ Ｐゴシック"/>
      <family val="3"/>
    </font>
    <font>
      <sz val="8"/>
      <name val="HG創英角ﾎﾟｯﾌﾟ体"/>
      <family val="3"/>
    </font>
    <font>
      <sz val="10"/>
      <name val="ＭＳ Ｐゴシック"/>
      <family val="3"/>
    </font>
    <font>
      <sz val="11"/>
      <color theme="0"/>
      <name val="ＭＳ 明朝"/>
      <family val="1"/>
    </font>
    <font>
      <sz val="11"/>
      <name val="ＭＳ Ｐゴシック"/>
      <family val="3"/>
    </font>
    <font>
      <sz val="9"/>
      <name val="ＭＳ Ｐゴシック"/>
      <family val="3"/>
    </font>
    <font>
      <b/>
      <sz val="12"/>
      <name val="ＭＳ Ｐゴシック"/>
      <family val="3"/>
    </font>
    <font>
      <b/>
      <sz val="11"/>
      <color theme="1"/>
      <name val="ＭＳ Ｐゴシック"/>
      <family val="3"/>
      <scheme val="minor"/>
    </font>
    <font>
      <sz val="6"/>
      <name val="ＭＳ Ｐゴシック"/>
      <family val="3"/>
    </font>
    <font>
      <sz val="14"/>
      <color rgb="FFFF0000"/>
      <name val="ＭＳ Ｐゴシック"/>
      <family val="3"/>
      <charset val="128"/>
    </font>
    <font>
      <sz val="11"/>
      <name val="ＭＳ Ｐゴシック"/>
      <family val="3"/>
      <charset val="128"/>
    </font>
    <font>
      <sz val="11"/>
      <name val="HG創英角ｺﾞｼｯｸUB"/>
      <family val="3"/>
      <charset val="128"/>
    </font>
    <font>
      <sz val="9"/>
      <name val="HG創英角ﾎﾟｯﾌﾟ体"/>
      <family val="3"/>
      <charset val="128"/>
    </font>
    <font>
      <b/>
      <sz val="11"/>
      <name val="ＭＳ Ｐゴシック"/>
      <family val="3"/>
      <charset val="128"/>
    </font>
    <font>
      <b/>
      <sz val="11"/>
      <name val="HG創英角ｺﾞｼｯｸUB"/>
      <family val="3"/>
      <charset val="128"/>
    </font>
    <font>
      <b/>
      <u/>
      <sz val="1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66"/>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auto="1"/>
      </right>
      <top/>
      <bottom/>
      <diagonal/>
    </border>
    <border>
      <left/>
      <right/>
      <top/>
      <bottom style="medium">
        <color auto="1"/>
      </bottom>
      <diagonal/>
    </border>
    <border>
      <left style="thin">
        <color auto="1"/>
      </left>
      <right style="thin">
        <color indexed="64"/>
      </right>
      <top style="thin">
        <color indexed="64"/>
      </top>
      <bottom style="thin">
        <color indexed="64"/>
      </bottom>
      <diagonal/>
    </border>
    <border>
      <left/>
      <right/>
      <top style="medium">
        <color auto="1"/>
      </top>
      <bottom/>
      <diagonal/>
    </border>
    <border>
      <left/>
      <right style="medium">
        <color auto="1"/>
      </right>
      <top/>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auto="1"/>
      </bottom>
      <diagonal/>
    </border>
  </borders>
  <cellStyleXfs count="9">
    <xf numFmtId="0" fontId="0" fillId="0" borderId="0" applyBorder="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23" fillId="0" borderId="0" applyFont="0" applyFill="0" applyBorder="0" applyAlignment="0" applyProtection="0"/>
  </cellStyleXfs>
  <cellXfs count="327">
    <xf numFmtId="0" fontId="0" fillId="0" borderId="0" xfId="0"/>
    <xf numFmtId="0" fontId="3" fillId="0" borderId="0" xfId="0" applyFont="1"/>
    <xf numFmtId="0" fontId="4" fillId="0" borderId="0" xfId="0" applyFont="1"/>
    <xf numFmtId="0" fontId="3" fillId="0" borderId="0" xfId="0" applyFont="1" applyAlignment="1">
      <alignment vertical="center"/>
    </xf>
    <xf numFmtId="0" fontId="0" fillId="0" borderId="0" xfId="0"/>
    <xf numFmtId="0" fontId="5" fillId="2" borderId="1" xfId="0" applyFont="1" applyFill="1" applyBorder="1"/>
    <xf numFmtId="0" fontId="6" fillId="0" borderId="0" xfId="0" applyFont="1"/>
    <xf numFmtId="0" fontId="6" fillId="3" borderId="0" xfId="0" applyFont="1" applyFill="1"/>
    <xf numFmtId="0" fontId="3" fillId="0" borderId="2" xfId="0" applyFont="1" applyBorder="1"/>
    <xf numFmtId="0" fontId="3" fillId="0" borderId="3" xfId="0" applyFont="1" applyBorder="1"/>
    <xf numFmtId="0" fontId="3" fillId="0" borderId="3" xfId="0" applyFont="1" applyBorder="1" applyAlignment="1">
      <alignment vertical="center"/>
    </xf>
    <xf numFmtId="0" fontId="3" fillId="0" borderId="4" xfId="0" applyFont="1" applyBorder="1"/>
    <xf numFmtId="0" fontId="0" fillId="0" borderId="2" xfId="0" applyBorder="1"/>
    <xf numFmtId="0" fontId="0" fillId="0" borderId="3" xfId="0" applyBorder="1"/>
    <xf numFmtId="0" fontId="0" fillId="0" borderId="4" xfId="0" applyBorder="1"/>
    <xf numFmtId="0" fontId="7" fillId="2" borderId="5" xfId="0" applyFont="1" applyFill="1" applyBorder="1"/>
    <xf numFmtId="0" fontId="8" fillId="0" borderId="0" xfId="0" applyFont="1"/>
    <xf numFmtId="0" fontId="3" fillId="0" borderId="6" xfId="0" applyFont="1" applyBorder="1"/>
    <xf numFmtId="0" fontId="3" fillId="0" borderId="0" xfId="0" applyFont="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9" fillId="4" borderId="2" xfId="0" applyFont="1" applyFill="1" applyBorder="1"/>
    <xf numFmtId="0" fontId="0" fillId="4" borderId="3" xfId="0" applyFill="1" applyBorder="1"/>
    <xf numFmtId="0" fontId="0" fillId="4" borderId="4" xfId="0" applyFill="1" applyBorder="1"/>
    <xf numFmtId="0" fontId="0" fillId="0" borderId="6" xfId="0" applyBorder="1"/>
    <xf numFmtId="0" fontId="10" fillId="0" borderId="0" xfId="0" applyFont="1" applyBorder="1"/>
    <xf numFmtId="0" fontId="3" fillId="0" borderId="12" xfId="0" applyFont="1" applyBorder="1"/>
    <xf numFmtId="0" fontId="3" fillId="0" borderId="13" xfId="0" applyFont="1" applyBorder="1" applyAlignment="1">
      <alignment horizontal="center" vertical="center"/>
    </xf>
    <xf numFmtId="0" fontId="3" fillId="0" borderId="14" xfId="0" applyFont="1" applyBorder="1"/>
    <xf numFmtId="0" fontId="3" fillId="0" borderId="15" xfId="0" applyFont="1" applyBorder="1" applyAlignment="1">
      <alignment horizontal="center" vertical="center"/>
    </xf>
    <xf numFmtId="0" fontId="0" fillId="0" borderId="11" xfId="0" applyBorder="1"/>
    <xf numFmtId="0" fontId="3" fillId="0" borderId="7" xfId="0" applyFont="1" applyBorder="1"/>
    <xf numFmtId="0" fontId="3" fillId="0" borderId="9" xfId="0" applyFont="1" applyBorder="1"/>
    <xf numFmtId="0" fontId="3" fillId="0" borderId="11" xfId="0" applyFont="1" applyBorder="1"/>
    <xf numFmtId="181" fontId="11" fillId="4" borderId="10" xfId="0" applyNumberFormat="1" applyFont="1" applyFill="1" applyBorder="1" applyAlignment="1" applyProtection="1">
      <alignment vertical="center"/>
      <protection locked="0"/>
    </xf>
    <xf numFmtId="0" fontId="3" fillId="0" borderId="16" xfId="0" applyFont="1" applyBorder="1" applyAlignment="1">
      <alignment vertical="center"/>
    </xf>
    <xf numFmtId="0" fontId="0" fillId="4" borderId="6" xfId="0" applyFill="1" applyBorder="1"/>
    <xf numFmtId="0" fontId="0" fillId="4" borderId="0" xfId="0" applyFill="1" applyBorder="1"/>
    <xf numFmtId="0" fontId="0" fillId="4" borderId="11" xfId="0" applyFill="1" applyBorder="1"/>
    <xf numFmtId="0" fontId="12" fillId="4" borderId="6" xfId="0" applyFont="1" applyFill="1" applyBorder="1"/>
    <xf numFmtId="0" fontId="12" fillId="4" borderId="0" xfId="0" applyFont="1" applyFill="1" applyBorder="1"/>
    <xf numFmtId="0" fontId="12" fillId="4" borderId="0" xfId="0" applyFont="1" applyFill="1"/>
    <xf numFmtId="0" fontId="14" fillId="0" borderId="15" xfId="0" applyFont="1" applyBorder="1" applyAlignment="1">
      <alignment vertical="center"/>
    </xf>
    <xf numFmtId="0" fontId="14" fillId="0" borderId="10" xfId="0" applyFont="1" applyBorder="1" applyAlignment="1">
      <alignment vertical="center"/>
    </xf>
    <xf numFmtId="0" fontId="0" fillId="4" borderId="0" xfId="0" applyFill="1"/>
    <xf numFmtId="0" fontId="15" fillId="0" borderId="17" xfId="0" applyFont="1" applyBorder="1" applyAlignment="1">
      <alignment horizontal="center"/>
    </xf>
    <xf numFmtId="0" fontId="15" fillId="0" borderId="18" xfId="0" applyFont="1" applyBorder="1" applyAlignment="1">
      <alignment horizontal="center"/>
    </xf>
    <xf numFmtId="0" fontId="10" fillId="0" borderId="19" xfId="0" applyFont="1" applyBorder="1" applyAlignment="1">
      <alignment horizontal="center"/>
    </xf>
    <xf numFmtId="184" fontId="16" fillId="4" borderId="20" xfId="0" applyNumberFormat="1" applyFont="1" applyFill="1" applyBorder="1" applyAlignment="1" applyProtection="1">
      <alignment horizontal="right" vertical="center"/>
    </xf>
    <xf numFmtId="184" fontId="17" fillId="4" borderId="20" xfId="0" applyNumberFormat="1" applyFont="1" applyFill="1" applyBorder="1" applyAlignment="1" applyProtection="1">
      <alignment horizontal="right" vertical="center"/>
    </xf>
    <xf numFmtId="184" fontId="10" fillId="0" borderId="21" xfId="0" applyNumberFormat="1" applyFont="1" applyBorder="1" applyProtection="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84" fontId="17" fillId="0" borderId="10" xfId="0" applyNumberFormat="1" applyFont="1" applyFill="1" applyBorder="1" applyAlignment="1" applyProtection="1">
      <alignment horizontal="right" vertical="center"/>
    </xf>
    <xf numFmtId="184" fontId="3" fillId="0" borderId="10" xfId="0" applyNumberFormat="1" applyFont="1" applyBorder="1" applyAlignment="1">
      <alignment horizontal="right" vertical="center"/>
    </xf>
    <xf numFmtId="184" fontId="3" fillId="0" borderId="16" xfId="0" applyNumberFormat="1" applyFont="1" applyBorder="1"/>
    <xf numFmtId="176" fontId="18" fillId="4" borderId="10" xfId="0" applyNumberFormat="1" applyFont="1" applyFill="1" applyBorder="1" applyAlignment="1" applyProtection="1">
      <alignment vertical="center"/>
      <protection locked="0"/>
    </xf>
    <xf numFmtId="0" fontId="13" fillId="4" borderId="0" xfId="0" applyFont="1" applyFill="1" applyBorder="1" applyAlignment="1">
      <alignment vertical="center"/>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8" xfId="0" applyFont="1" applyBorder="1" applyAlignment="1">
      <alignment horizontal="left" shrinkToFit="1"/>
    </xf>
    <xf numFmtId="0" fontId="7" fillId="2" borderId="22" xfId="0" applyFont="1" applyFill="1" applyBorder="1"/>
    <xf numFmtId="179" fontId="18" fillId="4" borderId="10" xfId="0" applyNumberFormat="1" applyFont="1" applyFill="1" applyBorder="1" applyAlignment="1" applyProtection="1">
      <alignment vertical="center"/>
      <protection locked="0"/>
    </xf>
    <xf numFmtId="0" fontId="15" fillId="0" borderId="23" xfId="0" applyFont="1" applyBorder="1" applyAlignment="1">
      <alignment horizontal="center"/>
    </xf>
    <xf numFmtId="0" fontId="15" fillId="0" borderId="0" xfId="0" applyFont="1" applyBorder="1" applyAlignment="1">
      <alignment horizontal="center"/>
    </xf>
    <xf numFmtId="0" fontId="10" fillId="0" borderId="24" xfId="0" applyFont="1" applyBorder="1" applyAlignment="1">
      <alignment horizontal="center"/>
    </xf>
    <xf numFmtId="184" fontId="16" fillId="0" borderId="25" xfId="0" applyNumberFormat="1" applyFont="1" applyBorder="1" applyAlignment="1" applyProtection="1">
      <alignment horizontal="right" vertical="center"/>
    </xf>
    <xf numFmtId="184" fontId="17" fillId="0" borderId="25" xfId="0" applyNumberFormat="1" applyFont="1" applyBorder="1" applyAlignment="1" applyProtection="1">
      <alignment horizontal="right" vertical="center"/>
    </xf>
    <xf numFmtId="184" fontId="10" fillId="0" borderId="26" xfId="0" applyNumberFormat="1" applyFont="1" applyBorder="1" applyProtection="1"/>
    <xf numFmtId="0" fontId="7" fillId="0" borderId="0" xfId="0" applyFont="1"/>
    <xf numFmtId="0" fontId="7" fillId="0" borderId="0" xfId="0" applyFont="1" applyFill="1" applyBorder="1"/>
    <xf numFmtId="0" fontId="3" fillId="0" borderId="24" xfId="0" applyFont="1" applyBorder="1"/>
    <xf numFmtId="184" fontId="11" fillId="4" borderId="10" xfId="0" applyNumberFormat="1" applyFont="1" applyFill="1" applyBorder="1" applyAlignment="1" applyProtection="1">
      <alignment vertical="center"/>
      <protection locked="0"/>
    </xf>
    <xf numFmtId="184" fontId="11" fillId="0" borderId="10" xfId="0" applyNumberFormat="1" applyFont="1" applyBorder="1" applyAlignment="1">
      <alignment vertical="center"/>
    </xf>
    <xf numFmtId="0" fontId="9" fillId="4" borderId="6" xfId="0" applyFont="1" applyFill="1" applyBorder="1"/>
    <xf numFmtId="184" fontId="16" fillId="0" borderId="20" xfId="0" applyNumberFormat="1" applyFont="1" applyBorder="1" applyAlignment="1" applyProtection="1">
      <alignment horizontal="right" vertical="center"/>
    </xf>
    <xf numFmtId="184" fontId="17" fillId="0" borderId="20" xfId="0" applyNumberFormat="1" applyFont="1" applyBorder="1" applyAlignment="1" applyProtection="1">
      <alignment horizontal="right" vertical="center"/>
    </xf>
    <xf numFmtId="0" fontId="18" fillId="4" borderId="24" xfId="0" applyFont="1" applyFill="1" applyBorder="1" applyProtection="1">
      <protection locked="0"/>
    </xf>
    <xf numFmtId="0" fontId="18" fillId="4" borderId="24" xfId="0" applyFont="1" applyFill="1" applyBorder="1" applyAlignment="1" applyProtection="1">
      <alignment horizontal="right"/>
      <protection locked="0"/>
    </xf>
    <xf numFmtId="0" fontId="3" fillId="0" borderId="7" xfId="0" applyFont="1" applyBorder="1" applyAlignment="1">
      <alignment horizontal="left" vertical="center"/>
    </xf>
    <xf numFmtId="3" fontId="18" fillId="5" borderId="10" xfId="0" applyNumberFormat="1" applyFont="1" applyFill="1" applyBorder="1" applyAlignment="1" applyProtection="1">
      <alignment vertical="center"/>
      <protection locked="0"/>
    </xf>
    <xf numFmtId="0" fontId="10" fillId="0" borderId="24" xfId="0" applyFont="1" applyBorder="1"/>
    <xf numFmtId="0" fontId="3" fillId="0" borderId="12" xfId="0" applyFont="1" applyBorder="1" applyAlignment="1">
      <alignment horizontal="center" vertical="center"/>
    </xf>
    <xf numFmtId="0" fontId="3" fillId="0" borderId="14" xfId="0" applyFont="1" applyBorder="1" applyAlignment="1">
      <alignment horizontal="center" vertical="center"/>
    </xf>
    <xf numFmtId="3" fontId="18" fillId="5" borderId="15" xfId="0" applyNumberFormat="1" applyFont="1" applyFill="1" applyBorder="1" applyAlignment="1" applyProtection="1">
      <alignment vertical="center"/>
      <protection locked="0"/>
    </xf>
    <xf numFmtId="184" fontId="11" fillId="0" borderId="15" xfId="0" applyNumberFormat="1" applyFont="1" applyBorder="1" applyAlignment="1">
      <alignment vertical="center"/>
    </xf>
    <xf numFmtId="0" fontId="10" fillId="0" borderId="0" xfId="0" applyFont="1" applyBorder="1" applyAlignment="1">
      <alignment vertical="center"/>
    </xf>
    <xf numFmtId="0" fontId="10" fillId="0" borderId="24" xfId="0" applyFont="1" applyBorder="1" applyAlignment="1"/>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84" fontId="16" fillId="0" borderId="30" xfId="0" applyNumberFormat="1" applyFont="1" applyBorder="1" applyAlignment="1" applyProtection="1">
      <alignment horizontal="right" vertical="center"/>
    </xf>
    <xf numFmtId="184" fontId="17" fillId="0" borderId="30" xfId="0" applyNumberFormat="1" applyFont="1" applyBorder="1" applyAlignment="1" applyProtection="1">
      <alignment horizontal="right" vertical="center"/>
    </xf>
    <xf numFmtId="0" fontId="3" fillId="0" borderId="0" xfId="0" applyFont="1" applyBorder="1" applyAlignment="1">
      <alignment vertical="center"/>
    </xf>
    <xf numFmtId="0" fontId="17" fillId="0" borderId="7" xfId="0" applyFont="1" applyBorder="1" applyAlignment="1">
      <alignment horizontal="center"/>
    </xf>
    <xf numFmtId="0" fontId="17" fillId="0" borderId="8" xfId="0" applyFont="1" applyBorder="1" applyAlignment="1">
      <alignment horizontal="center"/>
    </xf>
    <xf numFmtId="0" fontId="18" fillId="4" borderId="24" xfId="0" applyFont="1" applyFill="1" applyBorder="1" applyAlignment="1" applyProtection="1">
      <alignment horizontal="center"/>
      <protection locked="0"/>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left" vertical="center"/>
    </xf>
    <xf numFmtId="3" fontId="18" fillId="5" borderId="30" xfId="0" applyNumberFormat="1" applyFont="1" applyFill="1" applyBorder="1" applyAlignment="1" applyProtection="1">
      <alignment vertical="center"/>
      <protection locked="0"/>
    </xf>
    <xf numFmtId="184" fontId="11" fillId="0" borderId="30" xfId="0" applyNumberFormat="1" applyFont="1" applyBorder="1" applyAlignment="1">
      <alignment vertical="center"/>
    </xf>
    <xf numFmtId="0" fontId="9" fillId="4" borderId="0" xfId="0" applyFont="1" applyFill="1" applyBorder="1"/>
    <xf numFmtId="0" fontId="9" fillId="4" borderId="0" xfId="0" applyFont="1" applyFill="1"/>
    <xf numFmtId="0" fontId="15" fillId="0" borderId="7" xfId="0" applyFont="1" applyBorder="1"/>
    <xf numFmtId="0" fontId="10" fillId="0" borderId="9" xfId="0" applyFont="1" applyBorder="1"/>
    <xf numFmtId="184" fontId="20" fillId="4" borderId="10" xfId="0" applyNumberFormat="1" applyFont="1" applyFill="1" applyBorder="1" applyAlignment="1" applyProtection="1">
      <alignment horizontal="right" vertical="center"/>
    </xf>
    <xf numFmtId="184" fontId="17" fillId="4" borderId="10" xfId="0" applyNumberFormat="1" applyFont="1" applyFill="1" applyBorder="1" applyAlignment="1" applyProtection="1">
      <alignment horizontal="right" vertical="center"/>
    </xf>
    <xf numFmtId="184" fontId="10" fillId="0" borderId="16" xfId="0" applyNumberFormat="1" applyFont="1" applyBorder="1" applyProtection="1"/>
    <xf numFmtId="184" fontId="18" fillId="6" borderId="33" xfId="0" applyNumberFormat="1" applyFont="1" applyFill="1" applyBorder="1" applyAlignment="1">
      <alignment vertical="center"/>
    </xf>
    <xf numFmtId="0" fontId="3" fillId="0" borderId="24" xfId="0" applyFont="1" applyBorder="1" applyAlignment="1">
      <alignment horizontal="center"/>
    </xf>
    <xf numFmtId="184" fontId="3" fillId="0" borderId="15" xfId="0" applyNumberFormat="1" applyFont="1" applyBorder="1" applyAlignment="1">
      <alignment vertical="center"/>
    </xf>
    <xf numFmtId="0" fontId="0" fillId="4" borderId="37" xfId="0" applyFill="1" applyBorder="1"/>
    <xf numFmtId="0" fontId="0" fillId="4" borderId="38" xfId="0" applyFill="1" applyBorder="1"/>
    <xf numFmtId="0" fontId="0" fillId="4" borderId="39" xfId="0" applyFill="1" applyBorder="1"/>
    <xf numFmtId="0" fontId="0" fillId="0" borderId="37" xfId="0" applyBorder="1"/>
    <xf numFmtId="0" fontId="0" fillId="0" borderId="38" xfId="0" applyBorder="1"/>
    <xf numFmtId="0" fontId="0" fillId="0" borderId="39" xfId="0" applyBorder="1"/>
    <xf numFmtId="184" fontId="18" fillId="0" borderId="30" xfId="0" applyNumberFormat="1" applyFont="1" applyFill="1" applyBorder="1" applyAlignment="1">
      <alignment vertical="center"/>
    </xf>
    <xf numFmtId="184" fontId="15" fillId="0" borderId="10" xfId="0" applyNumberFormat="1" applyFont="1" applyFill="1" applyBorder="1" applyAlignment="1" applyProtection="1">
      <alignment horizontal="right" vertical="center"/>
    </xf>
    <xf numFmtId="0" fontId="3" fillId="0" borderId="44" xfId="0" applyFont="1" applyBorder="1"/>
    <xf numFmtId="0" fontId="3" fillId="0" borderId="44" xfId="0" applyFont="1" applyBorder="1" applyAlignment="1">
      <alignment vertical="center"/>
    </xf>
    <xf numFmtId="0" fontId="3" fillId="0" borderId="38" xfId="0" applyFont="1" applyBorder="1"/>
    <xf numFmtId="0" fontId="3" fillId="0" borderId="38" xfId="0" applyFont="1" applyBorder="1" applyAlignment="1">
      <alignment vertical="center"/>
    </xf>
    <xf numFmtId="0" fontId="3" fillId="0" borderId="39" xfId="0" applyFont="1" applyBorder="1"/>
    <xf numFmtId="0" fontId="3" fillId="0" borderId="45" xfId="0" applyFont="1" applyBorder="1"/>
    <xf numFmtId="3" fontId="18" fillId="6" borderId="30" xfId="0" applyNumberFormat="1" applyFont="1" applyFill="1" applyBorder="1" applyAlignment="1">
      <alignment vertical="center"/>
    </xf>
    <xf numFmtId="0" fontId="3" fillId="0" borderId="0" xfId="0" applyFont="1" applyBorder="1" applyAlignment="1"/>
    <xf numFmtId="0" fontId="18" fillId="6" borderId="10" xfId="0" applyFont="1" applyFill="1" applyBorder="1" applyAlignment="1">
      <alignment vertical="center"/>
    </xf>
    <xf numFmtId="0" fontId="3" fillId="0" borderId="0" xfId="0" applyFont="1" applyAlignment="1">
      <alignment horizontal="center"/>
    </xf>
    <xf numFmtId="2" fontId="18" fillId="6" borderId="15" xfId="0" applyNumberFormat="1" applyFont="1" applyFill="1" applyBorder="1" applyAlignment="1">
      <alignment vertical="center"/>
    </xf>
    <xf numFmtId="0" fontId="3" fillId="0" borderId="47" xfId="0" applyFont="1" applyBorder="1"/>
    <xf numFmtId="185" fontId="18" fillId="5" borderId="10" xfId="0" applyNumberFormat="1" applyFont="1" applyFill="1" applyBorder="1" applyAlignment="1">
      <alignment horizontal="right" vertical="center"/>
    </xf>
    <xf numFmtId="3" fontId="18" fillId="5" borderId="10" xfId="0" applyNumberFormat="1" applyFont="1" applyFill="1" applyBorder="1" applyAlignment="1">
      <alignment vertical="center"/>
    </xf>
    <xf numFmtId="0" fontId="3" fillId="0" borderId="48" xfId="0" applyFont="1" applyBorder="1"/>
    <xf numFmtId="0" fontId="3" fillId="0" borderId="48" xfId="0" applyFont="1" applyBorder="1" applyAlignment="1">
      <alignment vertical="center"/>
    </xf>
    <xf numFmtId="0" fontId="3" fillId="0" borderId="49" xfId="0" applyFont="1" applyBorder="1"/>
    <xf numFmtId="0" fontId="4" fillId="0" borderId="0" xfId="0" applyFont="1" applyAlignment="1">
      <alignment vertical="center"/>
    </xf>
    <xf numFmtId="0" fontId="6" fillId="0" borderId="0" xfId="0" applyFont="1" applyAlignment="1">
      <alignment vertical="center"/>
    </xf>
    <xf numFmtId="0" fontId="0" fillId="4" borderId="33" xfId="0" applyFill="1" applyBorder="1"/>
    <xf numFmtId="0" fontId="9" fillId="0" borderId="0" xfId="0" applyFont="1"/>
    <xf numFmtId="0" fontId="0" fillId="0" borderId="50" xfId="0" applyBorder="1"/>
    <xf numFmtId="0" fontId="0" fillId="0" borderId="51" xfId="0" applyBorder="1"/>
    <xf numFmtId="0" fontId="0" fillId="0" borderId="52" xfId="0" applyBorder="1"/>
    <xf numFmtId="0" fontId="0" fillId="0" borderId="1" xfId="0" applyBorder="1"/>
    <xf numFmtId="0" fontId="0" fillId="4" borderId="53" xfId="0" applyFill="1" applyBorder="1" applyAlignment="1" applyProtection="1">
      <alignment shrinkToFit="1"/>
      <protection locked="0"/>
    </xf>
    <xf numFmtId="0" fontId="0" fillId="4" borderId="54" xfId="0" applyFill="1" applyBorder="1" applyAlignment="1" applyProtection="1">
      <alignment shrinkToFit="1"/>
      <protection locked="0"/>
    </xf>
    <xf numFmtId="0" fontId="0" fillId="4" borderId="55" xfId="0" applyFill="1" applyBorder="1" applyAlignment="1" applyProtection="1">
      <alignment shrinkToFit="1"/>
      <protection locked="0"/>
    </xf>
    <xf numFmtId="0" fontId="0" fillId="4" borderId="56" xfId="0" applyFill="1" applyBorder="1" applyAlignment="1" applyProtection="1">
      <alignment shrinkToFit="1"/>
      <protection locked="0"/>
    </xf>
    <xf numFmtId="3" fontId="3" fillId="0" borderId="0" xfId="0" applyNumberFormat="1" applyFont="1"/>
    <xf numFmtId="0" fontId="22" fillId="0" borderId="0" xfId="0" applyFont="1" applyFill="1"/>
    <xf numFmtId="178" fontId="3" fillId="0"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183" fontId="3" fillId="4" borderId="10" xfId="0" applyNumberFormat="1" applyFont="1" applyFill="1" applyBorder="1" applyAlignment="1" applyProtection="1">
      <alignment vertical="center"/>
      <protection locked="0"/>
    </xf>
    <xf numFmtId="0" fontId="3" fillId="0" borderId="16" xfId="0" applyFont="1" applyBorder="1" applyAlignment="1" applyProtection="1">
      <alignment vertical="center"/>
    </xf>
    <xf numFmtId="176" fontId="3" fillId="4" borderId="10" xfId="0" applyNumberFormat="1" applyFont="1" applyFill="1" applyBorder="1" applyAlignment="1" applyProtection="1">
      <alignment vertical="center"/>
      <protection locked="0"/>
    </xf>
    <xf numFmtId="179" fontId="3" fillId="4" borderId="10" xfId="0" applyNumberFormat="1" applyFont="1" applyFill="1" applyBorder="1" applyAlignment="1" applyProtection="1">
      <alignment vertical="center"/>
      <protection locked="0"/>
    </xf>
    <xf numFmtId="3" fontId="3" fillId="4" borderId="10" xfId="0" applyNumberFormat="1" applyFont="1" applyFill="1" applyBorder="1" applyAlignment="1" applyProtection="1">
      <alignment vertical="center"/>
      <protection locked="0"/>
    </xf>
    <xf numFmtId="3" fontId="3" fillId="0" borderId="10" xfId="0" applyNumberFormat="1" applyFont="1" applyBorder="1" applyAlignment="1">
      <alignment vertical="center"/>
    </xf>
    <xf numFmtId="184" fontId="3" fillId="0" borderId="10" xfId="0" applyNumberFormat="1" applyFont="1" applyBorder="1" applyAlignment="1">
      <alignment vertical="center"/>
    </xf>
    <xf numFmtId="0" fontId="3" fillId="4" borderId="24" xfId="0" applyNumberFormat="1" applyFont="1" applyFill="1" applyBorder="1" applyAlignment="1" applyProtection="1">
      <alignment horizontal="center"/>
      <protection locked="0"/>
    </xf>
    <xf numFmtId="0" fontId="3" fillId="4" borderId="25" xfId="0" applyNumberFormat="1" applyFont="1" applyFill="1" applyBorder="1" applyAlignment="1" applyProtection="1">
      <alignment horizontal="center" vertical="center"/>
      <protection locked="0"/>
    </xf>
    <xf numFmtId="3" fontId="3" fillId="5" borderId="10" xfId="0" applyNumberFormat="1" applyFont="1" applyFill="1" applyBorder="1" applyAlignment="1" applyProtection="1">
      <alignment vertical="center"/>
      <protection locked="0"/>
    </xf>
    <xf numFmtId="181" fontId="3" fillId="4" borderId="25" xfId="0" applyNumberFormat="1" applyFont="1" applyFill="1" applyBorder="1" applyAlignment="1" applyProtection="1">
      <alignment horizontal="center" vertical="center"/>
      <protection locked="0"/>
    </xf>
    <xf numFmtId="0" fontId="3" fillId="4" borderId="24" xfId="0" applyFont="1" applyFill="1" applyBorder="1" applyProtection="1">
      <protection locked="0"/>
    </xf>
    <xf numFmtId="3" fontId="3" fillId="5" borderId="15" xfId="0" applyNumberFormat="1" applyFont="1" applyFill="1" applyBorder="1" applyAlignment="1" applyProtection="1">
      <alignment vertical="center"/>
      <protection locked="0"/>
    </xf>
    <xf numFmtId="3" fontId="3" fillId="0" borderId="15" xfId="0" applyNumberFormat="1" applyFont="1" applyBorder="1" applyAlignment="1">
      <alignment vertical="center"/>
    </xf>
    <xf numFmtId="3" fontId="3" fillId="4" borderId="24" xfId="0" applyNumberFormat="1" applyFont="1" applyFill="1" applyBorder="1" applyAlignment="1" applyProtection="1">
      <alignment horizontal="center" vertical="center"/>
      <protection locked="0"/>
    </xf>
    <xf numFmtId="3" fontId="3" fillId="5" borderId="30" xfId="0" applyNumberFormat="1" applyFont="1" applyFill="1" applyBorder="1" applyAlignment="1" applyProtection="1">
      <alignment vertical="center"/>
      <protection locked="0"/>
    </xf>
    <xf numFmtId="3" fontId="3" fillId="0" borderId="30" xfId="0" applyNumberFormat="1" applyFont="1" applyBorder="1" applyAlignment="1">
      <alignment vertical="center"/>
    </xf>
    <xf numFmtId="184" fontId="3" fillId="0" borderId="30" xfId="0" applyNumberFormat="1" applyFont="1" applyBorder="1" applyAlignment="1">
      <alignment vertical="center"/>
    </xf>
    <xf numFmtId="0" fontId="3" fillId="0" borderId="24" xfId="0" applyFont="1" applyFill="1" applyBorder="1" applyAlignment="1" applyProtection="1">
      <alignment horizontal="center"/>
    </xf>
    <xf numFmtId="3" fontId="3" fillId="6" borderId="10" xfId="0" applyNumberFormat="1" applyFont="1" applyFill="1" applyBorder="1" applyAlignment="1">
      <alignment vertical="center"/>
    </xf>
    <xf numFmtId="3" fontId="3" fillId="0" borderId="0" xfId="0" applyNumberFormat="1" applyFont="1" applyAlignment="1">
      <alignment vertical="center"/>
    </xf>
    <xf numFmtId="3" fontId="3" fillId="0" borderId="0" xfId="0" applyNumberFormat="1" applyFont="1" applyBorder="1"/>
    <xf numFmtId="3" fontId="3" fillId="0" borderId="0" xfId="0" applyNumberFormat="1" applyFont="1" applyBorder="1" applyAlignment="1">
      <alignment horizontal="left" vertical="top" wrapText="1"/>
    </xf>
    <xf numFmtId="0" fontId="3" fillId="6" borderId="10" xfId="0" applyFont="1" applyFill="1" applyBorder="1" applyAlignment="1">
      <alignment vertical="center"/>
    </xf>
    <xf numFmtId="0" fontId="3" fillId="0" borderId="0" xfId="0" applyFont="1" applyBorder="1" applyAlignment="1">
      <alignment horizontal="center" vertical="top" wrapText="1"/>
    </xf>
    <xf numFmtId="2" fontId="3" fillId="6" borderId="15" xfId="0" applyNumberFormat="1" applyFont="1" applyFill="1" applyBorder="1" applyAlignment="1">
      <alignment vertical="center"/>
    </xf>
    <xf numFmtId="3" fontId="3" fillId="0" borderId="0" xfId="0" applyNumberFormat="1" applyFont="1" applyBorder="1" applyAlignment="1">
      <alignment horizontal="center" vertical="top"/>
    </xf>
    <xf numFmtId="185" fontId="3" fillId="5" borderId="10" xfId="0" applyNumberFormat="1" applyFont="1" applyFill="1" applyBorder="1" applyAlignment="1">
      <alignment horizontal="right" vertical="center"/>
    </xf>
    <xf numFmtId="3" fontId="3" fillId="5" borderId="10" xfId="0" applyNumberFormat="1" applyFont="1" applyFill="1" applyBorder="1" applyAlignment="1">
      <alignment vertical="center"/>
    </xf>
    <xf numFmtId="184" fontId="3" fillId="4" borderId="10" xfId="0" applyNumberFormat="1" applyFont="1" applyFill="1" applyBorder="1" applyAlignment="1" applyProtection="1">
      <alignment horizontal="right" vertical="center"/>
      <protection locked="0"/>
    </xf>
    <xf numFmtId="0" fontId="22" fillId="0" borderId="0" xfId="0" applyFont="1" applyFill="1" applyAlignment="1">
      <alignment horizontal="right"/>
    </xf>
    <xf numFmtId="184" fontId="3" fillId="4" borderId="10" xfId="0" applyNumberFormat="1" applyFont="1" applyFill="1" applyBorder="1" applyAlignment="1" applyProtection="1">
      <alignment horizontal="center" vertical="center"/>
      <protection locked="0"/>
    </xf>
    <xf numFmtId="0" fontId="14" fillId="0" borderId="0" xfId="0" applyFont="1"/>
    <xf numFmtId="0" fontId="14" fillId="0" borderId="0" xfId="0" applyFont="1" applyAlignment="1">
      <alignment shrinkToFit="1"/>
    </xf>
    <xf numFmtId="0" fontId="14" fillId="0" borderId="0" xfId="0" applyFont="1" applyAlignment="1"/>
    <xf numFmtId="0" fontId="14" fillId="0" borderId="0" xfId="0" applyFont="1" applyAlignment="1">
      <alignment vertical="center"/>
    </xf>
    <xf numFmtId="0" fontId="14" fillId="0" borderId="0" xfId="0" applyFont="1" applyAlignment="1">
      <alignment horizontal="center"/>
    </xf>
    <xf numFmtId="0" fontId="3" fillId="0" borderId="24" xfId="0" applyFont="1" applyBorder="1" applyAlignment="1"/>
    <xf numFmtId="0" fontId="0" fillId="0" borderId="0" xfId="0" applyFill="1" applyAlignment="1">
      <alignment vertical="center"/>
    </xf>
    <xf numFmtId="38" fontId="0" fillId="0" borderId="0" xfId="8" applyFont="1"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Fill="1" applyBorder="1" applyAlignment="1" applyProtection="1">
      <alignment horizontal="left" vertical="center"/>
      <protection locked="0"/>
    </xf>
    <xf numFmtId="58" fontId="0" fillId="7" borderId="0" xfId="0" applyNumberFormat="1" applyFill="1" applyAlignment="1">
      <alignment horizontal="right" vertical="center"/>
    </xf>
    <xf numFmtId="0" fontId="0" fillId="0" borderId="9" xfId="0" applyBorder="1" applyAlignment="1">
      <alignment horizontal="left" vertical="center"/>
    </xf>
    <xf numFmtId="38" fontId="0" fillId="0" borderId="10" xfId="8" applyFont="1" applyFill="1" applyBorder="1" applyAlignment="1">
      <alignment horizontal="center" vertical="center"/>
    </xf>
    <xf numFmtId="180" fontId="0" fillId="7" borderId="12" xfId="8" applyNumberFormat="1" applyFont="1" applyFill="1" applyBorder="1" applyAlignment="1">
      <alignment horizontal="right" vertical="center"/>
    </xf>
    <xf numFmtId="180" fontId="0" fillId="7" borderId="13" xfId="8" applyNumberFormat="1" applyFont="1" applyFill="1" applyBorder="1" applyAlignment="1">
      <alignment horizontal="right" vertical="center"/>
    </xf>
    <xf numFmtId="38" fontId="0" fillId="0" borderId="13" xfId="8" applyFont="1" applyBorder="1" applyAlignment="1">
      <alignment horizontal="right" vertical="center"/>
    </xf>
    <xf numFmtId="38" fontId="0" fillId="0" borderId="57" xfId="8" applyFont="1" applyBorder="1" applyAlignment="1">
      <alignment horizontal="right" vertical="center"/>
    </xf>
    <xf numFmtId="180" fontId="0" fillId="7" borderId="57" xfId="8" applyNumberFormat="1" applyFont="1" applyFill="1" applyBorder="1" applyAlignment="1">
      <alignment horizontal="right" vertical="center"/>
    </xf>
    <xf numFmtId="180" fontId="0" fillId="7" borderId="7" xfId="8" applyNumberFormat="1" applyFont="1" applyFill="1" applyBorder="1" applyAlignment="1">
      <alignment horizontal="right" vertical="center"/>
    </xf>
    <xf numFmtId="180" fontId="0" fillId="7" borderId="8" xfId="8" applyNumberFormat="1" applyFont="1" applyFill="1" applyBorder="1" applyAlignment="1">
      <alignment horizontal="right" vertical="center"/>
    </xf>
    <xf numFmtId="180" fontId="0" fillId="0" borderId="8" xfId="8" applyNumberFormat="1" applyFont="1" applyBorder="1" applyAlignment="1">
      <alignment horizontal="right" vertical="center"/>
    </xf>
    <xf numFmtId="180" fontId="0" fillId="0" borderId="9" xfId="8" applyNumberFormat="1" applyFont="1" applyFill="1" applyBorder="1" applyAlignment="1" applyProtection="1">
      <alignment horizontal="right" vertical="center"/>
      <protection locked="0"/>
    </xf>
    <xf numFmtId="38" fontId="0" fillId="0" borderId="0" xfId="8" applyFont="1" applyFill="1" applyAlignment="1">
      <alignment horizontal="right" vertical="center" indent="1"/>
    </xf>
    <xf numFmtId="0" fontId="24" fillId="0" borderId="13" xfId="0" applyFont="1" applyBorder="1" applyAlignment="1">
      <alignment horizontal="left" vertical="center"/>
    </xf>
    <xf numFmtId="0" fontId="24" fillId="0" borderId="13" xfId="0" applyFont="1" applyBorder="1" applyAlignment="1">
      <alignment horizontal="left" vertical="center" wrapText="1" indent="2"/>
    </xf>
    <xf numFmtId="180" fontId="0" fillId="0" borderId="13" xfId="8" applyNumberFormat="1" applyFont="1" applyFill="1" applyBorder="1" applyAlignment="1">
      <alignment horizontal="right" vertical="center"/>
    </xf>
    <xf numFmtId="38" fontId="0" fillId="0" borderId="15" xfId="8" applyFont="1" applyFill="1" applyBorder="1" applyAlignment="1">
      <alignment horizontal="center" vertical="center"/>
    </xf>
    <xf numFmtId="0" fontId="0" fillId="0" borderId="0" xfId="0" applyFill="1" applyAlignment="1">
      <alignment horizontal="right" vertical="center"/>
    </xf>
    <xf numFmtId="0" fontId="24" fillId="0" borderId="28" xfId="0" applyFont="1" applyBorder="1" applyAlignment="1">
      <alignment horizontal="left" vertical="center"/>
    </xf>
    <xf numFmtId="180" fontId="24" fillId="7" borderId="28" xfId="0" applyNumberFormat="1" applyFont="1" applyFill="1" applyBorder="1" applyAlignment="1">
      <alignment horizontal="center" vertical="center" wrapText="1"/>
    </xf>
    <xf numFmtId="0" fontId="0" fillId="0" borderId="28" xfId="0" applyBorder="1" applyAlignment="1">
      <alignment vertical="center"/>
    </xf>
    <xf numFmtId="0" fontId="0" fillId="0" borderId="0" xfId="0" applyFill="1" applyAlignment="1">
      <alignment vertical="center" shrinkToFit="1"/>
    </xf>
    <xf numFmtId="0" fontId="25" fillId="0" borderId="0" xfId="0" applyFont="1" applyAlignment="1">
      <alignment vertical="center"/>
    </xf>
    <xf numFmtId="38" fontId="0" fillId="7" borderId="12" xfId="8" applyFont="1" applyFill="1" applyBorder="1" applyAlignment="1">
      <alignment horizontal="right" vertical="center"/>
    </xf>
    <xf numFmtId="38" fontId="0" fillId="7" borderId="13" xfId="8" applyFont="1" applyFill="1" applyBorder="1" applyAlignment="1">
      <alignment horizontal="right" vertical="center"/>
    </xf>
    <xf numFmtId="38" fontId="0" fillId="7" borderId="15" xfId="8" applyFont="1" applyFill="1" applyBorder="1" applyAlignment="1">
      <alignment vertical="center"/>
    </xf>
    <xf numFmtId="38" fontId="0" fillId="7" borderId="7" xfId="8" applyFont="1" applyFill="1" applyBorder="1" applyAlignment="1">
      <alignment horizontal="right" vertical="center"/>
    </xf>
    <xf numFmtId="38" fontId="0" fillId="7" borderId="8" xfId="8" applyFont="1" applyFill="1" applyBorder="1" applyAlignment="1">
      <alignment horizontal="right" vertical="center"/>
    </xf>
    <xf numFmtId="38" fontId="0" fillId="0" borderId="8" xfId="8" applyFont="1" applyBorder="1" applyAlignment="1">
      <alignment horizontal="right" vertical="center"/>
    </xf>
    <xf numFmtId="38" fontId="0" fillId="0" borderId="9" xfId="8" applyFont="1" applyBorder="1" applyAlignment="1">
      <alignment horizontal="right" vertical="center"/>
    </xf>
    <xf numFmtId="38" fontId="0" fillId="7" borderId="10" xfId="8" applyFont="1" applyFill="1" applyBorder="1" applyAlignment="1">
      <alignment vertical="center"/>
    </xf>
    <xf numFmtId="38" fontId="24" fillId="7" borderId="28" xfId="8" applyFont="1" applyFill="1" applyBorder="1" applyAlignment="1">
      <alignment vertical="center" wrapText="1"/>
    </xf>
    <xf numFmtId="0" fontId="0" fillId="0" borderId="29" xfId="0" applyBorder="1" applyAlignment="1">
      <alignment vertical="center"/>
    </xf>
    <xf numFmtId="0" fontId="0" fillId="0" borderId="0" xfId="0" applyAlignment="1">
      <alignment horizontal="center"/>
    </xf>
    <xf numFmtId="0" fontId="1" fillId="0" borderId="0" xfId="7">
      <alignment vertical="center"/>
    </xf>
    <xf numFmtId="49" fontId="1" fillId="0" borderId="0" xfId="7" applyNumberFormat="1">
      <alignment vertical="center"/>
    </xf>
    <xf numFmtId="3" fontId="1" fillId="0" borderId="0" xfId="7" applyNumberFormat="1">
      <alignment vertical="center"/>
    </xf>
    <xf numFmtId="0" fontId="1" fillId="0" borderId="0" xfId="7" applyAlignment="1">
      <alignment horizontal="center" vertical="center"/>
    </xf>
    <xf numFmtId="0" fontId="26" fillId="8" borderId="10" xfId="7" applyFont="1" applyFill="1" applyBorder="1" applyAlignment="1">
      <alignment horizontal="center" vertical="center"/>
    </xf>
    <xf numFmtId="0" fontId="1" fillId="0" borderId="10" xfId="7" applyBorder="1">
      <alignment vertical="center"/>
    </xf>
    <xf numFmtId="177" fontId="1" fillId="0" borderId="10" xfId="7" applyNumberFormat="1" applyBorder="1">
      <alignment vertical="center"/>
    </xf>
    <xf numFmtId="176" fontId="1" fillId="0" borderId="10" xfId="7" quotePrefix="1" applyNumberFormat="1" applyBorder="1" applyAlignment="1">
      <alignment horizontal="right" vertical="center"/>
    </xf>
    <xf numFmtId="49" fontId="26" fillId="8" borderId="10" xfId="7" applyNumberFormat="1" applyFont="1" applyFill="1" applyBorder="1" applyAlignment="1">
      <alignment horizontal="center" vertical="center"/>
    </xf>
    <xf numFmtId="49" fontId="1" fillId="0" borderId="10" xfId="7" quotePrefix="1" applyNumberFormat="1" applyBorder="1" applyAlignment="1">
      <alignment horizontal="right" vertical="center"/>
    </xf>
    <xf numFmtId="3" fontId="26" fillId="8" borderId="10" xfId="7" applyNumberFormat="1" applyFont="1" applyFill="1" applyBorder="1" applyAlignment="1">
      <alignment horizontal="center" vertical="center"/>
    </xf>
    <xf numFmtId="3" fontId="1" fillId="0" borderId="10" xfId="7" applyNumberFormat="1" applyBorder="1">
      <alignment vertical="center"/>
    </xf>
    <xf numFmtId="0" fontId="3" fillId="0" borderId="24" xfId="0" applyFont="1" applyBorder="1" applyAlignment="1">
      <alignment horizont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182" fontId="14" fillId="0" borderId="10" xfId="0" applyNumberFormat="1" applyFont="1" applyBorder="1" applyAlignment="1">
      <alignment horizontal="right" vertical="center" shrinkToFit="1"/>
    </xf>
    <xf numFmtId="0" fontId="10" fillId="0" borderId="0" xfId="0" applyFont="1" applyBorder="1" applyAlignment="1">
      <alignment horizontal="distributed" vertical="center"/>
    </xf>
    <xf numFmtId="0" fontId="10" fillId="0" borderId="24" xfId="0" applyFont="1" applyBorder="1" applyAlignment="1">
      <alignment horizontal="right"/>
    </xf>
    <xf numFmtId="0" fontId="3" fillId="0" borderId="10" xfId="0" applyFont="1" applyBorder="1" applyAlignment="1">
      <alignment horizontal="center" vertical="top" wrapText="1"/>
    </xf>
    <xf numFmtId="0" fontId="0" fillId="0" borderId="10" xfId="0" applyBorder="1" applyAlignment="1">
      <alignment horizontal="center" vertical="top"/>
    </xf>
    <xf numFmtId="184" fontId="3" fillId="0" borderId="34" xfId="0" applyNumberFormat="1" applyFont="1" applyBorder="1" applyAlignment="1">
      <alignment horizontal="center" vertical="center"/>
    </xf>
    <xf numFmtId="184" fontId="3" fillId="0" borderId="41" xfId="0" applyNumberFormat="1" applyFont="1" applyBorder="1" applyAlignment="1">
      <alignment horizontal="center" vertical="center"/>
    </xf>
    <xf numFmtId="184" fontId="3" fillId="0" borderId="35" xfId="0" applyNumberFormat="1" applyFont="1" applyBorder="1" applyAlignment="1">
      <alignment horizontal="center" vertical="center"/>
    </xf>
    <xf numFmtId="184" fontId="3" fillId="0" borderId="42" xfId="0" applyNumberFormat="1" applyFont="1" applyBorder="1" applyAlignment="1">
      <alignment horizontal="center" vertical="center"/>
    </xf>
    <xf numFmtId="184" fontId="3" fillId="0" borderId="36" xfId="0" applyNumberFormat="1" applyFont="1" applyBorder="1" applyAlignment="1">
      <alignment horizontal="center" vertical="center"/>
    </xf>
    <xf numFmtId="184" fontId="3" fillId="0" borderId="43" xfId="0" applyNumberFormat="1" applyFont="1" applyBorder="1" applyAlignment="1">
      <alignment horizontal="center" vertical="center"/>
    </xf>
    <xf numFmtId="0" fontId="15" fillId="0" borderId="8" xfId="0" applyFont="1" applyBorder="1" applyAlignment="1">
      <alignment horizontal="center" vertical="center"/>
    </xf>
    <xf numFmtId="0" fontId="3" fillId="0" borderId="8" xfId="0" applyFont="1" applyBorder="1" applyAlignment="1">
      <alignment horizontal="center" vertical="center"/>
    </xf>
    <xf numFmtId="3" fontId="13" fillId="0" borderId="30" xfId="0" applyNumberFormat="1" applyFont="1" applyBorder="1" applyAlignment="1">
      <alignment horizontal="left" vertical="top" wrapText="1"/>
    </xf>
    <xf numFmtId="0" fontId="21" fillId="0" borderId="30" xfId="0" applyFont="1" applyBorder="1" applyAlignment="1">
      <alignment horizontal="left" vertical="top"/>
    </xf>
    <xf numFmtId="0" fontId="21" fillId="0" borderId="46" xfId="0" applyFont="1" applyBorder="1" applyAlignment="1">
      <alignment horizontal="left" vertical="top"/>
    </xf>
    <xf numFmtId="0" fontId="3" fillId="0" borderId="0" xfId="0" applyFont="1" applyBorder="1" applyAlignment="1">
      <alignment horizontal="distributed" vertical="center"/>
    </xf>
    <xf numFmtId="0" fontId="10" fillId="0" borderId="24" xfId="0" applyFont="1" applyBorder="1" applyAlignment="1"/>
    <xf numFmtId="0" fontId="3" fillId="0" borderId="24" xfId="0" applyFont="1" applyBorder="1" applyAlignment="1">
      <alignment horizontal="right"/>
    </xf>
    <xf numFmtId="0" fontId="15" fillId="0" borderId="8" xfId="0" applyFont="1" applyBorder="1" applyAlignment="1">
      <alignment vertical="top" wrapText="1"/>
    </xf>
    <xf numFmtId="0" fontId="19" fillId="0" borderId="8" xfId="0" applyFont="1" applyBorder="1" applyAlignment="1">
      <alignment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184" fontId="3" fillId="0" borderId="31" xfId="0" applyNumberFormat="1" applyFont="1" applyBorder="1" applyAlignment="1">
      <alignment horizontal="center" vertical="center"/>
    </xf>
    <xf numFmtId="184" fontId="3" fillId="0" borderId="32" xfId="0" applyNumberFormat="1" applyFont="1" applyBorder="1" applyAlignment="1">
      <alignment horizontal="center" vertical="center"/>
    </xf>
    <xf numFmtId="184" fontId="3" fillId="0" borderId="40" xfId="0" applyNumberFormat="1" applyFont="1" applyBorder="1" applyAlignment="1">
      <alignment horizontal="center" vertical="center"/>
    </xf>
    <xf numFmtId="0" fontId="13" fillId="0" borderId="10" xfId="0" applyFont="1" applyBorder="1" applyAlignment="1">
      <alignment horizontal="center" vertical="top" wrapText="1"/>
    </xf>
    <xf numFmtId="0" fontId="21" fillId="0" borderId="10" xfId="0" applyFont="1" applyBorder="1" applyAlignment="1">
      <alignment horizontal="center" vertical="top"/>
    </xf>
    <xf numFmtId="3" fontId="3" fillId="0" borderId="15" xfId="0" applyNumberFormat="1" applyFont="1" applyBorder="1" applyAlignment="1">
      <alignment horizontal="center" vertical="top"/>
    </xf>
    <xf numFmtId="0" fontId="0" fillId="0" borderId="15" xfId="0" applyBorder="1" applyAlignment="1">
      <alignment horizontal="center" vertical="top"/>
    </xf>
    <xf numFmtId="0" fontId="14" fillId="0" borderId="15"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30" xfId="0" applyFont="1" applyBorder="1" applyAlignment="1">
      <alignment horizontal="center" vertical="center" shrinkToFit="1"/>
    </xf>
    <xf numFmtId="49" fontId="14" fillId="0" borderId="10" xfId="0" applyNumberFormat="1" applyFont="1" applyBorder="1" applyAlignment="1">
      <alignment horizontal="center" vertical="center" shrinkToFit="1"/>
    </xf>
    <xf numFmtId="0" fontId="2" fillId="0" borderId="8" xfId="0" applyFont="1" applyBorder="1" applyAlignment="1">
      <alignment vertical="top" wrapText="1"/>
    </xf>
    <xf numFmtId="3" fontId="3" fillId="0" borderId="10" xfId="0" applyNumberFormat="1" applyFont="1" applyBorder="1" applyAlignment="1">
      <alignment horizontal="left" vertical="top" wrapText="1"/>
    </xf>
    <xf numFmtId="0" fontId="0" fillId="0" borderId="10" xfId="0" applyBorder="1" applyAlignment="1">
      <alignment horizontal="left" vertical="top"/>
    </xf>
    <xf numFmtId="0" fontId="3" fillId="0" borderId="0" xfId="0" applyFont="1" applyAlignment="1">
      <alignment horizontal="distributed" vertical="center"/>
    </xf>
    <xf numFmtId="0" fontId="3" fillId="0" borderId="24" xfId="0" applyFont="1" applyBorder="1" applyAlignment="1">
      <alignment horizontal="center" shrinkToFit="1"/>
    </xf>
    <xf numFmtId="0" fontId="14" fillId="0" borderId="0" xfId="0" applyFont="1" applyAlignment="1">
      <alignment horizontal="center"/>
    </xf>
    <xf numFmtId="0" fontId="14" fillId="0" borderId="0" xfId="0" applyFont="1" applyAlignment="1">
      <alignment horizontal="distributed" shrinkToFit="1"/>
    </xf>
    <xf numFmtId="0" fontId="14" fillId="0" borderId="0" xfId="0" applyFont="1" applyAlignment="1">
      <alignment horizontal="distributed" vertical="center" shrinkToFit="1"/>
    </xf>
    <xf numFmtId="0" fontId="14" fillId="0" borderId="0" xfId="0" applyFont="1" applyAlignment="1">
      <alignment horizontal="left" shrinkToFit="1"/>
    </xf>
    <xf numFmtId="0" fontId="14" fillId="0" borderId="0" xfId="0" applyFont="1" applyAlignment="1">
      <alignment shrinkToFit="1"/>
    </xf>
    <xf numFmtId="0" fontId="14" fillId="0" borderId="0" xfId="0" applyFont="1" applyAlignment="1">
      <alignment horizontal="distributed" vertical="center"/>
    </xf>
    <xf numFmtId="0" fontId="14" fillId="0" borderId="0" xfId="0" applyNumberFormat="1" applyFont="1" applyAlignment="1">
      <alignment horizontal="left" vertical="center" indent="1" shrinkToFit="1"/>
    </xf>
    <xf numFmtId="0" fontId="14" fillId="0" borderId="0" xfId="0" applyFont="1" applyAlignment="1">
      <alignment horizontal="center" vertical="center"/>
    </xf>
    <xf numFmtId="0" fontId="14" fillId="0" borderId="0" xfId="0" applyFont="1" applyAlignment="1">
      <alignment vertical="center" shrinkToFit="1"/>
    </xf>
    <xf numFmtId="38" fontId="0" fillId="7" borderId="0" xfId="8" applyFont="1" applyFill="1" applyAlignment="1">
      <alignment horizontal="center" vertical="center"/>
    </xf>
    <xf numFmtId="0" fontId="0" fillId="0" borderId="0" xfId="0" applyFill="1" applyAlignment="1">
      <alignment horizontal="center" vertical="center"/>
    </xf>
    <xf numFmtId="0" fontId="0" fillId="0" borderId="15" xfId="0" applyFill="1" applyBorder="1" applyAlignment="1">
      <alignment horizontal="center" vertical="center"/>
    </xf>
    <xf numFmtId="0" fontId="0" fillId="0" borderId="30" xfId="0" applyFill="1" applyBorder="1" applyAlignment="1">
      <alignment horizontal="center" vertical="center"/>
    </xf>
    <xf numFmtId="0" fontId="24" fillId="0" borderId="12" xfId="0" applyFont="1" applyBorder="1" applyAlignment="1">
      <alignment vertical="center"/>
    </xf>
    <xf numFmtId="0" fontId="24" fillId="0" borderId="27" xfId="0" applyFont="1" applyBorder="1" applyAlignment="1">
      <alignment vertical="center"/>
    </xf>
    <xf numFmtId="0" fontId="24" fillId="0" borderId="13" xfId="0" applyFont="1" applyBorder="1" applyAlignment="1">
      <alignment horizontal="left" vertical="center"/>
    </xf>
    <xf numFmtId="0" fontId="24" fillId="0" borderId="28" xfId="0" applyFont="1" applyBorder="1" applyAlignment="1">
      <alignment horizontal="left" vertical="center"/>
    </xf>
    <xf numFmtId="38" fontId="0" fillId="0" borderId="13" xfId="8" applyFont="1" applyBorder="1" applyAlignment="1">
      <alignment vertical="center"/>
    </xf>
    <xf numFmtId="38" fontId="0" fillId="0" borderId="28" xfId="8" applyFont="1" applyBorder="1" applyAlignment="1">
      <alignment vertical="center"/>
    </xf>
    <xf numFmtId="38" fontId="0" fillId="0" borderId="15" xfId="8" applyFont="1" applyFill="1" applyBorder="1" applyAlignment="1">
      <alignment horizontal="center" vertical="center"/>
    </xf>
    <xf numFmtId="38" fontId="0" fillId="0" borderId="30" xfId="8" applyFont="1" applyFill="1" applyBorder="1" applyAlignment="1">
      <alignment horizontal="center" vertical="center"/>
    </xf>
    <xf numFmtId="38" fontId="0" fillId="0" borderId="12" xfId="8" applyFont="1" applyBorder="1" applyAlignment="1">
      <alignment vertical="center"/>
    </xf>
    <xf numFmtId="38" fontId="0" fillId="0" borderId="27" xfId="8" applyFont="1" applyBorder="1" applyAlignment="1">
      <alignment vertical="center"/>
    </xf>
    <xf numFmtId="38" fontId="0" fillId="0" borderId="15" xfId="8" applyFont="1" applyFill="1" applyBorder="1" applyAlignment="1">
      <alignment vertical="center"/>
    </xf>
    <xf numFmtId="38" fontId="0" fillId="0" borderId="30" xfId="8" applyFont="1" applyFill="1" applyBorder="1" applyAlignment="1">
      <alignment vertical="center"/>
    </xf>
    <xf numFmtId="38" fontId="0" fillId="7" borderId="0" xfId="8" applyFont="1" applyFill="1" applyAlignment="1">
      <alignment horizontal="left" vertical="center"/>
    </xf>
    <xf numFmtId="0" fontId="0" fillId="7" borderId="0" xfId="0" applyFill="1" applyAlignment="1">
      <alignment horizontal="center" vertical="center"/>
    </xf>
    <xf numFmtId="0" fontId="24" fillId="0" borderId="12" xfId="0" applyFont="1" applyBorder="1" applyAlignment="1">
      <alignment horizontal="left" vertical="center"/>
    </xf>
    <xf numFmtId="0" fontId="24" fillId="0" borderId="27" xfId="0" applyFont="1" applyBorder="1" applyAlignment="1">
      <alignment horizontal="left" vertical="center"/>
    </xf>
    <xf numFmtId="38" fontId="0" fillId="0" borderId="13" xfId="8" applyFont="1" applyBorder="1" applyAlignment="1">
      <alignment horizontal="left" vertical="center"/>
    </xf>
    <xf numFmtId="38" fontId="0" fillId="0" borderId="28" xfId="8" applyFont="1" applyBorder="1" applyAlignment="1">
      <alignment horizontal="left" vertical="center"/>
    </xf>
    <xf numFmtId="38" fontId="0" fillId="0" borderId="14" xfId="8" applyFont="1" applyBorder="1" applyAlignment="1">
      <alignment vertical="center"/>
    </xf>
    <xf numFmtId="38" fontId="0" fillId="0" borderId="29" xfId="8" applyFont="1" applyBorder="1" applyAlignment="1">
      <alignment vertical="center"/>
    </xf>
    <xf numFmtId="0" fontId="0" fillId="7" borderId="0" xfId="0" applyFill="1" applyAlignment="1">
      <alignment horizontal="left" vertical="center" indent="1"/>
    </xf>
  </cellXfs>
  <cellStyles count="9">
    <cellStyle name="桁区切り" xfId="8" builtinId="6"/>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785495</xdr:colOff>
      <xdr:row>118</xdr:row>
      <xdr:rowOff>83820</xdr:rowOff>
    </xdr:from>
    <xdr:to>
      <xdr:col>2</xdr:col>
      <xdr:colOff>505460</xdr:colOff>
      <xdr:row>119</xdr:row>
      <xdr:rowOff>111125</xdr:rowOff>
    </xdr:to>
    <xdr:sp macro="" textlink="">
      <xdr:nvSpPr>
        <xdr:cNvPr id="20481" name="AutoShape 16"/>
        <xdr:cNvSpPr>
          <a:spLocks noChangeArrowheads="1"/>
        </xdr:cNvSpPr>
      </xdr:nvSpPr>
      <xdr:spPr>
        <a:xfrm>
          <a:off x="1052195" y="22386925"/>
          <a:ext cx="681990" cy="198755"/>
        </a:xfrm>
        <a:prstGeom prst="wedgeRoundRectCallout">
          <a:avLst>
            <a:gd name="adj1" fmla="val -10000"/>
            <a:gd name="adj2" fmla="val 150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※１</a:t>
          </a:r>
        </a:p>
      </xdr:txBody>
    </xdr:sp>
    <xdr:clientData/>
  </xdr:twoCellAnchor>
  <xdr:twoCellAnchor>
    <xdr:from>
      <xdr:col>2</xdr:col>
      <xdr:colOff>784225</xdr:colOff>
      <xdr:row>118</xdr:row>
      <xdr:rowOff>114300</xdr:rowOff>
    </xdr:from>
    <xdr:to>
      <xdr:col>3</xdr:col>
      <xdr:colOff>505460</xdr:colOff>
      <xdr:row>119</xdr:row>
      <xdr:rowOff>121920</xdr:rowOff>
    </xdr:to>
    <xdr:sp macro="" textlink="">
      <xdr:nvSpPr>
        <xdr:cNvPr id="20482" name="AutoShape 17"/>
        <xdr:cNvSpPr>
          <a:spLocks noChangeArrowheads="1"/>
        </xdr:cNvSpPr>
      </xdr:nvSpPr>
      <xdr:spPr>
        <a:xfrm>
          <a:off x="2012950" y="22417405"/>
          <a:ext cx="607060" cy="179070"/>
        </a:xfrm>
        <a:prstGeom prst="wedgeRoundRectCallout">
          <a:avLst>
            <a:gd name="adj1" fmla="val -10000"/>
            <a:gd name="adj2" fmla="val 150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※２</a:t>
          </a:r>
        </a:p>
      </xdr:txBody>
    </xdr:sp>
    <xdr:clientData/>
  </xdr:twoCellAnchor>
  <xdr:twoCellAnchor>
    <xdr:from>
      <xdr:col>5</xdr:col>
      <xdr:colOff>241935</xdr:colOff>
      <xdr:row>118</xdr:row>
      <xdr:rowOff>114300</xdr:rowOff>
    </xdr:from>
    <xdr:to>
      <xdr:col>5</xdr:col>
      <xdr:colOff>667385</xdr:colOff>
      <xdr:row>119</xdr:row>
      <xdr:rowOff>121920</xdr:rowOff>
    </xdr:to>
    <xdr:sp macro="" textlink="">
      <xdr:nvSpPr>
        <xdr:cNvPr id="20483" name="AutoShape 18"/>
        <xdr:cNvSpPr>
          <a:spLocks noChangeArrowheads="1"/>
        </xdr:cNvSpPr>
      </xdr:nvSpPr>
      <xdr:spPr>
        <a:xfrm>
          <a:off x="4128135" y="22417405"/>
          <a:ext cx="425450" cy="179070"/>
        </a:xfrm>
        <a:prstGeom prst="wedgeRoundRectCallout">
          <a:avLst>
            <a:gd name="adj1" fmla="val -10000"/>
            <a:gd name="adj2" fmla="val 150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※３</a:t>
          </a:r>
        </a:p>
      </xdr:txBody>
    </xdr:sp>
    <xdr:clientData/>
  </xdr:twoCellAnchor>
  <xdr:twoCellAnchor>
    <xdr:from>
      <xdr:col>6</xdr:col>
      <xdr:colOff>202565</xdr:colOff>
      <xdr:row>118</xdr:row>
      <xdr:rowOff>121920</xdr:rowOff>
    </xdr:from>
    <xdr:to>
      <xdr:col>6</xdr:col>
      <xdr:colOff>632460</xdr:colOff>
      <xdr:row>119</xdr:row>
      <xdr:rowOff>153035</xdr:rowOff>
    </xdr:to>
    <xdr:sp macro="" textlink="">
      <xdr:nvSpPr>
        <xdr:cNvPr id="20484" name="AutoShape 19"/>
        <xdr:cNvSpPr>
          <a:spLocks noChangeArrowheads="1"/>
        </xdr:cNvSpPr>
      </xdr:nvSpPr>
      <xdr:spPr>
        <a:xfrm>
          <a:off x="5288915" y="22425025"/>
          <a:ext cx="429895" cy="202565"/>
        </a:xfrm>
        <a:prstGeom prst="wedgeRoundRectCallout">
          <a:avLst>
            <a:gd name="adj1" fmla="val -12222"/>
            <a:gd name="adj2" fmla="val 145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※４</a:t>
          </a:r>
        </a:p>
      </xdr:txBody>
    </xdr:sp>
    <xdr:clientData/>
  </xdr:twoCellAnchor>
  <xdr:twoCellAnchor>
    <xdr:from>
      <xdr:col>8</xdr:col>
      <xdr:colOff>78105</xdr:colOff>
      <xdr:row>172</xdr:row>
      <xdr:rowOff>150495</xdr:rowOff>
    </xdr:from>
    <xdr:to>
      <xdr:col>8</xdr:col>
      <xdr:colOff>508635</xdr:colOff>
      <xdr:row>174</xdr:row>
      <xdr:rowOff>29210</xdr:rowOff>
    </xdr:to>
    <xdr:sp macro="" textlink="">
      <xdr:nvSpPr>
        <xdr:cNvPr id="11" name="AutoShape 19"/>
        <xdr:cNvSpPr>
          <a:spLocks noChangeArrowheads="1"/>
        </xdr:cNvSpPr>
      </xdr:nvSpPr>
      <xdr:spPr>
        <a:xfrm>
          <a:off x="7279005" y="32235775"/>
          <a:ext cx="430530" cy="164465"/>
        </a:xfrm>
        <a:prstGeom prst="wedgeRoundRectCallout">
          <a:avLst>
            <a:gd name="adj1" fmla="val -12222"/>
            <a:gd name="adj2" fmla="val 145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163830</xdr:colOff>
      <xdr:row>15</xdr:row>
      <xdr:rowOff>160020</xdr:rowOff>
    </xdr:from>
    <xdr:to>
      <xdr:col>2</xdr:col>
      <xdr:colOff>589915</xdr:colOff>
      <xdr:row>17</xdr:row>
      <xdr:rowOff>83820</xdr:rowOff>
    </xdr:to>
    <xdr:sp macro="" textlink="">
      <xdr:nvSpPr>
        <xdr:cNvPr id="20490" name="AutoShape 11"/>
        <xdr:cNvSpPr>
          <a:spLocks noChangeArrowheads="1"/>
        </xdr:cNvSpPr>
      </xdr:nvSpPr>
      <xdr:spPr>
        <a:xfrm>
          <a:off x="1392555" y="3350895"/>
          <a:ext cx="426085" cy="180975"/>
        </a:xfrm>
        <a:prstGeom prst="wedgeRoundRectCallout">
          <a:avLst>
            <a:gd name="adj1" fmla="val -10000"/>
            <a:gd name="adj2" fmla="val 150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※１</a:t>
          </a:r>
        </a:p>
      </xdr:txBody>
    </xdr:sp>
    <xdr:clientData/>
  </xdr:twoCellAnchor>
  <xdr:twoCellAnchor>
    <xdr:from>
      <xdr:col>3</xdr:col>
      <xdr:colOff>714375</xdr:colOff>
      <xdr:row>15</xdr:row>
      <xdr:rowOff>121920</xdr:rowOff>
    </xdr:from>
    <xdr:to>
      <xdr:col>4</xdr:col>
      <xdr:colOff>250825</xdr:colOff>
      <xdr:row>17</xdr:row>
      <xdr:rowOff>45720</xdr:rowOff>
    </xdr:to>
    <xdr:sp macro="" textlink="">
      <xdr:nvSpPr>
        <xdr:cNvPr id="20491" name="AutoShape 12"/>
        <xdr:cNvSpPr>
          <a:spLocks noChangeArrowheads="1"/>
        </xdr:cNvSpPr>
      </xdr:nvSpPr>
      <xdr:spPr>
        <a:xfrm>
          <a:off x="2828925" y="3312795"/>
          <a:ext cx="422275" cy="180975"/>
        </a:xfrm>
        <a:prstGeom prst="wedgeRoundRectCallout">
          <a:avLst>
            <a:gd name="adj1" fmla="val -12222"/>
            <a:gd name="adj2" fmla="val 155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※2</a:t>
          </a:r>
        </a:p>
      </xdr:txBody>
    </xdr:sp>
    <xdr:clientData/>
  </xdr:twoCellAnchor>
  <xdr:twoCellAnchor>
    <xdr:from>
      <xdr:col>5</xdr:col>
      <xdr:colOff>201930</xdr:colOff>
      <xdr:row>16</xdr:row>
      <xdr:rowOff>121920</xdr:rowOff>
    </xdr:from>
    <xdr:to>
      <xdr:col>5</xdr:col>
      <xdr:colOff>640715</xdr:colOff>
      <xdr:row>17</xdr:row>
      <xdr:rowOff>152400</xdr:rowOff>
    </xdr:to>
    <xdr:sp macro="" textlink="">
      <xdr:nvSpPr>
        <xdr:cNvPr id="20492" name="AutoShape 13"/>
        <xdr:cNvSpPr>
          <a:spLocks noChangeArrowheads="1"/>
        </xdr:cNvSpPr>
      </xdr:nvSpPr>
      <xdr:spPr>
        <a:xfrm>
          <a:off x="4088130" y="3484245"/>
          <a:ext cx="438785" cy="116205"/>
        </a:xfrm>
        <a:prstGeom prst="wedgeRoundRectCallout">
          <a:avLst>
            <a:gd name="adj1" fmla="val -23333"/>
            <a:gd name="adj2" fmla="val 160528"/>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※3</a:t>
          </a:r>
        </a:p>
      </xdr:txBody>
    </xdr:sp>
    <xdr:clientData/>
  </xdr:twoCellAnchor>
  <xdr:twoCellAnchor>
    <xdr:from>
      <xdr:col>6</xdr:col>
      <xdr:colOff>582930</xdr:colOff>
      <xdr:row>15</xdr:row>
      <xdr:rowOff>152400</xdr:rowOff>
    </xdr:from>
    <xdr:to>
      <xdr:col>6</xdr:col>
      <xdr:colOff>1014730</xdr:colOff>
      <xdr:row>17</xdr:row>
      <xdr:rowOff>83820</xdr:rowOff>
    </xdr:to>
    <xdr:sp macro="" textlink="">
      <xdr:nvSpPr>
        <xdr:cNvPr id="20493" name="AutoShape 14"/>
        <xdr:cNvSpPr>
          <a:spLocks noChangeArrowheads="1"/>
        </xdr:cNvSpPr>
      </xdr:nvSpPr>
      <xdr:spPr>
        <a:xfrm>
          <a:off x="5669280" y="3343275"/>
          <a:ext cx="431800" cy="188595"/>
        </a:xfrm>
        <a:prstGeom prst="wedgeRoundRectCallout">
          <a:avLst>
            <a:gd name="adj1" fmla="val 3333"/>
            <a:gd name="adj2" fmla="val 135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※4</a:t>
          </a:r>
        </a:p>
      </xdr:txBody>
    </xdr:sp>
    <xdr:clientData/>
  </xdr:twoCellAnchor>
  <xdr:twoCellAnchor>
    <xdr:from>
      <xdr:col>8</xdr:col>
      <xdr:colOff>295275</xdr:colOff>
      <xdr:row>16</xdr:row>
      <xdr:rowOff>152400</xdr:rowOff>
    </xdr:from>
    <xdr:to>
      <xdr:col>8</xdr:col>
      <xdr:colOff>721360</xdr:colOff>
      <xdr:row>18</xdr:row>
      <xdr:rowOff>7620</xdr:rowOff>
    </xdr:to>
    <xdr:sp macro="" textlink="">
      <xdr:nvSpPr>
        <xdr:cNvPr id="20494" name="AutoShape 15"/>
        <xdr:cNvSpPr>
          <a:spLocks noChangeArrowheads="1"/>
        </xdr:cNvSpPr>
      </xdr:nvSpPr>
      <xdr:spPr>
        <a:xfrm>
          <a:off x="7496175" y="3514725"/>
          <a:ext cx="426085" cy="112395"/>
        </a:xfrm>
        <a:prstGeom prst="wedgeRoundRectCallout">
          <a:avLst>
            <a:gd name="adj1" fmla="val -15792"/>
            <a:gd name="adj2" fmla="val 150000"/>
            <a:gd name="adj3" fmla="val 16667"/>
          </a:avLst>
        </a:prstGeom>
        <a:solidFill>
          <a:srgbClr xmlns:mc="http://schemas.openxmlformats.org/markup-compatibility/2006" xmlns:a14="http://schemas.microsoft.com/office/drawing/2010/main" val="FF8080" mc:Ignorable="a14" a14:legacySpreadsheetColorIndex="29"/>
        </a:solidFill>
        <a:ln w="9525">
          <a:solidFill>
            <a:srgbClr val="000000"/>
          </a:solidFill>
          <a:miter lim="800000"/>
          <a:headEnd/>
          <a:tailEnd/>
        </a:ln>
      </xdr:spPr>
      <xdr:txBody>
        <a:bodyPr vertOverflow="clip" horzOverflow="overflow"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0</xdr:rowOff>
    </xdr:from>
    <xdr:to>
      <xdr:col>10</xdr:col>
      <xdr:colOff>19050</xdr:colOff>
      <xdr:row>25</xdr:row>
      <xdr:rowOff>247015</xdr:rowOff>
    </xdr:to>
    <xdr:sp macro="" textlink="">
      <xdr:nvSpPr>
        <xdr:cNvPr id="2" name="テキスト ボックス 1"/>
        <xdr:cNvSpPr txBox="1"/>
      </xdr:nvSpPr>
      <xdr:spPr>
        <a:xfrm>
          <a:off x="266700" y="3876675"/>
          <a:ext cx="6000750" cy="11328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spc="100" baseline="0">
              <a:latin typeface="ＭＳ 明朝"/>
              <a:ea typeface="ＭＳ 明朝"/>
            </a:rPr>
            <a:t>　令和　　年　　月　　日付け野福障第　　　号　　　により交付の決定のあった野田市障がい者等グループホーム運営費補助金について、野田市障がい者等グループホーム運営費補助金交付規則第８条の規定により、次のとおり関係書類を添付して実績報告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245745</xdr:colOff>
      <xdr:row>0</xdr:row>
      <xdr:rowOff>45720</xdr:rowOff>
    </xdr:from>
    <xdr:to>
      <xdr:col>4</xdr:col>
      <xdr:colOff>1354455</xdr:colOff>
      <xdr:row>2</xdr:row>
      <xdr:rowOff>160020</xdr:rowOff>
    </xdr:to>
    <xdr:sp macro="" textlink="">
      <xdr:nvSpPr>
        <xdr:cNvPr id="2" name="Text Box 1"/>
        <xdr:cNvSpPr txBox="1">
          <a:spLocks noChangeArrowheads="1"/>
        </xdr:cNvSpPr>
      </xdr:nvSpPr>
      <xdr:spPr>
        <a:xfrm>
          <a:off x="5008245" y="45720"/>
          <a:ext cx="1108710" cy="457200"/>
        </a:xfrm>
        <a:prstGeom prst="rect">
          <a:avLst/>
        </a:prstGeom>
        <a:solidFill>
          <a:srgbClr xmlns:mc="http://schemas.openxmlformats.org/markup-compatibility/2006" xmlns:a14="http://schemas.microsoft.com/office/drawing/2010/main" val="CC99FF" mc:Ignorable="a14" a14:legacySpreadsheetColorIndex="46"/>
        </a:solidFill>
        <a:ln w="76200" cmpd="tri">
          <a:solidFill>
            <a:srgbClr val="000000"/>
          </a:solidFill>
          <a:miter lim="800000"/>
          <a:headEnd/>
          <a:tailEnd/>
        </a:ln>
      </xdr:spPr>
      <xdr:txBody>
        <a:bodyPr vertOverflow="clip" horzOverflow="overflow" wrap="square" lIns="27432" tIns="18288" rIns="27432" bIns="18288" anchor="ctr"/>
        <a:lstStyle/>
        <a:p>
          <a:pPr algn="ctr" rtl="0">
            <a:defRPr sz="1000"/>
          </a:pPr>
          <a:r>
            <a:rPr lang="ja-JP" altLang="en-US" sz="1800" b="0" i="0" u="none" strike="noStrike" baseline="0">
              <a:solidFill>
                <a:srgbClr val="000000"/>
              </a:solidFill>
              <a:latin typeface="HG創英角ﾎﾟｯﾌﾟ体"/>
              <a:ea typeface="HG創英角ﾎﾟｯﾌﾟ体"/>
            </a:rPr>
            <a:t>記載例</a:t>
          </a:r>
          <a:endParaRPr lang="ja-JP" altLang="en-US"/>
        </a:p>
      </xdr:txBody>
    </xdr:sp>
    <xdr:clientData/>
  </xdr:twoCellAnchor>
  <xdr:twoCellAnchor>
    <xdr:from>
      <xdr:col>3</xdr:col>
      <xdr:colOff>56515</xdr:colOff>
      <xdr:row>15</xdr:row>
      <xdr:rowOff>152400</xdr:rowOff>
    </xdr:from>
    <xdr:to>
      <xdr:col>3</xdr:col>
      <xdr:colOff>800100</xdr:colOff>
      <xdr:row>33</xdr:row>
      <xdr:rowOff>104775</xdr:rowOff>
    </xdr:to>
    <xdr:sp macro="" textlink="">
      <xdr:nvSpPr>
        <xdr:cNvPr id="3" name="Line 3"/>
        <xdr:cNvSpPr>
          <a:spLocks noChangeShapeType="1"/>
        </xdr:cNvSpPr>
      </xdr:nvSpPr>
      <xdr:spPr>
        <a:xfrm>
          <a:off x="3295015" y="2724150"/>
          <a:ext cx="743585" cy="3038475"/>
        </a:xfrm>
        <a:prstGeom prst="line">
          <a:avLst/>
        </a:prstGeom>
        <a:noFill/>
        <a:ln w="9525">
          <a:solidFill>
            <a:srgbClr val="000000"/>
          </a:solidFill>
          <a:round/>
          <a:headEnd/>
          <a:tailEnd type="triangle" w="med" len="med"/>
        </a:ln>
      </xdr:spPr>
    </xdr:sp>
    <xdr:clientData/>
  </xdr:twoCellAnchor>
  <xdr:twoCellAnchor>
    <xdr:from>
      <xdr:col>3</xdr:col>
      <xdr:colOff>86360</xdr:colOff>
      <xdr:row>16</xdr:row>
      <xdr:rowOff>0</xdr:rowOff>
    </xdr:from>
    <xdr:to>
      <xdr:col>3</xdr:col>
      <xdr:colOff>847725</xdr:colOff>
      <xdr:row>16</xdr:row>
      <xdr:rowOff>123825</xdr:rowOff>
    </xdr:to>
    <xdr:sp macro="" textlink="">
      <xdr:nvSpPr>
        <xdr:cNvPr id="4" name="Line 4"/>
        <xdr:cNvSpPr>
          <a:spLocks noChangeShapeType="1"/>
        </xdr:cNvSpPr>
      </xdr:nvSpPr>
      <xdr:spPr>
        <a:xfrm>
          <a:off x="3324860" y="2743200"/>
          <a:ext cx="761365" cy="123825"/>
        </a:xfrm>
        <a:prstGeom prst="line">
          <a:avLst/>
        </a:prstGeom>
        <a:noFill/>
        <a:ln w="9525">
          <a:solidFill>
            <a:srgbClr val="000000"/>
          </a:solidFill>
          <a:round/>
          <a:headEnd/>
          <a:tailEnd type="triangle" w="med" len="med"/>
        </a:ln>
      </xdr:spPr>
    </xdr:sp>
    <xdr:clientData/>
  </xdr:twoCellAnchor>
  <xdr:twoCellAnchor>
    <xdr:from>
      <xdr:col>2</xdr:col>
      <xdr:colOff>598805</xdr:colOff>
      <xdr:row>11</xdr:row>
      <xdr:rowOff>76200</xdr:rowOff>
    </xdr:from>
    <xdr:to>
      <xdr:col>3</xdr:col>
      <xdr:colOff>807720</xdr:colOff>
      <xdr:row>15</xdr:row>
      <xdr:rowOff>160020</xdr:rowOff>
    </xdr:to>
    <xdr:sp macro="" textlink="">
      <xdr:nvSpPr>
        <xdr:cNvPr id="5" name="Text Box 5"/>
        <xdr:cNvSpPr txBox="1">
          <a:spLocks noChangeArrowheads="1"/>
        </xdr:cNvSpPr>
      </xdr:nvSpPr>
      <xdr:spPr>
        <a:xfrm>
          <a:off x="2313305" y="1962150"/>
          <a:ext cx="1732915" cy="769620"/>
        </a:xfrm>
        <a:prstGeom prst="rect">
          <a:avLst/>
        </a:prstGeom>
        <a:solidFill>
          <a:srgbClr val="FFFFFF"/>
        </a:solidFill>
        <a:ln w="9525" algn="ctr">
          <a:solidFill>
            <a:srgbClr val="000000"/>
          </a:solidFill>
          <a:miter lim="800000"/>
          <a:headEnd/>
          <a:tailEnd/>
        </a:ln>
      </xdr:spPr>
      <xdr:txBody>
        <a:bodyPr vertOverflow="clip" horzOverflow="overflow" wrap="square" lIns="36576" tIns="18288" rIns="0" bIns="0" anchor="t"/>
        <a:lstStyle/>
        <a:p>
          <a:pPr algn="l" rtl="0">
            <a:lnSpc>
              <a:spcPts val="1100"/>
            </a:lnSpc>
            <a:defRPr sz="1000"/>
          </a:pPr>
          <a:r>
            <a:rPr lang="ja-JP" altLang="en-US" sz="1000" b="0" i="0" u="none" strike="noStrike" baseline="0">
              <a:solidFill>
                <a:srgbClr val="000000"/>
              </a:solidFill>
              <a:latin typeface="HG創英角ｺﾞｼｯｸUB"/>
              <a:ea typeface="HG創英角ｺﾞｼｯｸUB"/>
            </a:rPr>
            <a:t>収入合計と支出合計を一致させてください。</a:t>
          </a:r>
          <a:endParaRPr lang="ja-JP" altLang="en-US"/>
        </a:p>
      </xdr:txBody>
    </xdr:sp>
    <xdr:clientData/>
  </xdr:twoCellAnchor>
  <xdr:twoCellAnchor>
    <xdr:from>
      <xdr:col>1</xdr:col>
      <xdr:colOff>1270635</xdr:colOff>
      <xdr:row>2</xdr:row>
      <xdr:rowOff>68580</xdr:rowOff>
    </xdr:from>
    <xdr:to>
      <xdr:col>2</xdr:col>
      <xdr:colOff>1181100</xdr:colOff>
      <xdr:row>3</xdr:row>
      <xdr:rowOff>110490</xdr:rowOff>
    </xdr:to>
    <xdr:sp macro="" textlink="">
      <xdr:nvSpPr>
        <xdr:cNvPr id="6" name="AutoShape 7"/>
        <xdr:cNvSpPr>
          <a:spLocks noChangeArrowheads="1"/>
        </xdr:cNvSpPr>
      </xdr:nvSpPr>
      <xdr:spPr>
        <a:xfrm>
          <a:off x="1461135" y="411480"/>
          <a:ext cx="1434465" cy="213360"/>
        </a:xfrm>
        <a:prstGeom prst="wedgeRectCallout">
          <a:avLst>
            <a:gd name="adj1" fmla="val -31880"/>
            <a:gd name="adj2" fmla="val 106667"/>
          </a:avLst>
        </a:prstGeom>
        <a:solidFill>
          <a:srgbClr val="FFFFFF"/>
        </a:solidFill>
        <a:ln w="9525" algn="ctr">
          <a:solidFill>
            <a:srgbClr val="000000"/>
          </a:solidFill>
          <a:miter lim="800000"/>
          <a:headEnd/>
          <a:tailEnd/>
        </a:ln>
        <a:effectLst/>
      </xdr:spPr>
      <xdr:txBody>
        <a:bodyPr vertOverflow="clip" horzOverflow="overflow" wrap="square" lIns="36576" tIns="18288" rIns="36576" bIns="18288" anchor="ctr" upright="1"/>
        <a:lstStyle/>
        <a:p>
          <a:pPr algn="ctr" rtl="0">
            <a:defRPr sz="1000"/>
          </a:pPr>
          <a:r>
            <a:rPr lang="ja-JP" altLang="en-US" sz="1000" b="0" i="0" strike="noStrike">
              <a:solidFill>
                <a:srgbClr val="000000"/>
              </a:solidFill>
              <a:latin typeface="ＭＳ Ｐゴシック"/>
              <a:ea typeface="ＭＳ Ｐゴシック"/>
            </a:rPr>
            <a:t>実際の科目を記入</a:t>
          </a:r>
        </a:p>
      </xdr:txBody>
    </xdr:sp>
    <xdr:clientData/>
  </xdr:twoCellAnchor>
  <xdr:twoCellAnchor>
    <xdr:from>
      <xdr:col>1</xdr:col>
      <xdr:colOff>847725</xdr:colOff>
      <xdr:row>39</xdr:row>
      <xdr:rowOff>123825</xdr:rowOff>
    </xdr:from>
    <xdr:to>
      <xdr:col>2</xdr:col>
      <xdr:colOff>978535</xdr:colOff>
      <xdr:row>41</xdr:row>
      <xdr:rowOff>86360</xdr:rowOff>
    </xdr:to>
    <xdr:sp macro="" textlink="">
      <xdr:nvSpPr>
        <xdr:cNvPr id="7" name="AutoShape 2"/>
        <xdr:cNvSpPr>
          <a:spLocks noChangeArrowheads="1"/>
        </xdr:cNvSpPr>
      </xdr:nvSpPr>
      <xdr:spPr>
        <a:xfrm>
          <a:off x="1038225" y="6810375"/>
          <a:ext cx="1654810" cy="305435"/>
        </a:xfrm>
        <a:prstGeom prst="wedgeRectCallout">
          <a:avLst>
            <a:gd name="adj1" fmla="val -31250"/>
            <a:gd name="adj2" fmla="val -123333"/>
          </a:avLst>
        </a:prstGeom>
        <a:solidFill>
          <a:srgbClr val="FFFFFF"/>
        </a:solidFill>
        <a:ln w="9525" algn="ctr">
          <a:solidFill>
            <a:srgbClr val="000000"/>
          </a:solidFill>
          <a:miter lim="800000"/>
          <a:headEnd/>
          <a:tailEnd/>
        </a:ln>
        <a:effectLst/>
      </xdr:spPr>
      <xdr:txBody>
        <a:bodyPr vertOverflow="clip" horzOverflow="overflow" wrap="square" lIns="36576" tIns="18288" rIns="36576" bIns="18288" anchor="ctr" upright="1"/>
        <a:lstStyle/>
        <a:p>
          <a:pPr algn="ctr" rtl="0">
            <a:defRPr sz="1000"/>
          </a:pPr>
          <a:r>
            <a:rPr lang="ja-JP" altLang="en-US" sz="1000" b="0" i="0" strike="noStrike">
              <a:solidFill>
                <a:srgbClr val="000000"/>
              </a:solidFill>
              <a:latin typeface="ＭＳ Ｐゴシック"/>
              <a:ea typeface="ＭＳ Ｐゴシック"/>
            </a:rPr>
            <a:t>日付は空欄にしてください。</a:t>
          </a:r>
        </a:p>
      </xdr:txBody>
    </xdr:sp>
    <xdr:clientData/>
  </xdr:twoCellAnchor>
  <xdr:twoCellAnchor>
    <xdr:from>
      <xdr:col>4</xdr:col>
      <xdr:colOff>648335</xdr:colOff>
      <xdr:row>7</xdr:row>
      <xdr:rowOff>133350</xdr:rowOff>
    </xdr:from>
    <xdr:to>
      <xdr:col>5</xdr:col>
      <xdr:colOff>342900</xdr:colOff>
      <xdr:row>9</xdr:row>
      <xdr:rowOff>62230</xdr:rowOff>
    </xdr:to>
    <xdr:sp macro="" textlink="">
      <xdr:nvSpPr>
        <xdr:cNvPr id="8" name="AutoShape 6"/>
        <xdr:cNvSpPr>
          <a:spLocks noChangeArrowheads="1"/>
        </xdr:cNvSpPr>
      </xdr:nvSpPr>
      <xdr:spPr>
        <a:xfrm>
          <a:off x="5410835" y="1333500"/>
          <a:ext cx="1218565" cy="271780"/>
        </a:xfrm>
        <a:prstGeom prst="wedgeRectCallout">
          <a:avLst>
            <a:gd name="adj1" fmla="val -97433"/>
            <a:gd name="adj2" fmla="val -74799"/>
          </a:avLst>
        </a:prstGeom>
        <a:solidFill>
          <a:srgbClr val="FFFFFF"/>
        </a:solidFill>
        <a:ln w="9525" algn="ctr">
          <a:solidFill>
            <a:srgbClr val="000000"/>
          </a:solidFill>
          <a:miter lim="800000"/>
          <a:headEnd/>
          <a:tailEnd/>
        </a:ln>
        <a:effectLst/>
      </xdr:spPr>
      <xdr:txBody>
        <a:bodyPr vertOverflow="clip" horzOverflow="overflow" wrap="square" lIns="36576" tIns="18288" rIns="36576" bIns="18288" anchor="ctr" upright="1"/>
        <a:lstStyle/>
        <a:p>
          <a:pPr algn="ctr" rtl="0">
            <a:defRPr sz="1000"/>
          </a:pPr>
          <a:r>
            <a:rPr lang="ja-JP" altLang="en-US" sz="1000" b="0" i="0" strike="noStrike">
              <a:solidFill>
                <a:srgbClr val="000000"/>
              </a:solidFill>
              <a:latin typeface="ＭＳ Ｐゴシック"/>
              <a:ea typeface="ＭＳ Ｐゴシック"/>
            </a:rPr>
            <a:t>補助金交付決定額を記入</a:t>
          </a:r>
        </a:p>
      </xdr:txBody>
    </xdr:sp>
    <xdr:clientData/>
  </xdr:twoCellAnchor>
  <xdr:twoCellAnchor>
    <xdr:from>
      <xdr:col>0</xdr:col>
      <xdr:colOff>55245</xdr:colOff>
      <xdr:row>0</xdr:row>
      <xdr:rowOff>36195</xdr:rowOff>
    </xdr:from>
    <xdr:to>
      <xdr:col>1</xdr:col>
      <xdr:colOff>972820</xdr:colOff>
      <xdr:row>2</xdr:row>
      <xdr:rowOff>150495</xdr:rowOff>
    </xdr:to>
    <xdr:sp macro="" textlink="">
      <xdr:nvSpPr>
        <xdr:cNvPr id="9" name="Text Box 1"/>
        <xdr:cNvSpPr txBox="1">
          <a:spLocks noChangeArrowheads="1"/>
        </xdr:cNvSpPr>
      </xdr:nvSpPr>
      <xdr:spPr>
        <a:xfrm>
          <a:off x="55245" y="36195"/>
          <a:ext cx="1108075" cy="457200"/>
        </a:xfrm>
        <a:prstGeom prst="rect">
          <a:avLst/>
        </a:prstGeom>
        <a:solidFill>
          <a:srgbClr xmlns:mc="http://schemas.openxmlformats.org/markup-compatibility/2006" xmlns:a14="http://schemas.microsoft.com/office/drawing/2010/main" val="CC99FF" mc:Ignorable="a14" a14:legacySpreadsheetColorIndex="46"/>
        </a:solidFill>
        <a:ln w="76200" cmpd="tri">
          <a:solidFill>
            <a:srgbClr val="000000"/>
          </a:solidFill>
          <a:miter lim="800000"/>
          <a:headEnd/>
          <a:tailEnd/>
        </a:ln>
      </xdr:spPr>
      <xdr:txBody>
        <a:bodyPr vertOverflow="clip" horzOverflow="overflow" wrap="square" lIns="27432" tIns="18288" rIns="27432" bIns="18288" anchor="ctr"/>
        <a:lstStyle/>
        <a:p>
          <a:pPr algn="ctr" rtl="0">
            <a:defRPr sz="1000"/>
          </a:pPr>
          <a:r>
            <a:rPr lang="ja-JP" altLang="en-US" sz="1800" b="0" i="0" u="none" strike="noStrike" baseline="0">
              <a:solidFill>
                <a:srgbClr val="000000"/>
              </a:solidFill>
              <a:latin typeface="HG創英角ﾎﾟｯﾌﾟ体"/>
              <a:ea typeface="HG創英角ﾎﾟｯﾌﾟ体"/>
            </a:rPr>
            <a:t>記載例</a:t>
          </a:r>
          <a:endParaRPr lang="ja-JP" altLang="en-US"/>
        </a:p>
      </xdr:txBody>
    </xdr:sp>
    <xdr:clientData/>
  </xdr:twoCellAnchor>
  <xdr:twoCellAnchor>
    <xdr:from>
      <xdr:col>3</xdr:col>
      <xdr:colOff>56515</xdr:colOff>
      <xdr:row>15</xdr:row>
      <xdr:rowOff>152400</xdr:rowOff>
    </xdr:from>
    <xdr:to>
      <xdr:col>3</xdr:col>
      <xdr:colOff>800100</xdr:colOff>
      <xdr:row>34</xdr:row>
      <xdr:rowOff>104775</xdr:rowOff>
    </xdr:to>
    <xdr:sp macro="" textlink="">
      <xdr:nvSpPr>
        <xdr:cNvPr id="10" name="Line 3"/>
        <xdr:cNvSpPr>
          <a:spLocks noChangeShapeType="1"/>
        </xdr:cNvSpPr>
      </xdr:nvSpPr>
      <xdr:spPr>
        <a:xfrm>
          <a:off x="3295015" y="2724150"/>
          <a:ext cx="743585" cy="3209925"/>
        </a:xfrm>
        <a:prstGeom prst="line">
          <a:avLst/>
        </a:prstGeom>
        <a:noFill/>
        <a:ln w="9525">
          <a:solidFill>
            <a:srgbClr val="000000"/>
          </a:solidFill>
          <a:round/>
          <a:headEnd/>
          <a:tailEnd type="triangle" w="med" len="med"/>
        </a:ln>
      </xdr:spPr>
    </xdr:sp>
    <xdr:clientData/>
  </xdr:twoCellAnchor>
  <xdr:twoCellAnchor>
    <xdr:from>
      <xdr:col>3</xdr:col>
      <xdr:colOff>86360</xdr:colOff>
      <xdr:row>17</xdr:row>
      <xdr:rowOff>0</xdr:rowOff>
    </xdr:from>
    <xdr:to>
      <xdr:col>3</xdr:col>
      <xdr:colOff>847725</xdr:colOff>
      <xdr:row>17</xdr:row>
      <xdr:rowOff>123825</xdr:rowOff>
    </xdr:to>
    <xdr:sp macro="" textlink="">
      <xdr:nvSpPr>
        <xdr:cNvPr id="11" name="Line 4"/>
        <xdr:cNvSpPr>
          <a:spLocks noChangeShapeType="1"/>
        </xdr:cNvSpPr>
      </xdr:nvSpPr>
      <xdr:spPr>
        <a:xfrm>
          <a:off x="3324860" y="2914650"/>
          <a:ext cx="761365" cy="123825"/>
        </a:xfrm>
        <a:prstGeom prst="line">
          <a:avLst/>
        </a:prstGeom>
        <a:noFill/>
        <a:ln w="9525">
          <a:solidFill>
            <a:srgbClr val="000000"/>
          </a:solidFill>
          <a:round/>
          <a:headEnd/>
          <a:tailEnd type="triangle" w="med" len="med"/>
        </a:ln>
      </xdr:spPr>
    </xdr:sp>
    <xdr:clientData/>
  </xdr:twoCellAnchor>
  <xdr:twoCellAnchor>
    <xdr:from>
      <xdr:col>2</xdr:col>
      <xdr:colOff>598805</xdr:colOff>
      <xdr:row>11</xdr:row>
      <xdr:rowOff>76200</xdr:rowOff>
    </xdr:from>
    <xdr:to>
      <xdr:col>3</xdr:col>
      <xdr:colOff>807720</xdr:colOff>
      <xdr:row>15</xdr:row>
      <xdr:rowOff>160020</xdr:rowOff>
    </xdr:to>
    <xdr:sp macro="" textlink="">
      <xdr:nvSpPr>
        <xdr:cNvPr id="12" name="Text Box 5"/>
        <xdr:cNvSpPr txBox="1">
          <a:spLocks noChangeArrowheads="1"/>
        </xdr:cNvSpPr>
      </xdr:nvSpPr>
      <xdr:spPr>
        <a:xfrm>
          <a:off x="2313305" y="1962150"/>
          <a:ext cx="1732915" cy="769620"/>
        </a:xfrm>
        <a:prstGeom prst="rect">
          <a:avLst/>
        </a:prstGeom>
        <a:solidFill>
          <a:srgbClr val="FFFFFF"/>
        </a:solidFill>
        <a:ln w="9525" algn="ctr">
          <a:solidFill>
            <a:srgbClr val="000000"/>
          </a:solidFill>
          <a:miter lim="800000"/>
          <a:headEnd/>
          <a:tailEnd/>
        </a:ln>
      </xdr:spPr>
      <xdr:txBody>
        <a:bodyPr vertOverflow="clip" horzOverflow="overflow" wrap="square" lIns="36576" tIns="18288" rIns="0" bIns="0" anchor="t"/>
        <a:lstStyle/>
        <a:p>
          <a:pPr algn="l" rtl="0">
            <a:lnSpc>
              <a:spcPts val="1100"/>
            </a:lnSpc>
            <a:defRPr sz="1000"/>
          </a:pPr>
          <a:r>
            <a:rPr lang="ja-JP" altLang="en-US" sz="1000" b="0" i="0" u="none" strike="noStrike" baseline="0">
              <a:solidFill>
                <a:srgbClr val="000000"/>
              </a:solidFill>
              <a:latin typeface="HG創英角ｺﾞｼｯｸUB"/>
              <a:ea typeface="HG創英角ｺﾞｼｯｸUB"/>
            </a:rPr>
            <a:t>収入合計と支出合計を一致させてください。</a:t>
          </a:r>
          <a:endParaRPr lang="ja-JP" altLang="en-US"/>
        </a:p>
      </xdr:txBody>
    </xdr:sp>
    <xdr:clientData/>
  </xdr:twoCellAnchor>
  <xdr:twoCellAnchor>
    <xdr:from>
      <xdr:col>1</xdr:col>
      <xdr:colOff>1270635</xdr:colOff>
      <xdr:row>2</xdr:row>
      <xdr:rowOff>68580</xdr:rowOff>
    </xdr:from>
    <xdr:to>
      <xdr:col>2</xdr:col>
      <xdr:colOff>1181100</xdr:colOff>
      <xdr:row>3</xdr:row>
      <xdr:rowOff>110490</xdr:rowOff>
    </xdr:to>
    <xdr:sp macro="" textlink="">
      <xdr:nvSpPr>
        <xdr:cNvPr id="13" name="AutoShape 7"/>
        <xdr:cNvSpPr>
          <a:spLocks noChangeArrowheads="1"/>
        </xdr:cNvSpPr>
      </xdr:nvSpPr>
      <xdr:spPr>
        <a:xfrm>
          <a:off x="1461135" y="411480"/>
          <a:ext cx="1434465" cy="213360"/>
        </a:xfrm>
        <a:prstGeom prst="wedgeRectCallout">
          <a:avLst>
            <a:gd name="adj1" fmla="val -31880"/>
            <a:gd name="adj2" fmla="val 106667"/>
          </a:avLst>
        </a:prstGeom>
        <a:solidFill>
          <a:srgbClr val="FFFFFF"/>
        </a:solidFill>
        <a:ln w="9525" algn="ctr">
          <a:solidFill>
            <a:srgbClr val="000000"/>
          </a:solidFill>
          <a:miter lim="800000"/>
          <a:headEnd/>
          <a:tailEnd/>
        </a:ln>
        <a:effectLst/>
      </xdr:spPr>
      <xdr:txBody>
        <a:bodyPr vertOverflow="clip" horzOverflow="overflow" wrap="square" lIns="36576" tIns="18288" rIns="36576" bIns="18288" anchor="ctr" upright="1"/>
        <a:lstStyle/>
        <a:p>
          <a:pPr algn="ctr" rtl="0">
            <a:defRPr sz="1000"/>
          </a:pPr>
          <a:r>
            <a:rPr lang="ja-JP" altLang="en-US" sz="1000" b="0" i="0" strike="noStrike">
              <a:solidFill>
                <a:srgbClr val="000000"/>
              </a:solidFill>
              <a:latin typeface="ＭＳ Ｐゴシック"/>
              <a:ea typeface="ＭＳ Ｐゴシック"/>
            </a:rPr>
            <a:t>実際の科目を記入</a:t>
          </a:r>
        </a:p>
      </xdr:txBody>
    </xdr:sp>
    <xdr:clientData/>
  </xdr:twoCellAnchor>
  <xdr:twoCellAnchor>
    <xdr:from>
      <xdr:col>4</xdr:col>
      <xdr:colOff>163830</xdr:colOff>
      <xdr:row>2</xdr:row>
      <xdr:rowOff>3810</xdr:rowOff>
    </xdr:from>
    <xdr:to>
      <xdr:col>5</xdr:col>
      <xdr:colOff>74930</xdr:colOff>
      <xdr:row>3</xdr:row>
      <xdr:rowOff>45720</xdr:rowOff>
    </xdr:to>
    <xdr:sp macro="" textlink="">
      <xdr:nvSpPr>
        <xdr:cNvPr id="14" name="AutoShape 7"/>
        <xdr:cNvSpPr>
          <a:spLocks noChangeArrowheads="1"/>
        </xdr:cNvSpPr>
      </xdr:nvSpPr>
      <xdr:spPr>
        <a:xfrm>
          <a:off x="4926330" y="346710"/>
          <a:ext cx="1435100" cy="213360"/>
        </a:xfrm>
        <a:prstGeom prst="wedgeRectCallout">
          <a:avLst>
            <a:gd name="adj1" fmla="val -13952"/>
            <a:gd name="adj2" fmla="val -116340"/>
          </a:avLst>
        </a:prstGeom>
        <a:solidFill>
          <a:srgbClr val="FFFFFF"/>
        </a:solidFill>
        <a:ln w="9525" algn="ctr">
          <a:solidFill>
            <a:srgbClr val="000000"/>
          </a:solidFill>
          <a:miter lim="800000"/>
          <a:headEnd/>
          <a:tailEnd/>
        </a:ln>
        <a:effectLst/>
      </xdr:spPr>
      <xdr:txBody>
        <a:bodyPr vertOverflow="clip" horzOverflow="overflow" wrap="square" lIns="36576" tIns="18288" rIns="36576" bIns="18288" anchor="ctr" upright="1"/>
        <a:lstStyle/>
        <a:p>
          <a:pPr algn="ctr" rtl="0">
            <a:defRPr sz="1000"/>
          </a:pPr>
          <a:r>
            <a:rPr lang="ja-JP" altLang="en-US" sz="1000" b="0" i="0" strike="noStrike">
              <a:solidFill>
                <a:srgbClr val="000000"/>
              </a:solidFill>
              <a:latin typeface="ＭＳ Ｐゴシック"/>
              <a:ea typeface="ＭＳ Ｐゴシック"/>
            </a:rPr>
            <a:t>グループホーム名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0408%20&#38556;&#12364;&#12356;&#32773;&#25588;&#35703;&#23550;&#31574;/15%20&#12464;&#12523;&#12540;&#12503;&#12507;&#12540;&#12512;&#35036;&#21161;&#37329;/&#12507;&#12540;&#12512;&#12506;&#12540;&#12472;&#25522;&#36617;&#29992;/&#20132;&#20184;&#30003;&#35531;&#26360;&#39006;&#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ご覧ください"/>
      <sheetName val="①基礎情報"/>
      <sheetName val="②所要額見込調書（その2）"/>
      <sheetName val="③所要額見込調書（その１）"/>
      <sheetName val="申請書"/>
      <sheetName val="予算書"/>
      <sheetName val="予算書記載例"/>
      <sheetName val="補助基準額リスト"/>
    </sheetNames>
    <sheetDataSet>
      <sheetData sheetId="0"/>
      <sheetData sheetId="1"/>
      <sheetData sheetId="2"/>
      <sheetData sheetId="3"/>
      <sheetData sheetId="4"/>
      <sheetData sheetId="5"/>
      <sheetData sheetId="6"/>
      <sheetData sheetId="7">
        <row r="1">
          <cell r="D1" t="str">
            <v>Vlookup用コード</v>
          </cell>
          <cell r="E1" t="str">
            <v>補助基準額</v>
          </cell>
        </row>
        <row r="2">
          <cell r="D2" t="str">
            <v>014</v>
          </cell>
          <cell r="E2">
            <v>108000</v>
          </cell>
        </row>
        <row r="3">
          <cell r="D3" t="str">
            <v>114</v>
          </cell>
          <cell r="E3">
            <v>108000</v>
          </cell>
        </row>
        <row r="4">
          <cell r="D4" t="str">
            <v>214</v>
          </cell>
          <cell r="E4">
            <v>122000</v>
          </cell>
        </row>
        <row r="5">
          <cell r="D5" t="str">
            <v>314</v>
          </cell>
          <cell r="E5">
            <v>127000</v>
          </cell>
        </row>
        <row r="6">
          <cell r="D6" t="str">
            <v>414</v>
          </cell>
          <cell r="E6">
            <v>151000</v>
          </cell>
        </row>
        <row r="7">
          <cell r="D7" t="str">
            <v>514</v>
          </cell>
          <cell r="E7">
            <v>188000</v>
          </cell>
        </row>
        <row r="8">
          <cell r="D8" t="str">
            <v>614</v>
          </cell>
          <cell r="E8">
            <v>215000</v>
          </cell>
        </row>
        <row r="9">
          <cell r="D9" t="str">
            <v>024</v>
          </cell>
          <cell r="E9">
            <v>108000</v>
          </cell>
        </row>
        <row r="10">
          <cell r="D10" t="str">
            <v>124</v>
          </cell>
          <cell r="E10">
            <v>108000</v>
          </cell>
        </row>
        <row r="11">
          <cell r="D11" t="str">
            <v>224</v>
          </cell>
          <cell r="E11">
            <v>122000</v>
          </cell>
        </row>
        <row r="12">
          <cell r="D12" t="str">
            <v>324</v>
          </cell>
          <cell r="E12">
            <v>127000</v>
          </cell>
        </row>
        <row r="13">
          <cell r="D13" t="str">
            <v>424</v>
          </cell>
          <cell r="E13">
            <v>151000</v>
          </cell>
        </row>
        <row r="14">
          <cell r="D14" t="str">
            <v>524</v>
          </cell>
          <cell r="E14">
            <v>188000</v>
          </cell>
        </row>
        <row r="15">
          <cell r="D15" t="str">
            <v>624</v>
          </cell>
          <cell r="E15">
            <v>215000</v>
          </cell>
        </row>
        <row r="16">
          <cell r="D16" t="str">
            <v>034</v>
          </cell>
          <cell r="E16">
            <v>108000</v>
          </cell>
        </row>
        <row r="17">
          <cell r="D17" t="str">
            <v>134</v>
          </cell>
          <cell r="E17">
            <v>108000</v>
          </cell>
        </row>
        <row r="18">
          <cell r="D18" t="str">
            <v>234</v>
          </cell>
          <cell r="E18">
            <v>122000</v>
          </cell>
        </row>
        <row r="19">
          <cell r="D19" t="str">
            <v>334</v>
          </cell>
          <cell r="E19">
            <v>127000</v>
          </cell>
        </row>
        <row r="20">
          <cell r="D20" t="str">
            <v>434</v>
          </cell>
          <cell r="E20">
            <v>151000</v>
          </cell>
        </row>
        <row r="21">
          <cell r="D21" t="str">
            <v>534</v>
          </cell>
          <cell r="E21">
            <v>188000</v>
          </cell>
        </row>
        <row r="22">
          <cell r="D22" t="str">
            <v>634</v>
          </cell>
          <cell r="E22">
            <v>215000</v>
          </cell>
        </row>
        <row r="23">
          <cell r="D23" t="str">
            <v>044</v>
          </cell>
          <cell r="E23">
            <v>108000</v>
          </cell>
        </row>
        <row r="24">
          <cell r="D24" t="str">
            <v>144</v>
          </cell>
          <cell r="E24">
            <v>108000</v>
          </cell>
        </row>
        <row r="25">
          <cell r="D25" t="str">
            <v>244</v>
          </cell>
          <cell r="E25">
            <v>122000</v>
          </cell>
        </row>
        <row r="26">
          <cell r="D26" t="str">
            <v>344</v>
          </cell>
          <cell r="E26">
            <v>127000</v>
          </cell>
        </row>
        <row r="27">
          <cell r="D27" t="str">
            <v>444</v>
          </cell>
          <cell r="E27">
            <v>151000</v>
          </cell>
        </row>
        <row r="28">
          <cell r="D28" t="str">
            <v>544</v>
          </cell>
          <cell r="E28">
            <v>188000</v>
          </cell>
        </row>
        <row r="29">
          <cell r="D29" t="str">
            <v>644</v>
          </cell>
          <cell r="E29">
            <v>215000</v>
          </cell>
        </row>
        <row r="30">
          <cell r="D30" t="str">
            <v>054</v>
          </cell>
          <cell r="E30">
            <v>93000</v>
          </cell>
        </row>
        <row r="31">
          <cell r="D31" t="str">
            <v>154</v>
          </cell>
          <cell r="E31">
            <v>93000</v>
          </cell>
        </row>
        <row r="32">
          <cell r="D32" t="str">
            <v>254</v>
          </cell>
          <cell r="E32">
            <v>107000</v>
          </cell>
        </row>
        <row r="33">
          <cell r="D33" t="str">
            <v>354</v>
          </cell>
          <cell r="E33">
            <v>126000</v>
          </cell>
        </row>
        <row r="34">
          <cell r="D34" t="str">
            <v>454</v>
          </cell>
          <cell r="E34">
            <v>146000</v>
          </cell>
        </row>
        <row r="35">
          <cell r="D35" t="str">
            <v>554</v>
          </cell>
          <cell r="E35">
            <v>177000</v>
          </cell>
        </row>
        <row r="36">
          <cell r="D36" t="str">
            <v>654</v>
          </cell>
          <cell r="E36">
            <v>204000</v>
          </cell>
        </row>
        <row r="37">
          <cell r="D37" t="str">
            <v>064</v>
          </cell>
          <cell r="E37">
            <v>83000</v>
          </cell>
        </row>
        <row r="38">
          <cell r="D38" t="str">
            <v>164</v>
          </cell>
          <cell r="E38">
            <v>83000</v>
          </cell>
        </row>
        <row r="39">
          <cell r="D39" t="str">
            <v>264</v>
          </cell>
          <cell r="E39">
            <v>97000</v>
          </cell>
        </row>
        <row r="40">
          <cell r="D40" t="str">
            <v>364</v>
          </cell>
          <cell r="E40">
            <v>119000</v>
          </cell>
        </row>
        <row r="41">
          <cell r="D41" t="str">
            <v>464</v>
          </cell>
          <cell r="E41">
            <v>139000</v>
          </cell>
        </row>
        <row r="42">
          <cell r="D42" t="str">
            <v>564</v>
          </cell>
          <cell r="E42">
            <v>170000</v>
          </cell>
        </row>
        <row r="43">
          <cell r="D43" t="str">
            <v>664</v>
          </cell>
          <cell r="E43">
            <v>199000</v>
          </cell>
        </row>
        <row r="44">
          <cell r="D44" t="str">
            <v>015</v>
          </cell>
          <cell r="E44">
            <v>94000</v>
          </cell>
        </row>
        <row r="45">
          <cell r="D45" t="str">
            <v>115</v>
          </cell>
          <cell r="E45">
            <v>94000</v>
          </cell>
        </row>
        <row r="46">
          <cell r="D46" t="str">
            <v>215</v>
          </cell>
          <cell r="E46">
            <v>107000</v>
          </cell>
        </row>
        <row r="47">
          <cell r="D47" t="str">
            <v>315</v>
          </cell>
          <cell r="E47">
            <v>112000</v>
          </cell>
        </row>
        <row r="48">
          <cell r="D48" t="str">
            <v>415</v>
          </cell>
          <cell r="E48">
            <v>136000</v>
          </cell>
        </row>
        <row r="49">
          <cell r="D49" t="str">
            <v>515</v>
          </cell>
          <cell r="E49">
            <v>172000</v>
          </cell>
        </row>
        <row r="50">
          <cell r="D50" t="str">
            <v>615</v>
          </cell>
          <cell r="E50">
            <v>200000</v>
          </cell>
        </row>
        <row r="51">
          <cell r="D51" t="str">
            <v>025</v>
          </cell>
          <cell r="E51">
            <v>94000</v>
          </cell>
        </row>
        <row r="52">
          <cell r="D52" t="str">
            <v>125</v>
          </cell>
          <cell r="E52">
            <v>94000</v>
          </cell>
        </row>
        <row r="53">
          <cell r="D53" t="str">
            <v>225</v>
          </cell>
          <cell r="E53">
            <v>107000</v>
          </cell>
        </row>
        <row r="54">
          <cell r="D54" t="str">
            <v>325</v>
          </cell>
          <cell r="E54">
            <v>112000</v>
          </cell>
        </row>
        <row r="55">
          <cell r="D55" t="str">
            <v>425</v>
          </cell>
          <cell r="E55">
            <v>136000</v>
          </cell>
        </row>
        <row r="56">
          <cell r="D56" t="str">
            <v>525</v>
          </cell>
          <cell r="E56">
            <v>172000</v>
          </cell>
        </row>
        <row r="57">
          <cell r="D57" t="str">
            <v>625</v>
          </cell>
          <cell r="E57">
            <v>200000</v>
          </cell>
        </row>
        <row r="58">
          <cell r="D58" t="str">
            <v>035</v>
          </cell>
          <cell r="E58">
            <v>94000</v>
          </cell>
        </row>
        <row r="59">
          <cell r="D59" t="str">
            <v>135</v>
          </cell>
          <cell r="E59">
            <v>94000</v>
          </cell>
        </row>
        <row r="60">
          <cell r="D60" t="str">
            <v>235</v>
          </cell>
          <cell r="E60">
            <v>107000</v>
          </cell>
        </row>
        <row r="61">
          <cell r="D61" t="str">
            <v>335</v>
          </cell>
          <cell r="E61">
            <v>112000</v>
          </cell>
        </row>
        <row r="62">
          <cell r="D62" t="str">
            <v>435</v>
          </cell>
          <cell r="E62">
            <v>136000</v>
          </cell>
        </row>
        <row r="63">
          <cell r="D63" t="str">
            <v>535</v>
          </cell>
          <cell r="E63">
            <v>172000</v>
          </cell>
        </row>
        <row r="64">
          <cell r="D64" t="str">
            <v>635</v>
          </cell>
          <cell r="E64">
            <v>200000</v>
          </cell>
        </row>
        <row r="65">
          <cell r="D65" t="str">
            <v>045</v>
          </cell>
          <cell r="E65">
            <v>94000</v>
          </cell>
        </row>
        <row r="66">
          <cell r="D66" t="str">
            <v>145</v>
          </cell>
          <cell r="E66">
            <v>94000</v>
          </cell>
        </row>
        <row r="67">
          <cell r="D67" t="str">
            <v>245</v>
          </cell>
          <cell r="E67">
            <v>107000</v>
          </cell>
        </row>
        <row r="68">
          <cell r="D68" t="str">
            <v>345</v>
          </cell>
          <cell r="E68">
            <v>112000</v>
          </cell>
        </row>
        <row r="69">
          <cell r="D69" t="str">
            <v>445</v>
          </cell>
          <cell r="E69">
            <v>136000</v>
          </cell>
        </row>
        <row r="70">
          <cell r="D70" t="str">
            <v>545</v>
          </cell>
          <cell r="E70">
            <v>172000</v>
          </cell>
        </row>
        <row r="71">
          <cell r="D71" t="str">
            <v>645</v>
          </cell>
          <cell r="E71">
            <v>200000</v>
          </cell>
        </row>
        <row r="72">
          <cell r="D72" t="str">
            <v>055</v>
          </cell>
          <cell r="E72">
            <v>79000</v>
          </cell>
        </row>
        <row r="73">
          <cell r="D73" t="str">
            <v>155</v>
          </cell>
          <cell r="E73">
            <v>79000</v>
          </cell>
        </row>
        <row r="74">
          <cell r="D74" t="str">
            <v>255</v>
          </cell>
          <cell r="E74">
            <v>92000</v>
          </cell>
        </row>
        <row r="75">
          <cell r="D75" t="str">
            <v>355</v>
          </cell>
          <cell r="E75">
            <v>111000</v>
          </cell>
        </row>
        <row r="76">
          <cell r="D76" t="str">
            <v>455</v>
          </cell>
          <cell r="E76">
            <v>131000</v>
          </cell>
        </row>
        <row r="77">
          <cell r="D77" t="str">
            <v>555</v>
          </cell>
          <cell r="E77">
            <v>161000</v>
          </cell>
        </row>
        <row r="78">
          <cell r="D78" t="str">
            <v>655</v>
          </cell>
          <cell r="E78">
            <v>189000</v>
          </cell>
        </row>
        <row r="79">
          <cell r="D79" t="str">
            <v>065</v>
          </cell>
          <cell r="E79">
            <v>69000</v>
          </cell>
        </row>
        <row r="80">
          <cell r="D80" t="str">
            <v>165</v>
          </cell>
          <cell r="E80">
            <v>69000</v>
          </cell>
        </row>
        <row r="81">
          <cell r="D81" t="str">
            <v>265</v>
          </cell>
          <cell r="E81">
            <v>82000</v>
          </cell>
        </row>
        <row r="82">
          <cell r="D82" t="str">
            <v>365</v>
          </cell>
          <cell r="E82">
            <v>104000</v>
          </cell>
        </row>
        <row r="83">
          <cell r="D83" t="str">
            <v>465</v>
          </cell>
          <cell r="E83">
            <v>124000</v>
          </cell>
        </row>
        <row r="84">
          <cell r="D84" t="str">
            <v>565</v>
          </cell>
          <cell r="E84">
            <v>154000</v>
          </cell>
        </row>
        <row r="85">
          <cell r="D85" t="str">
            <v>665</v>
          </cell>
          <cell r="E85">
            <v>184000</v>
          </cell>
        </row>
        <row r="86">
          <cell r="D86" t="str">
            <v>016</v>
          </cell>
          <cell r="E86">
            <v>85000</v>
          </cell>
        </row>
        <row r="87">
          <cell r="D87" t="str">
            <v>116</v>
          </cell>
          <cell r="E87">
            <v>85000</v>
          </cell>
        </row>
        <row r="88">
          <cell r="D88" t="str">
            <v>216</v>
          </cell>
          <cell r="E88">
            <v>97000</v>
          </cell>
        </row>
        <row r="89">
          <cell r="D89" t="str">
            <v>316</v>
          </cell>
          <cell r="E89">
            <v>102000</v>
          </cell>
        </row>
        <row r="90">
          <cell r="D90" t="str">
            <v>416</v>
          </cell>
          <cell r="E90">
            <v>126000</v>
          </cell>
        </row>
        <row r="91">
          <cell r="D91" t="str">
            <v>516</v>
          </cell>
          <cell r="E91">
            <v>162000</v>
          </cell>
        </row>
        <row r="92">
          <cell r="D92" t="str">
            <v>616</v>
          </cell>
          <cell r="E92">
            <v>190000</v>
          </cell>
        </row>
        <row r="93">
          <cell r="D93" t="str">
            <v>026</v>
          </cell>
          <cell r="E93">
            <v>85000</v>
          </cell>
        </row>
        <row r="94">
          <cell r="D94" t="str">
            <v>126</v>
          </cell>
          <cell r="E94">
            <v>85000</v>
          </cell>
        </row>
        <row r="95">
          <cell r="D95" t="str">
            <v>226</v>
          </cell>
          <cell r="E95">
            <v>97000</v>
          </cell>
        </row>
        <row r="96">
          <cell r="D96" t="str">
            <v>326</v>
          </cell>
          <cell r="E96">
            <v>102000</v>
          </cell>
        </row>
        <row r="97">
          <cell r="D97" t="str">
            <v>426</v>
          </cell>
          <cell r="E97">
            <v>126000</v>
          </cell>
        </row>
        <row r="98">
          <cell r="D98" t="str">
            <v>526</v>
          </cell>
          <cell r="E98">
            <v>162000</v>
          </cell>
        </row>
        <row r="99">
          <cell r="D99" t="str">
            <v>626</v>
          </cell>
          <cell r="E99">
            <v>190000</v>
          </cell>
        </row>
        <row r="100">
          <cell r="D100" t="str">
            <v>036</v>
          </cell>
          <cell r="E100">
            <v>85000</v>
          </cell>
        </row>
        <row r="101">
          <cell r="D101" t="str">
            <v>136</v>
          </cell>
          <cell r="E101">
            <v>85000</v>
          </cell>
        </row>
        <row r="102">
          <cell r="D102" t="str">
            <v>236</v>
          </cell>
          <cell r="E102">
            <v>97000</v>
          </cell>
        </row>
        <row r="103">
          <cell r="D103" t="str">
            <v>336</v>
          </cell>
          <cell r="E103">
            <v>102000</v>
          </cell>
        </row>
        <row r="104">
          <cell r="D104" t="str">
            <v>436</v>
          </cell>
          <cell r="E104">
            <v>126000</v>
          </cell>
        </row>
        <row r="105">
          <cell r="D105" t="str">
            <v>536</v>
          </cell>
          <cell r="E105">
            <v>162000</v>
          </cell>
        </row>
        <row r="106">
          <cell r="D106" t="str">
            <v>636</v>
          </cell>
          <cell r="E106">
            <v>190000</v>
          </cell>
        </row>
        <row r="107">
          <cell r="D107" t="str">
            <v>046</v>
          </cell>
          <cell r="E107">
            <v>85000</v>
          </cell>
        </row>
        <row r="108">
          <cell r="D108" t="str">
            <v>146</v>
          </cell>
          <cell r="E108">
            <v>85000</v>
          </cell>
        </row>
        <row r="109">
          <cell r="D109" t="str">
            <v>246</v>
          </cell>
          <cell r="E109">
            <v>97000</v>
          </cell>
        </row>
        <row r="110">
          <cell r="D110" t="str">
            <v>346</v>
          </cell>
          <cell r="E110">
            <v>102000</v>
          </cell>
        </row>
        <row r="111">
          <cell r="D111" t="str">
            <v>446</v>
          </cell>
          <cell r="E111">
            <v>126000</v>
          </cell>
        </row>
        <row r="112">
          <cell r="D112" t="str">
            <v>546</v>
          </cell>
          <cell r="E112">
            <v>162000</v>
          </cell>
        </row>
        <row r="113">
          <cell r="D113" t="str">
            <v>646</v>
          </cell>
          <cell r="E113">
            <v>190000</v>
          </cell>
        </row>
        <row r="114">
          <cell r="D114" t="str">
            <v>056</v>
          </cell>
          <cell r="E114">
            <v>70000</v>
          </cell>
        </row>
        <row r="115">
          <cell r="D115" t="str">
            <v>156</v>
          </cell>
          <cell r="E115">
            <v>70000</v>
          </cell>
        </row>
        <row r="116">
          <cell r="D116" t="str">
            <v>256</v>
          </cell>
          <cell r="E116">
            <v>82000</v>
          </cell>
        </row>
        <row r="117">
          <cell r="D117" t="str">
            <v>356</v>
          </cell>
          <cell r="E117">
            <v>101000</v>
          </cell>
        </row>
        <row r="118">
          <cell r="D118" t="str">
            <v>456</v>
          </cell>
          <cell r="E118">
            <v>121000</v>
          </cell>
        </row>
        <row r="119">
          <cell r="D119" t="str">
            <v>556</v>
          </cell>
          <cell r="E119">
            <v>151000</v>
          </cell>
        </row>
        <row r="120">
          <cell r="D120" t="str">
            <v>656</v>
          </cell>
          <cell r="E120">
            <v>179000</v>
          </cell>
        </row>
        <row r="121">
          <cell r="D121" t="str">
            <v>066</v>
          </cell>
          <cell r="E121">
            <v>60000</v>
          </cell>
        </row>
        <row r="122">
          <cell r="D122" t="str">
            <v>166</v>
          </cell>
          <cell r="E122">
            <v>60000</v>
          </cell>
        </row>
        <row r="123">
          <cell r="D123" t="str">
            <v>266</v>
          </cell>
          <cell r="E123">
            <v>72000</v>
          </cell>
        </row>
        <row r="124">
          <cell r="D124" t="str">
            <v>366</v>
          </cell>
          <cell r="E124">
            <v>94000</v>
          </cell>
        </row>
        <row r="125">
          <cell r="D125" t="str">
            <v>466</v>
          </cell>
          <cell r="E125">
            <v>114000</v>
          </cell>
        </row>
        <row r="126">
          <cell r="D126" t="str">
            <v>566</v>
          </cell>
          <cell r="E126">
            <v>144000</v>
          </cell>
        </row>
        <row r="127">
          <cell r="D127" t="str">
            <v>666</v>
          </cell>
          <cell r="E127">
            <v>174000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08"/>
  <sheetViews>
    <sheetView view="pageBreakPreview" topLeftCell="A181" zoomScale="75" zoomScaleSheetLayoutView="75" workbookViewId="0">
      <selection activeCell="I140" sqref="I140"/>
    </sheetView>
  </sheetViews>
  <sheetFormatPr defaultRowHeight="13.5" x14ac:dyDescent="0.15"/>
  <cols>
    <col min="1" max="1" width="3.5" style="1" customWidth="1"/>
    <col min="2" max="2" width="12.625" style="1" customWidth="1"/>
    <col min="3" max="5" width="11.625" style="1" customWidth="1"/>
    <col min="6" max="6" width="15.75" style="1" customWidth="1"/>
    <col min="7" max="7" width="17.875" style="1" customWidth="1"/>
    <col min="8" max="8" width="9.875" style="1" customWidth="1"/>
    <col min="9" max="9" width="14" style="1" customWidth="1"/>
    <col min="10" max="10" width="12.125" style="1" bestFit="1" customWidth="1"/>
    <col min="11" max="11" width="13.125" style="1" customWidth="1"/>
    <col min="12" max="12" width="3.5" style="1" customWidth="1"/>
    <col min="13" max="13" width="12.625" style="1" customWidth="1"/>
    <col min="14" max="14" width="9.875" style="1" customWidth="1"/>
    <col min="15" max="17" width="9" style="1" customWidth="1"/>
    <col min="18" max="18" width="2.625" style="1" customWidth="1"/>
    <col min="19" max="19" width="4.375" style="1" customWidth="1"/>
    <col min="20" max="20" width="9" style="1" customWidth="1"/>
    <col min="21" max="16384" width="9" style="1"/>
  </cols>
  <sheetData>
    <row r="1" spans="1:18" s="2" customFormat="1" ht="21" customHeight="1" x14ac:dyDescent="0.2">
      <c r="A1" s="5" t="s">
        <v>184</v>
      </c>
      <c r="B1" s="15"/>
      <c r="C1" s="15"/>
      <c r="D1" s="15"/>
      <c r="E1" s="65"/>
      <c r="F1" s="73"/>
    </row>
    <row r="2" spans="1:18" s="2" customFormat="1" ht="9" customHeight="1" x14ac:dyDescent="0.2">
      <c r="A2" s="6"/>
    </row>
    <row r="3" spans="1:18" s="2" customFormat="1" ht="21.75" customHeight="1" x14ac:dyDescent="0.2">
      <c r="A3" s="6"/>
      <c r="B3" s="16" t="s">
        <v>60</v>
      </c>
    </row>
    <row r="4" spans="1:18" s="2" customFormat="1" ht="21.75" customHeight="1" x14ac:dyDescent="0.2">
      <c r="A4" s="6"/>
      <c r="B4" s="16" t="s">
        <v>231</v>
      </c>
    </row>
    <row r="5" spans="1:18" customFormat="1" x14ac:dyDescent="0.15"/>
    <row r="6" spans="1:18" customFormat="1" x14ac:dyDescent="0.15"/>
    <row r="7" spans="1:18" s="2" customFormat="1" ht="21" customHeight="1" x14ac:dyDescent="0.2">
      <c r="A7" s="5" t="s">
        <v>153</v>
      </c>
      <c r="B7" s="15"/>
      <c r="C7" s="15"/>
      <c r="D7" s="15"/>
      <c r="E7" s="65"/>
      <c r="F7" s="74"/>
    </row>
    <row r="8" spans="1:18" s="2" customFormat="1" ht="9" customHeight="1" x14ac:dyDescent="0.2">
      <c r="A8" s="6"/>
    </row>
    <row r="9" spans="1:18" s="2" customFormat="1" ht="21.75" customHeight="1" x14ac:dyDescent="0.2">
      <c r="A9" s="7" t="s">
        <v>181</v>
      </c>
      <c r="B9" s="7"/>
      <c r="C9" s="7"/>
      <c r="D9" s="7"/>
    </row>
    <row r="10" spans="1:18" s="2" customFormat="1" ht="21.75" customHeight="1" x14ac:dyDescent="0.2">
      <c r="A10" s="6"/>
      <c r="B10" s="2" t="s">
        <v>123</v>
      </c>
    </row>
    <row r="11" spans="1:18" s="2" customFormat="1" ht="21.75" customHeight="1" x14ac:dyDescent="0.2">
      <c r="A11" s="6"/>
      <c r="B11" s="16" t="s">
        <v>148</v>
      </c>
    </row>
    <row r="13" spans="1:18" x14ac:dyDescent="0.15">
      <c r="M13" s="129"/>
      <c r="N13" s="129"/>
      <c r="O13" s="129"/>
      <c r="Q13" s="129"/>
      <c r="R13" s="129"/>
    </row>
    <row r="14" spans="1:18" x14ac:dyDescent="0.15">
      <c r="A14" s="8"/>
      <c r="B14" s="17" t="s">
        <v>96</v>
      </c>
      <c r="C14" s="17"/>
      <c r="D14" s="17"/>
      <c r="E14" s="17"/>
      <c r="F14" s="17"/>
      <c r="G14" s="17"/>
      <c r="H14" s="17"/>
      <c r="I14" s="17"/>
      <c r="J14" s="17"/>
      <c r="K14" s="17"/>
      <c r="L14" s="17"/>
      <c r="M14" s="18"/>
      <c r="P14" s="135"/>
      <c r="R14" s="138"/>
    </row>
    <row r="15" spans="1:18" x14ac:dyDescent="0.15">
      <c r="A15" s="9"/>
      <c r="B15" s="18" t="s">
        <v>19</v>
      </c>
      <c r="C15" s="18"/>
      <c r="D15" s="18"/>
      <c r="E15" s="18"/>
      <c r="F15" s="75" t="s">
        <v>24</v>
      </c>
      <c r="G15" s="81">
        <v>1220800001</v>
      </c>
      <c r="H15" s="18"/>
      <c r="I15" s="18"/>
      <c r="J15" s="18"/>
      <c r="K15" s="18"/>
      <c r="L15" s="18"/>
      <c r="M15" s="18"/>
      <c r="R15" s="138"/>
    </row>
    <row r="16" spans="1:18" x14ac:dyDescent="0.15">
      <c r="A16" s="9"/>
      <c r="B16" s="18"/>
      <c r="C16" s="18"/>
      <c r="D16" s="18"/>
      <c r="E16" s="18"/>
      <c r="F16" s="75" t="s">
        <v>143</v>
      </c>
      <c r="G16" s="82" t="s">
        <v>14</v>
      </c>
      <c r="H16" s="75" t="s">
        <v>17</v>
      </c>
      <c r="I16" s="100">
        <v>3</v>
      </c>
      <c r="J16" s="75" t="s">
        <v>45</v>
      </c>
      <c r="K16" s="114">
        <v>1</v>
      </c>
      <c r="L16" s="18"/>
      <c r="M16" s="18"/>
      <c r="R16" s="138"/>
    </row>
    <row r="17" spans="1:18" ht="6.75" customHeight="1" x14ac:dyDescent="0.15">
      <c r="A17" s="9"/>
      <c r="B17" s="18"/>
      <c r="C17" s="18"/>
      <c r="D17" s="18"/>
      <c r="E17" s="18"/>
      <c r="F17" s="18"/>
      <c r="G17" s="18"/>
      <c r="H17" s="18"/>
      <c r="I17" s="18"/>
      <c r="J17" s="18"/>
      <c r="K17" s="18"/>
      <c r="L17" s="18"/>
      <c r="R17" s="138"/>
    </row>
    <row r="18" spans="1:18" x14ac:dyDescent="0.15">
      <c r="A18" s="9"/>
      <c r="B18" s="18"/>
      <c r="C18" s="18"/>
      <c r="D18" s="18"/>
      <c r="E18" s="18"/>
      <c r="F18" s="18"/>
      <c r="G18" s="18"/>
      <c r="H18" s="18"/>
      <c r="I18" s="18"/>
      <c r="J18" s="250" t="s">
        <v>6</v>
      </c>
      <c r="K18" s="250"/>
      <c r="L18" s="18"/>
      <c r="R18" s="138"/>
    </row>
    <row r="19" spans="1:18" x14ac:dyDescent="0.15">
      <c r="A19" s="9"/>
      <c r="B19" s="19"/>
      <c r="C19" s="19"/>
      <c r="D19" s="19"/>
      <c r="E19" s="19"/>
      <c r="F19" s="251" t="s">
        <v>83</v>
      </c>
      <c r="G19" s="251"/>
      <c r="H19" s="86"/>
      <c r="I19" s="101"/>
      <c r="J19" s="86"/>
      <c r="K19" s="101"/>
      <c r="L19" s="18"/>
      <c r="R19" s="138"/>
    </row>
    <row r="20" spans="1:18" ht="13.15" customHeight="1" x14ac:dyDescent="0.15">
      <c r="A20" s="9"/>
      <c r="B20" s="20" t="s">
        <v>48</v>
      </c>
      <c r="C20" s="20" t="s">
        <v>75</v>
      </c>
      <c r="D20" s="20" t="s">
        <v>55</v>
      </c>
      <c r="E20" s="20" t="s">
        <v>77</v>
      </c>
      <c r="F20" s="19" t="s">
        <v>161</v>
      </c>
      <c r="G20" s="83" t="s">
        <v>159</v>
      </c>
      <c r="H20" s="252" t="s">
        <v>41</v>
      </c>
      <c r="I20" s="253"/>
      <c r="J20" s="252" t="s">
        <v>41</v>
      </c>
      <c r="K20" s="253"/>
      <c r="L20" s="124"/>
      <c r="M20" s="267" t="s">
        <v>207</v>
      </c>
      <c r="N20" s="280" t="s">
        <v>201</v>
      </c>
      <c r="O20" s="282" t="s">
        <v>81</v>
      </c>
      <c r="P20" s="257" t="s">
        <v>213</v>
      </c>
      <c r="Q20" s="257" t="s">
        <v>67</v>
      </c>
      <c r="R20" s="138"/>
    </row>
    <row r="21" spans="1:18" x14ac:dyDescent="0.15">
      <c r="A21" s="9"/>
      <c r="B21" s="20"/>
      <c r="C21" s="20"/>
      <c r="D21" s="20"/>
      <c r="E21" s="20"/>
      <c r="F21" s="20"/>
      <c r="G21" s="273" t="s">
        <v>193</v>
      </c>
      <c r="H21" s="252" t="s">
        <v>79</v>
      </c>
      <c r="I21" s="253"/>
      <c r="J21" s="252" t="s">
        <v>50</v>
      </c>
      <c r="K21" s="253"/>
      <c r="L21" s="124"/>
      <c r="M21" s="268"/>
      <c r="N21" s="281"/>
      <c r="O21" s="283"/>
      <c r="P21" s="258"/>
      <c r="Q21" s="258"/>
      <c r="R21" s="138"/>
    </row>
    <row r="22" spans="1:18" ht="9" customHeight="1" x14ac:dyDescent="0.15">
      <c r="A22" s="9"/>
      <c r="B22" s="20"/>
      <c r="C22" s="20"/>
      <c r="D22" s="20"/>
      <c r="E22" s="20"/>
      <c r="F22" s="20"/>
      <c r="G22" s="274"/>
      <c r="H22" s="30"/>
      <c r="I22" s="102"/>
      <c r="J22" s="30"/>
      <c r="K22" s="102"/>
      <c r="L22" s="124"/>
      <c r="M22" s="269"/>
      <c r="N22" s="281"/>
      <c r="O22" s="283"/>
      <c r="P22" s="258"/>
      <c r="Q22" s="258"/>
      <c r="R22" s="138"/>
    </row>
    <row r="23" spans="1:18" ht="9" customHeight="1" x14ac:dyDescent="0.15">
      <c r="A23" s="9"/>
      <c r="B23" s="20"/>
      <c r="C23" s="20"/>
      <c r="D23" s="20"/>
      <c r="E23" s="20"/>
      <c r="F23" s="20"/>
      <c r="G23" s="274"/>
      <c r="H23" s="30"/>
      <c r="I23" s="102"/>
      <c r="J23" s="30"/>
      <c r="K23" s="102"/>
      <c r="L23" s="124"/>
      <c r="M23" s="268"/>
      <c r="N23" s="281"/>
      <c r="O23" s="283"/>
      <c r="P23" s="258"/>
      <c r="Q23" s="258"/>
      <c r="R23" s="138"/>
    </row>
    <row r="24" spans="1:18" ht="9" customHeight="1" x14ac:dyDescent="0.15">
      <c r="A24" s="9"/>
      <c r="B24" s="20"/>
      <c r="C24" s="20"/>
      <c r="D24" s="20"/>
      <c r="E24" s="20"/>
      <c r="F24" s="20"/>
      <c r="G24" s="274"/>
      <c r="H24" s="30"/>
      <c r="I24" s="102"/>
      <c r="J24" s="30"/>
      <c r="K24" s="102"/>
      <c r="L24" s="124"/>
      <c r="M24" s="268"/>
      <c r="N24" s="281"/>
      <c r="O24" s="283"/>
      <c r="P24" s="258"/>
      <c r="Q24" s="258"/>
      <c r="R24" s="138"/>
    </row>
    <row r="25" spans="1:18" ht="9" customHeight="1" x14ac:dyDescent="0.15">
      <c r="A25" s="9"/>
      <c r="B25" s="20"/>
      <c r="C25" s="20"/>
      <c r="D25" s="20"/>
      <c r="E25" s="20"/>
      <c r="F25" s="20"/>
      <c r="G25" s="274"/>
      <c r="H25" s="30"/>
      <c r="I25" s="102"/>
      <c r="J25" s="30"/>
      <c r="K25" s="102"/>
      <c r="L25" s="124"/>
      <c r="M25" s="268"/>
      <c r="N25" s="281"/>
      <c r="O25" s="283"/>
      <c r="P25" s="258"/>
      <c r="Q25" s="258"/>
      <c r="R25" s="138"/>
    </row>
    <row r="26" spans="1:18" ht="10.5" customHeight="1" x14ac:dyDescent="0.15">
      <c r="A26" s="9"/>
      <c r="B26" s="20"/>
      <c r="C26" s="20"/>
      <c r="D26" s="20"/>
      <c r="E26" s="20"/>
      <c r="F26" s="20"/>
      <c r="G26" s="274"/>
      <c r="H26" s="30"/>
      <c r="I26" s="102"/>
      <c r="J26" s="30"/>
      <c r="K26" s="102"/>
      <c r="L26" s="124"/>
      <c r="M26" s="268"/>
      <c r="N26" s="281"/>
      <c r="O26" s="283"/>
      <c r="P26" s="258"/>
      <c r="Q26" s="258"/>
      <c r="R26" s="138"/>
    </row>
    <row r="27" spans="1:18" x14ac:dyDescent="0.15">
      <c r="A27" s="9"/>
      <c r="B27" s="21"/>
      <c r="C27" s="21"/>
      <c r="D27" s="21"/>
      <c r="E27" s="21"/>
      <c r="F27" s="21" t="s">
        <v>97</v>
      </c>
      <c r="G27" s="21" t="s">
        <v>53</v>
      </c>
      <c r="H27" s="87"/>
      <c r="I27" s="103" t="s">
        <v>38</v>
      </c>
      <c r="J27" s="87"/>
      <c r="K27" s="103" t="s">
        <v>162</v>
      </c>
      <c r="L27" s="124"/>
      <c r="M27" s="268"/>
      <c r="N27" s="281"/>
      <c r="O27" s="283"/>
      <c r="P27" s="258"/>
      <c r="Q27" s="258"/>
      <c r="R27" s="138"/>
    </row>
    <row r="28" spans="1:18" s="3" customFormat="1" ht="20.25" customHeight="1" x14ac:dyDescent="0.15">
      <c r="A28" s="10"/>
      <c r="B28" s="22" t="s">
        <v>84</v>
      </c>
      <c r="C28" s="37">
        <v>30</v>
      </c>
      <c r="D28" s="60">
        <v>4</v>
      </c>
      <c r="E28" s="66">
        <v>4</v>
      </c>
      <c r="F28" s="76">
        <v>132600</v>
      </c>
      <c r="G28" s="84">
        <f t="shared" ref="G28:G39" si="0">ROUNDDOWN(M28*O28,0)</f>
        <v>119786</v>
      </c>
      <c r="H28" s="88"/>
      <c r="I28" s="104">
        <f t="shared" ref="I28:I39" si="1">IFERROR(Q28,"")</f>
        <v>127000</v>
      </c>
      <c r="J28" s="259"/>
      <c r="K28" s="260"/>
      <c r="L28" s="125"/>
      <c r="M28" s="130">
        <v>11430</v>
      </c>
      <c r="N28" s="132">
        <v>3</v>
      </c>
      <c r="O28" s="134">
        <v>10.48</v>
      </c>
      <c r="P28" s="136" t="str">
        <f t="shared" ref="P28:P39" si="2">N28&amp;E28&amp;D28</f>
        <v>344</v>
      </c>
      <c r="Q28" s="137">
        <f>VLOOKUP(P28,[1]補助基準額リスト!D:E,2,FALSE)</f>
        <v>127000</v>
      </c>
      <c r="R28" s="139"/>
    </row>
    <row r="29" spans="1:18" s="3" customFormat="1" ht="20.25" customHeight="1" x14ac:dyDescent="0.15">
      <c r="A29" s="10"/>
      <c r="B29" s="22" t="s">
        <v>13</v>
      </c>
      <c r="C29" s="37">
        <v>31</v>
      </c>
      <c r="D29" s="60">
        <v>4</v>
      </c>
      <c r="E29" s="66">
        <v>4</v>
      </c>
      <c r="F29" s="76">
        <v>137020</v>
      </c>
      <c r="G29" s="84">
        <f t="shared" si="0"/>
        <v>123779</v>
      </c>
      <c r="H29" s="88"/>
      <c r="I29" s="104">
        <f t="shared" si="1"/>
        <v>127000</v>
      </c>
      <c r="J29" s="261"/>
      <c r="K29" s="262"/>
      <c r="L29" s="125"/>
      <c r="M29" s="130">
        <v>11811</v>
      </c>
      <c r="N29" s="132">
        <v>3</v>
      </c>
      <c r="O29" s="134">
        <v>10.48</v>
      </c>
      <c r="P29" s="136" t="str">
        <f t="shared" si="2"/>
        <v>344</v>
      </c>
      <c r="Q29" s="137">
        <f>VLOOKUP(P29,[1]補助基準額リスト!D:E,2,FALSE)</f>
        <v>127000</v>
      </c>
      <c r="R29" s="139"/>
    </row>
    <row r="30" spans="1:18" s="3" customFormat="1" ht="20.25" customHeight="1" x14ac:dyDescent="0.15">
      <c r="A30" s="10"/>
      <c r="B30" s="22" t="s">
        <v>2</v>
      </c>
      <c r="C30" s="37">
        <v>30</v>
      </c>
      <c r="D30" s="60">
        <v>4</v>
      </c>
      <c r="E30" s="66">
        <v>4</v>
      </c>
      <c r="F30" s="76">
        <v>132600</v>
      </c>
      <c r="G30" s="84">
        <f t="shared" si="0"/>
        <v>119786</v>
      </c>
      <c r="H30" s="88"/>
      <c r="I30" s="104">
        <f t="shared" si="1"/>
        <v>127000</v>
      </c>
      <c r="J30" s="261"/>
      <c r="K30" s="262"/>
      <c r="L30" s="125"/>
      <c r="M30" s="130">
        <v>11430</v>
      </c>
      <c r="N30" s="132">
        <v>3</v>
      </c>
      <c r="O30" s="134">
        <v>10.48</v>
      </c>
      <c r="P30" s="136" t="str">
        <f t="shared" si="2"/>
        <v>344</v>
      </c>
      <c r="Q30" s="137">
        <f>VLOOKUP(P30,[1]補助基準額リスト!D:E,2,FALSE)</f>
        <v>127000</v>
      </c>
      <c r="R30" s="139"/>
    </row>
    <row r="31" spans="1:18" s="3" customFormat="1" ht="20.25" customHeight="1" x14ac:dyDescent="0.15">
      <c r="A31" s="10"/>
      <c r="B31" s="22" t="s">
        <v>86</v>
      </c>
      <c r="C31" s="37">
        <v>31</v>
      </c>
      <c r="D31" s="60">
        <v>4</v>
      </c>
      <c r="E31" s="66">
        <v>4</v>
      </c>
      <c r="F31" s="76">
        <v>137020</v>
      </c>
      <c r="G31" s="84">
        <f t="shared" si="0"/>
        <v>123779</v>
      </c>
      <c r="H31" s="88"/>
      <c r="I31" s="104">
        <f t="shared" si="1"/>
        <v>127000</v>
      </c>
      <c r="J31" s="261"/>
      <c r="K31" s="262"/>
      <c r="L31" s="125"/>
      <c r="M31" s="130">
        <v>11811</v>
      </c>
      <c r="N31" s="132">
        <v>3</v>
      </c>
      <c r="O31" s="134">
        <v>10.48</v>
      </c>
      <c r="P31" s="136" t="str">
        <f t="shared" si="2"/>
        <v>344</v>
      </c>
      <c r="Q31" s="137">
        <f>VLOOKUP(P31,[1]補助基準額リスト!D:E,2,FALSE)</f>
        <v>127000</v>
      </c>
      <c r="R31" s="139"/>
    </row>
    <row r="32" spans="1:18" s="3" customFormat="1" ht="20.25" customHeight="1" x14ac:dyDescent="0.15">
      <c r="A32" s="10"/>
      <c r="B32" s="22" t="s">
        <v>26</v>
      </c>
      <c r="C32" s="37">
        <v>31</v>
      </c>
      <c r="D32" s="60">
        <v>4</v>
      </c>
      <c r="E32" s="66">
        <v>4</v>
      </c>
      <c r="F32" s="76">
        <v>137020</v>
      </c>
      <c r="G32" s="84">
        <f t="shared" si="0"/>
        <v>123779</v>
      </c>
      <c r="H32" s="88"/>
      <c r="I32" s="104">
        <f t="shared" si="1"/>
        <v>127000</v>
      </c>
      <c r="J32" s="261"/>
      <c r="K32" s="262"/>
      <c r="L32" s="125"/>
      <c r="M32" s="130">
        <v>11811</v>
      </c>
      <c r="N32" s="132">
        <v>3</v>
      </c>
      <c r="O32" s="134">
        <v>10.48</v>
      </c>
      <c r="P32" s="136" t="str">
        <f t="shared" si="2"/>
        <v>344</v>
      </c>
      <c r="Q32" s="137">
        <f>VLOOKUP(P32,[1]補助基準額リスト!D:E,2,FALSE)</f>
        <v>127000</v>
      </c>
      <c r="R32" s="139"/>
    </row>
    <row r="33" spans="1:18" s="3" customFormat="1" ht="20.25" customHeight="1" x14ac:dyDescent="0.15">
      <c r="A33" s="10"/>
      <c r="B33" s="22" t="s">
        <v>89</v>
      </c>
      <c r="C33" s="37">
        <v>30</v>
      </c>
      <c r="D33" s="60">
        <v>4</v>
      </c>
      <c r="E33" s="66">
        <v>4</v>
      </c>
      <c r="F33" s="76">
        <v>132600</v>
      </c>
      <c r="G33" s="84">
        <f t="shared" si="0"/>
        <v>119786</v>
      </c>
      <c r="H33" s="88"/>
      <c r="I33" s="104">
        <f t="shared" si="1"/>
        <v>127000</v>
      </c>
      <c r="J33" s="261"/>
      <c r="K33" s="262"/>
      <c r="L33" s="125"/>
      <c r="M33" s="130">
        <v>11430</v>
      </c>
      <c r="N33" s="132">
        <v>3</v>
      </c>
      <c r="O33" s="134">
        <v>10.48</v>
      </c>
      <c r="P33" s="136" t="str">
        <f t="shared" si="2"/>
        <v>344</v>
      </c>
      <c r="Q33" s="137">
        <f>VLOOKUP(P33,[1]補助基準額リスト!D:E,2,FALSE)</f>
        <v>127000</v>
      </c>
      <c r="R33" s="139"/>
    </row>
    <row r="34" spans="1:18" s="3" customFormat="1" ht="20.25" customHeight="1" x14ac:dyDescent="0.15">
      <c r="A34" s="10"/>
      <c r="B34" s="22" t="s">
        <v>69</v>
      </c>
      <c r="C34" s="37">
        <v>31</v>
      </c>
      <c r="D34" s="60">
        <v>4</v>
      </c>
      <c r="E34" s="66">
        <v>4</v>
      </c>
      <c r="F34" s="76">
        <v>137020</v>
      </c>
      <c r="G34" s="84">
        <f t="shared" si="0"/>
        <v>123779</v>
      </c>
      <c r="H34" s="88"/>
      <c r="I34" s="104">
        <f t="shared" si="1"/>
        <v>127000</v>
      </c>
      <c r="J34" s="261"/>
      <c r="K34" s="262"/>
      <c r="L34" s="125"/>
      <c r="M34" s="130">
        <v>11811</v>
      </c>
      <c r="N34" s="132">
        <v>3</v>
      </c>
      <c r="O34" s="134">
        <v>10.48</v>
      </c>
      <c r="P34" s="136" t="str">
        <f t="shared" si="2"/>
        <v>344</v>
      </c>
      <c r="Q34" s="137">
        <f>VLOOKUP(P34,[1]補助基準額リスト!D:E,2,FALSE)</f>
        <v>127000</v>
      </c>
      <c r="R34" s="139"/>
    </row>
    <row r="35" spans="1:18" s="3" customFormat="1" ht="20.25" customHeight="1" x14ac:dyDescent="0.15">
      <c r="A35" s="10"/>
      <c r="B35" s="22" t="s">
        <v>88</v>
      </c>
      <c r="C35" s="37">
        <v>30</v>
      </c>
      <c r="D35" s="60">
        <v>4</v>
      </c>
      <c r="E35" s="66">
        <v>4</v>
      </c>
      <c r="F35" s="76">
        <v>132600</v>
      </c>
      <c r="G35" s="84">
        <f t="shared" si="0"/>
        <v>119786</v>
      </c>
      <c r="H35" s="88"/>
      <c r="I35" s="104">
        <f t="shared" si="1"/>
        <v>127000</v>
      </c>
      <c r="J35" s="261"/>
      <c r="K35" s="262"/>
      <c r="L35" s="125"/>
      <c r="M35" s="130">
        <v>11430</v>
      </c>
      <c r="N35" s="132">
        <v>3</v>
      </c>
      <c r="O35" s="134">
        <v>10.48</v>
      </c>
      <c r="P35" s="136" t="str">
        <f t="shared" si="2"/>
        <v>344</v>
      </c>
      <c r="Q35" s="137">
        <f>VLOOKUP(P35,[1]補助基準額リスト!D:E,2,FALSE)</f>
        <v>127000</v>
      </c>
      <c r="R35" s="139"/>
    </row>
    <row r="36" spans="1:18" s="3" customFormat="1" ht="20.25" customHeight="1" x14ac:dyDescent="0.15">
      <c r="A36" s="10"/>
      <c r="B36" s="22" t="s">
        <v>90</v>
      </c>
      <c r="C36" s="37">
        <v>31</v>
      </c>
      <c r="D36" s="60">
        <v>4</v>
      </c>
      <c r="E36" s="66">
        <v>4</v>
      </c>
      <c r="F36" s="76">
        <v>137020</v>
      </c>
      <c r="G36" s="84">
        <f t="shared" si="0"/>
        <v>123779</v>
      </c>
      <c r="H36" s="88"/>
      <c r="I36" s="104">
        <f t="shared" si="1"/>
        <v>127000</v>
      </c>
      <c r="J36" s="261"/>
      <c r="K36" s="262"/>
      <c r="L36" s="125"/>
      <c r="M36" s="130">
        <v>11811</v>
      </c>
      <c r="N36" s="132">
        <v>3</v>
      </c>
      <c r="O36" s="134">
        <v>10.48</v>
      </c>
      <c r="P36" s="136" t="str">
        <f t="shared" si="2"/>
        <v>344</v>
      </c>
      <c r="Q36" s="137">
        <f>VLOOKUP(P36,[1]補助基準額リスト!D:E,2,FALSE)</f>
        <v>127000</v>
      </c>
      <c r="R36" s="139"/>
    </row>
    <row r="37" spans="1:18" s="3" customFormat="1" ht="20.25" customHeight="1" x14ac:dyDescent="0.15">
      <c r="A37" s="10"/>
      <c r="B37" s="22" t="s">
        <v>92</v>
      </c>
      <c r="C37" s="37">
        <v>31</v>
      </c>
      <c r="D37" s="60">
        <v>4</v>
      </c>
      <c r="E37" s="66">
        <v>4</v>
      </c>
      <c r="F37" s="76">
        <v>137020</v>
      </c>
      <c r="G37" s="84">
        <f t="shared" si="0"/>
        <v>123779</v>
      </c>
      <c r="H37" s="88"/>
      <c r="I37" s="104">
        <f t="shared" si="1"/>
        <v>127000</v>
      </c>
      <c r="J37" s="261"/>
      <c r="K37" s="262"/>
      <c r="L37" s="125"/>
      <c r="M37" s="130">
        <v>11811</v>
      </c>
      <c r="N37" s="132">
        <v>3</v>
      </c>
      <c r="O37" s="134">
        <v>10.48</v>
      </c>
      <c r="P37" s="136" t="str">
        <f t="shared" si="2"/>
        <v>344</v>
      </c>
      <c r="Q37" s="137">
        <f>VLOOKUP(P37,[1]補助基準額リスト!D:E,2,FALSE)</f>
        <v>127000</v>
      </c>
      <c r="R37" s="139"/>
    </row>
    <row r="38" spans="1:18" s="3" customFormat="1" ht="20.25" customHeight="1" x14ac:dyDescent="0.15">
      <c r="A38" s="10"/>
      <c r="B38" s="22" t="s">
        <v>12</v>
      </c>
      <c r="C38" s="37">
        <v>29</v>
      </c>
      <c r="D38" s="60">
        <v>4</v>
      </c>
      <c r="E38" s="66">
        <v>4</v>
      </c>
      <c r="F38" s="76">
        <v>128180</v>
      </c>
      <c r="G38" s="84">
        <f t="shared" si="0"/>
        <v>111800</v>
      </c>
      <c r="H38" s="88"/>
      <c r="I38" s="104">
        <f t="shared" si="1"/>
        <v>127000</v>
      </c>
      <c r="J38" s="261"/>
      <c r="K38" s="262"/>
      <c r="L38" s="125"/>
      <c r="M38" s="130">
        <v>10668</v>
      </c>
      <c r="N38" s="132">
        <v>3</v>
      </c>
      <c r="O38" s="134">
        <v>10.48</v>
      </c>
      <c r="P38" s="136" t="str">
        <f t="shared" si="2"/>
        <v>344</v>
      </c>
      <c r="Q38" s="137">
        <f>VLOOKUP(P38,[1]補助基準額リスト!D:E,2,FALSE)</f>
        <v>127000</v>
      </c>
      <c r="R38" s="139"/>
    </row>
    <row r="39" spans="1:18" s="3" customFormat="1" ht="20.25" customHeight="1" x14ac:dyDescent="0.15">
      <c r="A39" s="10"/>
      <c r="B39" s="22" t="s">
        <v>107</v>
      </c>
      <c r="C39" s="37">
        <v>31</v>
      </c>
      <c r="D39" s="60">
        <v>4</v>
      </c>
      <c r="E39" s="66">
        <v>4</v>
      </c>
      <c r="F39" s="76">
        <v>137020</v>
      </c>
      <c r="G39" s="84">
        <f t="shared" si="0"/>
        <v>123779</v>
      </c>
      <c r="H39" s="88"/>
      <c r="I39" s="104">
        <f t="shared" si="1"/>
        <v>127000</v>
      </c>
      <c r="J39" s="263"/>
      <c r="K39" s="264"/>
      <c r="L39" s="125"/>
      <c r="M39" s="130">
        <v>11811</v>
      </c>
      <c r="N39" s="132">
        <v>3</v>
      </c>
      <c r="O39" s="134">
        <v>10.48</v>
      </c>
      <c r="P39" s="136" t="str">
        <f t="shared" si="2"/>
        <v>344</v>
      </c>
      <c r="Q39" s="137">
        <f>VLOOKUP(P39,[1]補助基準額リスト!D:E,2,FALSE)</f>
        <v>127000</v>
      </c>
      <c r="R39" s="139"/>
    </row>
    <row r="40" spans="1:18" s="3" customFormat="1" ht="20.25" customHeight="1" x14ac:dyDescent="0.15">
      <c r="A40" s="10"/>
      <c r="B40" s="22" t="s">
        <v>72</v>
      </c>
      <c r="C40" s="38"/>
      <c r="D40" s="38"/>
      <c r="E40" s="38"/>
      <c r="F40" s="77">
        <f>SUM(F28:F39)</f>
        <v>1617720</v>
      </c>
      <c r="G40" s="77">
        <f>SUM(G28:G39)</f>
        <v>1457397</v>
      </c>
      <c r="H40" s="89"/>
      <c r="I40" s="105">
        <f>SUM(I28:I39)</f>
        <v>1524000</v>
      </c>
      <c r="J40" s="115"/>
      <c r="K40" s="122">
        <f>I40-G40</f>
        <v>66603</v>
      </c>
      <c r="R40" s="139"/>
    </row>
    <row r="41" spans="1:18" ht="6.75" customHeight="1" x14ac:dyDescent="0.15">
      <c r="A41" s="9"/>
      <c r="B41" s="18"/>
      <c r="C41" s="18"/>
      <c r="D41" s="18"/>
      <c r="E41" s="18"/>
      <c r="F41" s="18"/>
      <c r="G41" s="18"/>
      <c r="H41" s="18"/>
      <c r="I41" s="18"/>
      <c r="J41" s="18"/>
      <c r="K41" s="18"/>
      <c r="L41" s="18"/>
      <c r="M41" s="18"/>
      <c r="R41" s="138"/>
    </row>
    <row r="42" spans="1:18" ht="20.25" customHeight="1" x14ac:dyDescent="0.15">
      <c r="A42" s="11"/>
      <c r="B42" s="23" t="s">
        <v>95</v>
      </c>
      <c r="C42" s="36"/>
      <c r="D42" s="36"/>
      <c r="E42" s="36"/>
      <c r="F42" s="36"/>
      <c r="G42" s="36"/>
      <c r="H42" s="36"/>
      <c r="I42" s="36"/>
      <c r="J42" s="36"/>
      <c r="K42" s="36"/>
      <c r="L42" s="36"/>
      <c r="M42" s="129"/>
      <c r="N42" s="129"/>
      <c r="O42" s="129"/>
      <c r="P42" s="129"/>
      <c r="Q42" s="129"/>
      <c r="R42" s="140"/>
    </row>
    <row r="43" spans="1:18" ht="20.25" customHeight="1" x14ac:dyDescent="0.15"/>
    <row r="45" spans="1:18" customFormat="1" x14ac:dyDescent="0.15">
      <c r="B45" s="24" t="s">
        <v>111</v>
      </c>
      <c r="C45" s="39"/>
      <c r="D45" s="39"/>
      <c r="E45" s="39"/>
      <c r="F45" s="39"/>
      <c r="G45" s="39"/>
      <c r="H45" s="39"/>
      <c r="I45" s="39"/>
      <c r="J45" s="116"/>
    </row>
    <row r="46" spans="1:18" customFormat="1" x14ac:dyDescent="0.15">
      <c r="B46" s="25"/>
      <c r="C46" s="40"/>
      <c r="D46" s="40"/>
      <c r="E46" s="40"/>
      <c r="F46" s="40"/>
      <c r="G46" s="40"/>
      <c r="H46" s="40"/>
      <c r="I46" s="40"/>
      <c r="J46" s="117"/>
    </row>
    <row r="47" spans="1:18" customFormat="1" x14ac:dyDescent="0.15">
      <c r="B47" s="25" t="s">
        <v>239</v>
      </c>
      <c r="C47" s="40"/>
      <c r="D47" s="40"/>
      <c r="E47" s="40"/>
      <c r="F47" s="40"/>
      <c r="G47" s="40"/>
      <c r="H47" s="40"/>
      <c r="I47" s="40"/>
      <c r="J47" s="117"/>
    </row>
    <row r="48" spans="1:18" customFormat="1" x14ac:dyDescent="0.15">
      <c r="B48" s="25"/>
      <c r="C48" s="40"/>
      <c r="D48" s="40"/>
      <c r="E48" s="40"/>
      <c r="F48" s="40"/>
      <c r="G48" s="40"/>
      <c r="H48" s="40"/>
      <c r="I48" s="40"/>
      <c r="J48" s="117"/>
    </row>
    <row r="49" spans="2:10" customFormat="1" x14ac:dyDescent="0.15">
      <c r="B49" s="26" t="s">
        <v>36</v>
      </c>
      <c r="C49" s="41"/>
      <c r="D49" s="41"/>
      <c r="E49" s="41"/>
      <c r="F49" s="41"/>
      <c r="G49" s="41"/>
      <c r="H49" s="41"/>
      <c r="I49" s="41"/>
      <c r="J49" s="118"/>
    </row>
    <row r="50" spans="2:10" customFormat="1" x14ac:dyDescent="0.15"/>
    <row r="51" spans="2:10" customFormat="1" x14ac:dyDescent="0.15">
      <c r="B51" s="24" t="s">
        <v>135</v>
      </c>
      <c r="C51" s="39"/>
      <c r="D51" s="39"/>
      <c r="E51" s="39"/>
      <c r="F51" s="39"/>
      <c r="G51" s="39"/>
      <c r="H51" s="39"/>
      <c r="I51" s="39"/>
      <c r="J51" s="116"/>
    </row>
    <row r="52" spans="2:10" customFormat="1" x14ac:dyDescent="0.15">
      <c r="B52" s="25"/>
      <c r="C52" s="40"/>
      <c r="D52" s="40"/>
      <c r="E52" s="40"/>
      <c r="F52" s="40"/>
      <c r="G52" s="40"/>
      <c r="H52" s="40"/>
      <c r="I52" s="40"/>
      <c r="J52" s="117"/>
    </row>
    <row r="53" spans="2:10" customFormat="1" x14ac:dyDescent="0.15">
      <c r="B53" s="25" t="s">
        <v>183</v>
      </c>
      <c r="C53" s="40"/>
      <c r="D53" s="40"/>
      <c r="E53" s="40"/>
      <c r="F53" s="40"/>
      <c r="G53" s="40"/>
      <c r="H53" s="40"/>
      <c r="I53" s="40"/>
      <c r="J53" s="117"/>
    </row>
    <row r="54" spans="2:10" customFormat="1" x14ac:dyDescent="0.15">
      <c r="B54" s="25" t="s">
        <v>237</v>
      </c>
      <c r="C54" s="40"/>
      <c r="D54" s="40"/>
      <c r="E54" s="40"/>
      <c r="F54" s="40"/>
      <c r="G54" s="40"/>
      <c r="H54" s="40"/>
      <c r="I54" s="40"/>
      <c r="J54" s="117"/>
    </row>
    <row r="55" spans="2:10" customFormat="1" x14ac:dyDescent="0.15">
      <c r="B55" s="25" t="s">
        <v>187</v>
      </c>
      <c r="C55" s="40"/>
      <c r="D55" s="40"/>
      <c r="E55" s="40"/>
      <c r="F55" s="40"/>
      <c r="G55" s="40"/>
      <c r="H55" s="40"/>
      <c r="I55" s="40"/>
      <c r="J55" s="117"/>
    </row>
    <row r="56" spans="2:10" customFormat="1" x14ac:dyDescent="0.15">
      <c r="B56" s="26" t="s">
        <v>36</v>
      </c>
      <c r="C56" s="41"/>
      <c r="D56" s="41"/>
      <c r="E56" s="41"/>
      <c r="F56" s="41"/>
      <c r="G56" s="41"/>
      <c r="H56" s="41"/>
      <c r="I56" s="41"/>
      <c r="J56" s="118"/>
    </row>
    <row r="57" spans="2:10" customFormat="1" x14ac:dyDescent="0.15"/>
    <row r="58" spans="2:10" customFormat="1" x14ac:dyDescent="0.15">
      <c r="B58" s="24" t="s">
        <v>139</v>
      </c>
      <c r="C58" s="39"/>
      <c r="D58" s="39"/>
      <c r="E58" s="39"/>
      <c r="F58" s="39"/>
      <c r="G58" s="39"/>
      <c r="H58" s="39"/>
      <c r="I58" s="39"/>
      <c r="J58" s="116"/>
    </row>
    <row r="59" spans="2:10" customFormat="1" x14ac:dyDescent="0.15">
      <c r="B59" s="25"/>
      <c r="C59" s="40"/>
      <c r="D59" s="40"/>
      <c r="E59" s="40"/>
      <c r="F59" s="40"/>
      <c r="G59" s="40"/>
      <c r="H59" s="40"/>
      <c r="I59" s="40"/>
      <c r="J59" s="117"/>
    </row>
    <row r="60" spans="2:10" customFormat="1" x14ac:dyDescent="0.15">
      <c r="B60" s="25" t="s">
        <v>238</v>
      </c>
      <c r="C60" s="40"/>
      <c r="D60" s="40"/>
      <c r="E60" s="40"/>
      <c r="F60" s="40"/>
      <c r="G60" s="40"/>
      <c r="H60" s="40"/>
      <c r="I60" s="40"/>
      <c r="J60" s="117"/>
    </row>
    <row r="61" spans="2:10" customFormat="1" x14ac:dyDescent="0.15">
      <c r="B61" s="25" t="s">
        <v>167</v>
      </c>
      <c r="C61" s="40"/>
      <c r="D61" s="40"/>
      <c r="E61" s="40"/>
      <c r="F61" s="40"/>
      <c r="G61" s="40"/>
      <c r="H61" s="40"/>
      <c r="I61" s="40"/>
      <c r="J61" s="117"/>
    </row>
    <row r="62" spans="2:10" customFormat="1" x14ac:dyDescent="0.15">
      <c r="B62" s="26" t="s">
        <v>36</v>
      </c>
      <c r="C62" s="41"/>
      <c r="D62" s="41"/>
      <c r="E62" s="41"/>
      <c r="F62" s="41"/>
      <c r="G62" s="41"/>
      <c r="H62" s="41"/>
      <c r="I62" s="41"/>
      <c r="J62" s="118"/>
    </row>
    <row r="63" spans="2:10" customFormat="1" x14ac:dyDescent="0.15"/>
    <row r="64" spans="2:10" customFormat="1" x14ac:dyDescent="0.15">
      <c r="B64" s="24" t="s">
        <v>85</v>
      </c>
      <c r="C64" s="42"/>
      <c r="D64" s="42"/>
      <c r="E64" s="42"/>
      <c r="F64" s="78"/>
      <c r="G64" s="39"/>
      <c r="H64" s="39"/>
      <c r="I64" s="39"/>
      <c r="J64" s="116"/>
    </row>
    <row r="65" spans="2:11" customFormat="1" x14ac:dyDescent="0.15">
      <c r="B65" s="25"/>
      <c r="C65" s="40"/>
      <c r="D65" s="40"/>
      <c r="E65" s="40"/>
      <c r="F65" s="40"/>
      <c r="G65" s="40"/>
      <c r="H65" s="40"/>
      <c r="I65" s="40"/>
      <c r="J65" s="117"/>
    </row>
    <row r="66" spans="2:11" customFormat="1" x14ac:dyDescent="0.15">
      <c r="B66" s="25" t="s">
        <v>233</v>
      </c>
      <c r="C66" s="43"/>
      <c r="D66" s="43"/>
      <c r="E66" s="43"/>
      <c r="F66" s="43"/>
      <c r="G66" s="43"/>
      <c r="H66" s="43"/>
      <c r="I66" s="106"/>
      <c r="J66" s="117"/>
    </row>
    <row r="67" spans="2:11" s="4" customFormat="1" x14ac:dyDescent="0.15">
      <c r="B67" s="25" t="s">
        <v>234</v>
      </c>
      <c r="C67" s="44"/>
      <c r="D67" s="44"/>
      <c r="E67" s="44"/>
      <c r="F67" s="44"/>
      <c r="G67" s="44"/>
      <c r="H67" s="44"/>
      <c r="I67" s="107"/>
      <c r="J67" s="117"/>
    </row>
    <row r="68" spans="2:11" customFormat="1" x14ac:dyDescent="0.15">
      <c r="B68" s="26" t="s">
        <v>36</v>
      </c>
      <c r="C68" s="41"/>
      <c r="D68" s="41"/>
      <c r="E68" s="41"/>
      <c r="F68" s="41"/>
      <c r="G68" s="41"/>
      <c r="H68" s="41"/>
      <c r="I68" s="41"/>
      <c r="J68" s="118"/>
    </row>
    <row r="69" spans="2:11" customFormat="1" x14ac:dyDescent="0.15"/>
    <row r="70" spans="2:11" customFormat="1" x14ac:dyDescent="0.15">
      <c r="B70" s="24" t="s">
        <v>163</v>
      </c>
      <c r="C70" s="39"/>
      <c r="D70" s="39"/>
      <c r="E70" s="39"/>
      <c r="F70" s="39"/>
      <c r="G70" s="39"/>
      <c r="H70" s="39"/>
      <c r="I70" s="39"/>
      <c r="J70" s="39"/>
      <c r="K70" s="116"/>
    </row>
    <row r="71" spans="2:11" customFormat="1" x14ac:dyDescent="0.15">
      <c r="B71" s="25"/>
      <c r="C71" s="40"/>
      <c r="D71" s="40"/>
      <c r="E71" s="40"/>
      <c r="F71" s="40"/>
      <c r="G71" s="40"/>
      <c r="H71" s="40"/>
      <c r="I71" s="40"/>
      <c r="J71" s="40"/>
      <c r="K71" s="117"/>
    </row>
    <row r="72" spans="2:11" customFormat="1" ht="14.25" x14ac:dyDescent="0.15">
      <c r="B72" s="25"/>
      <c r="C72" s="275" t="s">
        <v>168</v>
      </c>
      <c r="D72" s="275" t="s">
        <v>215</v>
      </c>
      <c r="E72" s="284" t="s">
        <v>169</v>
      </c>
      <c r="F72" s="285"/>
      <c r="G72" s="285"/>
      <c r="H72" s="285"/>
      <c r="I72" s="285"/>
      <c r="J72" s="286"/>
      <c r="K72" s="117"/>
    </row>
    <row r="73" spans="2:11" customFormat="1" ht="14.25" x14ac:dyDescent="0.15">
      <c r="B73" s="25"/>
      <c r="C73" s="276"/>
      <c r="D73" s="276"/>
      <c r="E73" s="287" t="s">
        <v>170</v>
      </c>
      <c r="F73" s="287"/>
      <c r="G73" s="287" t="s">
        <v>171</v>
      </c>
      <c r="H73" s="287"/>
      <c r="I73" s="287" t="s">
        <v>172</v>
      </c>
      <c r="J73" s="287"/>
      <c r="K73" s="117"/>
    </row>
    <row r="74" spans="2:11" customFormat="1" ht="14.25" x14ac:dyDescent="0.15">
      <c r="B74" s="25"/>
      <c r="C74" s="45" t="s">
        <v>174</v>
      </c>
      <c r="D74" s="45" t="s">
        <v>175</v>
      </c>
      <c r="E74" s="254">
        <v>108000</v>
      </c>
      <c r="F74" s="254"/>
      <c r="G74" s="254">
        <v>94000</v>
      </c>
      <c r="H74" s="254"/>
      <c r="I74" s="254">
        <v>85000</v>
      </c>
      <c r="J74" s="254"/>
      <c r="K74" s="117"/>
    </row>
    <row r="75" spans="2:11" customFormat="1" ht="14.25" x14ac:dyDescent="0.15">
      <c r="B75" s="25"/>
      <c r="C75" s="45"/>
      <c r="D75" s="45" t="s">
        <v>176</v>
      </c>
      <c r="E75" s="254">
        <v>122000</v>
      </c>
      <c r="F75" s="254"/>
      <c r="G75" s="254">
        <v>107000</v>
      </c>
      <c r="H75" s="254"/>
      <c r="I75" s="254">
        <v>97000</v>
      </c>
      <c r="J75" s="254"/>
      <c r="K75" s="117"/>
    </row>
    <row r="76" spans="2:11" customFormat="1" ht="14.25" x14ac:dyDescent="0.15">
      <c r="B76" s="25"/>
      <c r="C76" s="45"/>
      <c r="D76" s="45" t="s">
        <v>177</v>
      </c>
      <c r="E76" s="254">
        <v>127000</v>
      </c>
      <c r="F76" s="254"/>
      <c r="G76" s="254">
        <v>112000</v>
      </c>
      <c r="H76" s="254"/>
      <c r="I76" s="254">
        <v>102000</v>
      </c>
      <c r="J76" s="254"/>
      <c r="K76" s="117"/>
    </row>
    <row r="77" spans="2:11" customFormat="1" ht="14.25" x14ac:dyDescent="0.15">
      <c r="B77" s="25"/>
      <c r="C77" s="45"/>
      <c r="D77" s="45" t="s">
        <v>178</v>
      </c>
      <c r="E77" s="254">
        <v>151000</v>
      </c>
      <c r="F77" s="254"/>
      <c r="G77" s="254">
        <v>136000</v>
      </c>
      <c r="H77" s="254"/>
      <c r="I77" s="254">
        <v>126000</v>
      </c>
      <c r="J77" s="254"/>
      <c r="K77" s="117"/>
    </row>
    <row r="78" spans="2:11" customFormat="1" ht="14.25" x14ac:dyDescent="0.15">
      <c r="B78" s="25"/>
      <c r="C78" s="45"/>
      <c r="D78" s="45" t="s">
        <v>173</v>
      </c>
      <c r="E78" s="254">
        <v>188000</v>
      </c>
      <c r="F78" s="254"/>
      <c r="G78" s="254">
        <v>172000</v>
      </c>
      <c r="H78" s="254"/>
      <c r="I78" s="254">
        <v>162000</v>
      </c>
      <c r="J78" s="254"/>
      <c r="K78" s="117"/>
    </row>
    <row r="79" spans="2:11" customFormat="1" ht="14.25" x14ac:dyDescent="0.15">
      <c r="B79" s="25"/>
      <c r="C79" s="45"/>
      <c r="D79" s="45" t="s">
        <v>180</v>
      </c>
      <c r="E79" s="254">
        <v>215000</v>
      </c>
      <c r="F79" s="254"/>
      <c r="G79" s="254">
        <v>200000</v>
      </c>
      <c r="H79" s="254"/>
      <c r="I79" s="254">
        <v>190000</v>
      </c>
      <c r="J79" s="254"/>
      <c r="K79" s="117"/>
    </row>
    <row r="80" spans="2:11" customFormat="1" ht="14.25" x14ac:dyDescent="0.15">
      <c r="B80" s="25"/>
      <c r="C80" s="45" t="s">
        <v>154</v>
      </c>
      <c r="D80" s="45" t="s">
        <v>175</v>
      </c>
      <c r="E80" s="254">
        <v>93000</v>
      </c>
      <c r="F80" s="254"/>
      <c r="G80" s="254">
        <v>79000</v>
      </c>
      <c r="H80" s="254"/>
      <c r="I80" s="254">
        <v>70000</v>
      </c>
      <c r="J80" s="254"/>
      <c r="K80" s="117"/>
    </row>
    <row r="81" spans="2:11" customFormat="1" ht="14.25" x14ac:dyDescent="0.15">
      <c r="B81" s="25"/>
      <c r="C81" s="45"/>
      <c r="D81" s="45" t="s">
        <v>176</v>
      </c>
      <c r="E81" s="254">
        <v>107000</v>
      </c>
      <c r="F81" s="254"/>
      <c r="G81" s="254">
        <v>92000</v>
      </c>
      <c r="H81" s="254"/>
      <c r="I81" s="254">
        <v>82000</v>
      </c>
      <c r="J81" s="254"/>
      <c r="K81" s="117"/>
    </row>
    <row r="82" spans="2:11" customFormat="1" ht="14.25" x14ac:dyDescent="0.15">
      <c r="B82" s="25"/>
      <c r="C82" s="45"/>
      <c r="D82" s="45" t="s">
        <v>177</v>
      </c>
      <c r="E82" s="254">
        <v>126000</v>
      </c>
      <c r="F82" s="254"/>
      <c r="G82" s="254">
        <v>111000</v>
      </c>
      <c r="H82" s="254"/>
      <c r="I82" s="254">
        <v>101000</v>
      </c>
      <c r="J82" s="254"/>
      <c r="K82" s="117"/>
    </row>
    <row r="83" spans="2:11" customFormat="1" ht="14.25" x14ac:dyDescent="0.15">
      <c r="B83" s="25"/>
      <c r="C83" s="45"/>
      <c r="D83" s="45" t="s">
        <v>178</v>
      </c>
      <c r="E83" s="254">
        <v>146000</v>
      </c>
      <c r="F83" s="254"/>
      <c r="G83" s="254">
        <v>131000</v>
      </c>
      <c r="H83" s="254"/>
      <c r="I83" s="254">
        <v>121000</v>
      </c>
      <c r="J83" s="254"/>
      <c r="K83" s="117"/>
    </row>
    <row r="84" spans="2:11" customFormat="1" ht="14.25" x14ac:dyDescent="0.15">
      <c r="B84" s="25"/>
      <c r="C84" s="45"/>
      <c r="D84" s="45" t="s">
        <v>173</v>
      </c>
      <c r="E84" s="254">
        <v>177000</v>
      </c>
      <c r="F84" s="254"/>
      <c r="G84" s="254">
        <v>161000</v>
      </c>
      <c r="H84" s="254"/>
      <c r="I84" s="254">
        <v>151000</v>
      </c>
      <c r="J84" s="254"/>
      <c r="K84" s="117"/>
    </row>
    <row r="85" spans="2:11" customFormat="1" ht="14.25" x14ac:dyDescent="0.15">
      <c r="B85" s="25"/>
      <c r="C85" s="45"/>
      <c r="D85" s="45" t="s">
        <v>180</v>
      </c>
      <c r="E85" s="254">
        <v>204000</v>
      </c>
      <c r="F85" s="254"/>
      <c r="G85" s="254">
        <v>189000</v>
      </c>
      <c r="H85" s="254"/>
      <c r="I85" s="254">
        <v>179000</v>
      </c>
      <c r="J85" s="254"/>
      <c r="K85" s="117"/>
    </row>
    <row r="86" spans="2:11" customFormat="1" ht="14.25" x14ac:dyDescent="0.15">
      <c r="B86" s="25"/>
      <c r="C86" s="45" t="s">
        <v>155</v>
      </c>
      <c r="D86" s="45" t="s">
        <v>175</v>
      </c>
      <c r="E86" s="254">
        <v>83000</v>
      </c>
      <c r="F86" s="254"/>
      <c r="G86" s="254">
        <v>69000</v>
      </c>
      <c r="H86" s="254"/>
      <c r="I86" s="254">
        <v>60000</v>
      </c>
      <c r="J86" s="254"/>
      <c r="K86" s="117"/>
    </row>
    <row r="87" spans="2:11" customFormat="1" ht="14.25" x14ac:dyDescent="0.15">
      <c r="B87" s="25"/>
      <c r="C87" s="45"/>
      <c r="D87" s="45" t="s">
        <v>176</v>
      </c>
      <c r="E87" s="254">
        <v>97000</v>
      </c>
      <c r="F87" s="254"/>
      <c r="G87" s="254">
        <v>82000</v>
      </c>
      <c r="H87" s="254"/>
      <c r="I87" s="254">
        <v>72000</v>
      </c>
      <c r="J87" s="254"/>
      <c r="K87" s="117"/>
    </row>
    <row r="88" spans="2:11" customFormat="1" ht="14.25" x14ac:dyDescent="0.15">
      <c r="B88" s="25"/>
      <c r="C88" s="45"/>
      <c r="D88" s="45" t="s">
        <v>177</v>
      </c>
      <c r="E88" s="254">
        <v>119000</v>
      </c>
      <c r="F88" s="254"/>
      <c r="G88" s="254">
        <v>104000</v>
      </c>
      <c r="H88" s="254"/>
      <c r="I88" s="254">
        <v>94000</v>
      </c>
      <c r="J88" s="254"/>
      <c r="K88" s="117"/>
    </row>
    <row r="89" spans="2:11" customFormat="1" ht="14.25" x14ac:dyDescent="0.15">
      <c r="B89" s="25"/>
      <c r="C89" s="45"/>
      <c r="D89" s="45" t="s">
        <v>178</v>
      </c>
      <c r="E89" s="254">
        <v>139000</v>
      </c>
      <c r="F89" s="254"/>
      <c r="G89" s="254">
        <v>124000</v>
      </c>
      <c r="H89" s="254"/>
      <c r="I89" s="254">
        <v>114000</v>
      </c>
      <c r="J89" s="254"/>
      <c r="K89" s="117"/>
    </row>
    <row r="90" spans="2:11" customFormat="1" ht="14.25" x14ac:dyDescent="0.15">
      <c r="B90" s="25"/>
      <c r="C90" s="45"/>
      <c r="D90" s="45" t="s">
        <v>173</v>
      </c>
      <c r="E90" s="254">
        <v>170000</v>
      </c>
      <c r="F90" s="254"/>
      <c r="G90" s="254">
        <v>154000</v>
      </c>
      <c r="H90" s="254"/>
      <c r="I90" s="254">
        <v>144000</v>
      </c>
      <c r="J90" s="254"/>
      <c r="K90" s="117"/>
    </row>
    <row r="91" spans="2:11" customFormat="1" ht="14.25" x14ac:dyDescent="0.15">
      <c r="B91" s="25"/>
      <c r="C91" s="46"/>
      <c r="D91" s="45" t="s">
        <v>180</v>
      </c>
      <c r="E91" s="254">
        <v>199000</v>
      </c>
      <c r="F91" s="254"/>
      <c r="G91" s="254">
        <v>184000</v>
      </c>
      <c r="H91" s="254"/>
      <c r="I91" s="254">
        <v>174000</v>
      </c>
      <c r="J91" s="254"/>
      <c r="K91" s="117"/>
    </row>
    <row r="92" spans="2:11" customFormat="1" x14ac:dyDescent="0.15">
      <c r="B92" s="25"/>
      <c r="C92" s="40"/>
      <c r="D92" s="61" t="s">
        <v>185</v>
      </c>
      <c r="E92" s="40"/>
      <c r="F92" s="40"/>
      <c r="G92" s="40"/>
      <c r="H92" s="40"/>
      <c r="I92" s="40"/>
      <c r="J92" s="40"/>
      <c r="K92" s="117"/>
    </row>
    <row r="93" spans="2:11" customFormat="1" x14ac:dyDescent="0.15">
      <c r="B93" s="25"/>
      <c r="C93" s="40"/>
      <c r="D93" s="40"/>
      <c r="E93" s="40"/>
      <c r="F93" s="40"/>
      <c r="G93" s="40"/>
      <c r="H93" s="40"/>
      <c r="I93" s="40"/>
      <c r="J93" s="40"/>
      <c r="K93" s="117"/>
    </row>
    <row r="94" spans="2:11" customFormat="1" x14ac:dyDescent="0.15">
      <c r="B94" s="25"/>
      <c r="C94" s="40"/>
      <c r="D94" s="40"/>
      <c r="E94" s="40"/>
      <c r="F94" s="40"/>
      <c r="G94" s="40"/>
      <c r="H94" s="40"/>
      <c r="I94" s="40"/>
      <c r="J94" s="40"/>
      <c r="K94" s="117"/>
    </row>
    <row r="95" spans="2:11" s="4" customFormat="1" x14ac:dyDescent="0.15">
      <c r="B95" s="25" t="s">
        <v>195</v>
      </c>
      <c r="C95" s="40"/>
      <c r="D95" s="40"/>
      <c r="E95" s="40"/>
      <c r="F95" s="40"/>
      <c r="G95" s="40"/>
      <c r="H95" s="40"/>
      <c r="I95" s="40"/>
      <c r="J95" s="40"/>
      <c r="K95" s="117"/>
    </row>
    <row r="96" spans="2:11" s="4" customFormat="1" x14ac:dyDescent="0.15">
      <c r="B96" s="25"/>
      <c r="C96" s="40"/>
      <c r="D96" s="40"/>
      <c r="E96" s="40"/>
      <c r="F96" s="40"/>
      <c r="G96" s="40"/>
      <c r="H96" s="40"/>
      <c r="I96" s="40"/>
      <c r="J96" s="40"/>
      <c r="K96" s="117"/>
    </row>
    <row r="97" spans="1:11" s="4" customFormat="1" x14ac:dyDescent="0.15">
      <c r="B97" s="25" t="s">
        <v>196</v>
      </c>
      <c r="C97" s="40"/>
      <c r="D97" s="40"/>
      <c r="E97" s="40"/>
      <c r="F97" s="40"/>
      <c r="G97" s="40"/>
      <c r="H97" s="40"/>
      <c r="I97" s="40"/>
      <c r="J97" s="40"/>
      <c r="K97" s="117"/>
    </row>
    <row r="98" spans="1:11" s="4" customFormat="1" x14ac:dyDescent="0.15">
      <c r="B98" s="25" t="s">
        <v>197</v>
      </c>
      <c r="C98" s="40" t="s">
        <v>199</v>
      </c>
      <c r="D98" s="40"/>
      <c r="E98" s="40" t="s">
        <v>43</v>
      </c>
      <c r="F98" s="40"/>
      <c r="G98" s="40"/>
      <c r="H98" s="40"/>
      <c r="I98" s="40"/>
      <c r="J98" s="40"/>
      <c r="K98" s="117"/>
    </row>
    <row r="99" spans="1:11" s="4" customFormat="1" x14ac:dyDescent="0.15">
      <c r="B99" s="25"/>
      <c r="C99" s="40" t="s">
        <v>202</v>
      </c>
      <c r="D99" s="40"/>
      <c r="E99" s="40" t="s">
        <v>203</v>
      </c>
      <c r="F99" s="40"/>
      <c r="G99" s="40"/>
      <c r="H99" s="40"/>
      <c r="I99" s="40"/>
      <c r="J99" s="40"/>
      <c r="K99" s="117"/>
    </row>
    <row r="100" spans="1:11" s="4" customFormat="1" x14ac:dyDescent="0.15">
      <c r="B100" s="25"/>
      <c r="C100" s="40" t="s">
        <v>198</v>
      </c>
      <c r="D100" s="40"/>
      <c r="E100" s="40"/>
      <c r="F100" s="40"/>
      <c r="G100" s="40"/>
      <c r="H100" s="40"/>
      <c r="I100" s="40"/>
      <c r="J100" s="40"/>
      <c r="K100" s="117"/>
    </row>
    <row r="101" spans="1:11" s="4" customFormat="1" x14ac:dyDescent="0.15">
      <c r="B101" s="25"/>
      <c r="C101" s="47"/>
      <c r="D101" s="40"/>
      <c r="E101" s="40"/>
      <c r="F101" s="40"/>
      <c r="G101" s="40"/>
      <c r="H101" s="40"/>
      <c r="I101" s="40"/>
      <c r="J101" s="40"/>
      <c r="K101" s="117"/>
    </row>
    <row r="102" spans="1:11" s="4" customFormat="1" x14ac:dyDescent="0.15">
      <c r="B102" s="25" t="s">
        <v>235</v>
      </c>
      <c r="C102" s="47"/>
      <c r="D102" s="40"/>
      <c r="E102" s="40"/>
      <c r="F102" s="40"/>
      <c r="G102" s="40"/>
      <c r="H102" s="40"/>
      <c r="I102" s="40"/>
      <c r="J102" s="40"/>
      <c r="K102" s="117"/>
    </row>
    <row r="103" spans="1:11" s="4" customFormat="1" x14ac:dyDescent="0.15">
      <c r="B103" s="25" t="s">
        <v>236</v>
      </c>
      <c r="C103" s="47"/>
      <c r="D103" s="40"/>
      <c r="E103" s="40"/>
      <c r="F103" s="40"/>
      <c r="G103" s="40"/>
      <c r="H103" s="40"/>
      <c r="I103" s="40"/>
      <c r="J103" s="40"/>
      <c r="K103" s="117"/>
    </row>
    <row r="104" spans="1:11" s="4" customFormat="1" x14ac:dyDescent="0.15">
      <c r="B104" s="25" t="s">
        <v>36</v>
      </c>
      <c r="C104" s="40"/>
      <c r="D104" s="40"/>
      <c r="E104" s="40"/>
      <c r="F104" s="40"/>
      <c r="G104" s="40"/>
      <c r="H104" s="40"/>
      <c r="I104" s="40"/>
      <c r="J104" s="40"/>
      <c r="K104" s="117"/>
    </row>
    <row r="105" spans="1:11" s="4" customFormat="1" x14ac:dyDescent="0.15">
      <c r="B105" s="25" t="s">
        <v>147</v>
      </c>
      <c r="C105" s="40"/>
      <c r="D105" s="40"/>
      <c r="E105" s="40"/>
      <c r="F105" s="40"/>
      <c r="G105" s="40"/>
      <c r="H105" s="40"/>
      <c r="I105" s="40"/>
      <c r="J105" s="40"/>
      <c r="K105" s="117"/>
    </row>
    <row r="106" spans="1:11" customFormat="1" x14ac:dyDescent="0.15">
      <c r="B106" s="25"/>
      <c r="C106" s="40"/>
      <c r="D106" s="40"/>
      <c r="E106" s="40"/>
      <c r="F106" s="40"/>
      <c r="G106" s="40"/>
      <c r="H106" s="40"/>
      <c r="I106" s="40"/>
      <c r="J106" s="40"/>
      <c r="K106" s="117"/>
    </row>
    <row r="107" spans="1:11" customFormat="1" x14ac:dyDescent="0.15">
      <c r="B107" s="26" t="s">
        <v>36</v>
      </c>
      <c r="C107" s="41"/>
      <c r="D107" s="41"/>
      <c r="E107" s="41"/>
      <c r="F107" s="41"/>
      <c r="G107" s="41"/>
      <c r="H107" s="41"/>
      <c r="I107" s="41"/>
      <c r="J107" s="41"/>
      <c r="K107" s="118"/>
    </row>
    <row r="108" spans="1:11" customFormat="1" x14ac:dyDescent="0.15"/>
    <row r="109" spans="1:11" customFormat="1" x14ac:dyDescent="0.15"/>
    <row r="110" spans="1:11" customFormat="1" x14ac:dyDescent="0.15"/>
    <row r="111" spans="1:11" s="2" customFormat="1" ht="21.75" customHeight="1" x14ac:dyDescent="0.2">
      <c r="A111" s="7" t="s">
        <v>182</v>
      </c>
      <c r="B111" s="7"/>
      <c r="C111" s="7"/>
      <c r="D111" s="7"/>
    </row>
    <row r="112" spans="1:11" s="2" customFormat="1" ht="21.75" customHeight="1" x14ac:dyDescent="0.2">
      <c r="A112" s="6"/>
      <c r="B112" s="2" t="s">
        <v>150</v>
      </c>
    </row>
    <row r="113" spans="1:10" s="2" customFormat="1" ht="21.75" customHeight="1" x14ac:dyDescent="0.2">
      <c r="A113" s="6"/>
      <c r="B113" s="16"/>
    </row>
    <row r="114" spans="1:10" customFormat="1" x14ac:dyDescent="0.15"/>
    <row r="115" spans="1:10" customFormat="1" x14ac:dyDescent="0.15">
      <c r="A115" s="12"/>
      <c r="B115" s="27"/>
      <c r="C115" s="27"/>
      <c r="D115" s="27"/>
      <c r="E115" s="27"/>
      <c r="F115" s="27"/>
      <c r="G115" s="27"/>
      <c r="H115" s="27"/>
      <c r="I115" s="27"/>
      <c r="J115" s="119"/>
    </row>
    <row r="116" spans="1:10" customFormat="1" x14ac:dyDescent="0.15">
      <c r="A116" s="13"/>
      <c r="B116" s="28" t="s">
        <v>35</v>
      </c>
      <c r="C116" s="28"/>
      <c r="D116" s="28"/>
      <c r="E116" s="28"/>
      <c r="F116" s="28"/>
      <c r="G116" s="28"/>
      <c r="H116" s="28"/>
      <c r="I116" s="28"/>
      <c r="J116" s="120"/>
    </row>
    <row r="117" spans="1:10" customFormat="1" x14ac:dyDescent="0.15">
      <c r="A117" s="13"/>
      <c r="B117" s="28"/>
      <c r="C117" s="28"/>
      <c r="D117" s="255" t="s">
        <v>37</v>
      </c>
      <c r="E117" s="255"/>
      <c r="F117" s="255"/>
      <c r="G117" s="255"/>
      <c r="H117" s="90"/>
      <c r="I117" s="90"/>
      <c r="J117" s="120"/>
    </row>
    <row r="118" spans="1:10" customFormat="1" x14ac:dyDescent="0.15">
      <c r="A118" s="13"/>
      <c r="B118" s="28" t="s">
        <v>31</v>
      </c>
      <c r="C118" s="28"/>
      <c r="D118" s="28"/>
      <c r="E118" s="28"/>
      <c r="F118" s="28"/>
      <c r="G118" s="28"/>
      <c r="H118" s="28"/>
      <c r="I118" s="28"/>
      <c r="J118" s="120"/>
    </row>
    <row r="119" spans="1:10" customFormat="1" x14ac:dyDescent="0.15">
      <c r="A119" s="13"/>
      <c r="B119" s="28"/>
      <c r="C119" s="28"/>
      <c r="D119" s="28"/>
      <c r="E119" s="28"/>
      <c r="F119" s="28"/>
      <c r="G119" s="85" t="s">
        <v>189</v>
      </c>
      <c r="H119" s="91"/>
      <c r="I119" s="91"/>
      <c r="J119" s="120"/>
    </row>
    <row r="120" spans="1:10" customFormat="1" x14ac:dyDescent="0.15">
      <c r="A120" s="13"/>
      <c r="B120" s="28"/>
      <c r="C120" s="28"/>
      <c r="D120" s="28"/>
      <c r="E120" s="28"/>
      <c r="F120" s="28"/>
      <c r="G120" s="28"/>
      <c r="H120" s="28"/>
      <c r="I120" s="28"/>
      <c r="J120" s="120"/>
    </row>
    <row r="121" spans="1:10" customFormat="1" x14ac:dyDescent="0.15">
      <c r="A121" s="13"/>
      <c r="B121" s="28"/>
      <c r="C121" s="28"/>
      <c r="D121" s="28"/>
      <c r="E121" s="28"/>
      <c r="F121" s="28"/>
      <c r="G121" s="28"/>
      <c r="H121" s="256" t="s">
        <v>5</v>
      </c>
      <c r="I121" s="256"/>
      <c r="J121" s="120"/>
    </row>
    <row r="122" spans="1:10" customFormat="1" x14ac:dyDescent="0.15">
      <c r="A122" s="13"/>
      <c r="B122" s="29"/>
      <c r="C122" s="48"/>
      <c r="D122" s="48" t="s">
        <v>40</v>
      </c>
      <c r="E122" s="67"/>
      <c r="F122" s="48"/>
      <c r="G122" s="48"/>
      <c r="H122" s="92" t="s">
        <v>59</v>
      </c>
      <c r="I122" s="108"/>
      <c r="J122" s="120"/>
    </row>
    <row r="123" spans="1:10" customFormat="1" x14ac:dyDescent="0.15">
      <c r="A123" s="13"/>
      <c r="B123" s="252" t="s">
        <v>44</v>
      </c>
      <c r="C123" s="49" t="s">
        <v>40</v>
      </c>
      <c r="D123" s="49" t="s">
        <v>46</v>
      </c>
      <c r="E123" s="68" t="s">
        <v>40</v>
      </c>
      <c r="F123" s="49" t="s">
        <v>58</v>
      </c>
      <c r="G123" s="49" t="s">
        <v>40</v>
      </c>
      <c r="H123" s="93" t="s">
        <v>63</v>
      </c>
      <c r="I123" s="265" t="s">
        <v>70</v>
      </c>
      <c r="J123" s="120"/>
    </row>
    <row r="124" spans="1:10" customFormat="1" x14ac:dyDescent="0.15">
      <c r="A124" s="13"/>
      <c r="B124" s="252"/>
      <c r="C124" s="49" t="s">
        <v>42</v>
      </c>
      <c r="D124" s="49" t="s">
        <v>51</v>
      </c>
      <c r="E124" s="68" t="s">
        <v>56</v>
      </c>
      <c r="F124" s="49" t="s">
        <v>106</v>
      </c>
      <c r="G124" s="49" t="s">
        <v>49</v>
      </c>
      <c r="H124" s="93" t="s">
        <v>64</v>
      </c>
      <c r="I124" s="265"/>
      <c r="J124" s="120"/>
    </row>
    <row r="125" spans="1:10" customFormat="1" x14ac:dyDescent="0.15">
      <c r="A125" s="13"/>
      <c r="B125" s="31"/>
      <c r="C125" s="50" t="s">
        <v>65</v>
      </c>
      <c r="D125" s="50" t="s">
        <v>30</v>
      </c>
      <c r="E125" s="69" t="s">
        <v>67</v>
      </c>
      <c r="F125" s="50" t="s">
        <v>68</v>
      </c>
      <c r="G125" s="50" t="s">
        <v>52</v>
      </c>
      <c r="H125" s="94" t="s">
        <v>9</v>
      </c>
      <c r="I125" s="109"/>
      <c r="J125" s="120"/>
    </row>
    <row r="126" spans="1:10" customFormat="1" ht="15.75" customHeight="1" x14ac:dyDescent="0.15">
      <c r="A126" s="13"/>
      <c r="B126" s="32">
        <v>1</v>
      </c>
      <c r="C126" s="51">
        <v>1800000</v>
      </c>
      <c r="D126" s="51">
        <v>30000</v>
      </c>
      <c r="E126" s="70">
        <v>1617720</v>
      </c>
      <c r="F126" s="79">
        <v>152280</v>
      </c>
      <c r="G126" s="79">
        <v>122220</v>
      </c>
      <c r="H126" s="95">
        <v>122220</v>
      </c>
      <c r="I126" s="110" t="s">
        <v>194</v>
      </c>
      <c r="J126" s="120"/>
    </row>
    <row r="127" spans="1:10" customFormat="1" ht="15.75" customHeight="1" x14ac:dyDescent="0.15">
      <c r="A127" s="13"/>
      <c r="B127" s="32">
        <v>2</v>
      </c>
      <c r="C127" s="52"/>
      <c r="D127" s="52"/>
      <c r="E127" s="71"/>
      <c r="F127" s="80"/>
      <c r="G127" s="80"/>
      <c r="H127" s="96"/>
      <c r="I127" s="111"/>
      <c r="J127" s="120"/>
    </row>
    <row r="128" spans="1:10" customFormat="1" ht="15.75" customHeight="1" x14ac:dyDescent="0.15">
      <c r="A128" s="13"/>
      <c r="B128" s="32">
        <v>3</v>
      </c>
      <c r="C128" s="52"/>
      <c r="D128" s="52"/>
      <c r="E128" s="71"/>
      <c r="F128" s="80"/>
      <c r="G128" s="80"/>
      <c r="H128" s="96"/>
      <c r="I128" s="111"/>
      <c r="J128" s="120"/>
    </row>
    <row r="129" spans="1:11" customFormat="1" ht="15.75" customHeight="1" x14ac:dyDescent="0.15">
      <c r="A129" s="13"/>
      <c r="B129" s="32">
        <v>4</v>
      </c>
      <c r="C129" s="52"/>
      <c r="D129" s="52"/>
      <c r="E129" s="71"/>
      <c r="F129" s="80"/>
      <c r="G129" s="80"/>
      <c r="H129" s="96"/>
      <c r="I129" s="111"/>
      <c r="J129" s="120"/>
    </row>
    <row r="130" spans="1:11" customFormat="1" ht="15.75" customHeight="1" x14ac:dyDescent="0.15">
      <c r="A130" s="13"/>
      <c r="B130" s="32">
        <v>5</v>
      </c>
      <c r="C130" s="52"/>
      <c r="D130" s="52"/>
      <c r="E130" s="71"/>
      <c r="F130" s="80"/>
      <c r="G130" s="80"/>
      <c r="H130" s="96"/>
      <c r="I130" s="111"/>
      <c r="J130" s="120"/>
    </row>
    <row r="131" spans="1:11" customFormat="1" ht="15.75" customHeight="1" x14ac:dyDescent="0.15">
      <c r="A131" s="13"/>
      <c r="B131" s="32">
        <v>6</v>
      </c>
      <c r="C131" s="52"/>
      <c r="D131" s="52"/>
      <c r="E131" s="71"/>
      <c r="F131" s="80"/>
      <c r="G131" s="80"/>
      <c r="H131" s="96"/>
      <c r="I131" s="111"/>
      <c r="J131" s="120"/>
    </row>
    <row r="132" spans="1:11" customFormat="1" ht="15.75" customHeight="1" x14ac:dyDescent="0.15">
      <c r="A132" s="13"/>
      <c r="B132" s="32">
        <v>7</v>
      </c>
      <c r="C132" s="52"/>
      <c r="D132" s="52"/>
      <c r="E132" s="71"/>
      <c r="F132" s="80"/>
      <c r="G132" s="80"/>
      <c r="H132" s="96"/>
      <c r="I132" s="111"/>
      <c r="J132" s="120"/>
    </row>
    <row r="133" spans="1:11" customFormat="1" x14ac:dyDescent="0.15">
      <c r="A133" s="13"/>
      <c r="B133" s="32" t="s">
        <v>71</v>
      </c>
      <c r="C133" s="53"/>
      <c r="D133" s="53"/>
      <c r="E133" s="72"/>
      <c r="F133" s="53"/>
      <c r="G133" s="53"/>
      <c r="H133" s="95">
        <v>122220</v>
      </c>
      <c r="I133" s="112"/>
      <c r="J133" s="120"/>
    </row>
    <row r="134" spans="1:11" customFormat="1" x14ac:dyDescent="0.15">
      <c r="A134" s="14"/>
      <c r="B134" s="33"/>
      <c r="C134" s="33"/>
      <c r="D134" s="33"/>
      <c r="E134" s="33"/>
      <c r="F134" s="33"/>
      <c r="G134" s="33"/>
      <c r="H134" s="33"/>
      <c r="I134" s="33"/>
      <c r="J134" s="121"/>
    </row>
    <row r="135" spans="1:11" customFormat="1" x14ac:dyDescent="0.15"/>
    <row r="136" spans="1:11" customFormat="1" x14ac:dyDescent="0.15"/>
    <row r="137" spans="1:11" customFormat="1" x14ac:dyDescent="0.15">
      <c r="B137" s="24" t="s">
        <v>145</v>
      </c>
      <c r="C137" s="39"/>
      <c r="D137" s="39"/>
      <c r="E137" s="39"/>
      <c r="F137" s="39"/>
      <c r="G137" s="39"/>
      <c r="H137" s="39"/>
      <c r="I137" s="39"/>
      <c r="J137" s="39"/>
      <c r="K137" s="116"/>
    </row>
    <row r="138" spans="1:11" customFormat="1" x14ac:dyDescent="0.15">
      <c r="B138" s="25"/>
      <c r="C138" s="40"/>
      <c r="D138" s="40"/>
      <c r="E138" s="40"/>
      <c r="F138" s="40"/>
      <c r="G138" s="40"/>
      <c r="H138" s="40"/>
      <c r="I138" s="40"/>
      <c r="J138" s="40"/>
      <c r="K138" s="117"/>
    </row>
    <row r="139" spans="1:11" customFormat="1" x14ac:dyDescent="0.15">
      <c r="B139" s="25" t="s">
        <v>241</v>
      </c>
      <c r="C139" s="40"/>
      <c r="D139" s="40"/>
      <c r="E139" s="40"/>
      <c r="F139" s="40"/>
      <c r="G139" s="40"/>
      <c r="H139" s="40"/>
      <c r="I139" s="40"/>
      <c r="J139" s="40"/>
      <c r="K139" s="117"/>
    </row>
    <row r="140" spans="1:11" customFormat="1" x14ac:dyDescent="0.15">
      <c r="B140" s="25" t="s">
        <v>146</v>
      </c>
      <c r="C140" s="40"/>
      <c r="D140" s="40"/>
      <c r="E140" s="40"/>
      <c r="F140" s="40"/>
      <c r="G140" s="40"/>
      <c r="H140" s="40"/>
      <c r="I140" s="40"/>
      <c r="J140" s="40"/>
      <c r="K140" s="117"/>
    </row>
    <row r="141" spans="1:11" customFormat="1" x14ac:dyDescent="0.15">
      <c r="B141" s="25"/>
      <c r="C141" s="40"/>
      <c r="D141" s="40"/>
      <c r="E141" s="40"/>
      <c r="F141" s="40"/>
      <c r="G141" s="40"/>
      <c r="H141" s="40"/>
      <c r="I141" s="40"/>
      <c r="J141" s="40"/>
      <c r="K141" s="117"/>
    </row>
    <row r="142" spans="1:11" customFormat="1" x14ac:dyDescent="0.15">
      <c r="B142" s="25" t="s">
        <v>242</v>
      </c>
      <c r="C142" s="40"/>
      <c r="D142" s="40"/>
      <c r="E142" s="40"/>
      <c r="F142" s="40"/>
      <c r="G142" s="40"/>
      <c r="H142" s="40"/>
      <c r="I142" s="40"/>
      <c r="J142" s="40"/>
      <c r="K142" s="117"/>
    </row>
    <row r="143" spans="1:11" customFormat="1" x14ac:dyDescent="0.15">
      <c r="B143" s="25" t="s">
        <v>149</v>
      </c>
      <c r="C143" s="40"/>
      <c r="D143" s="40"/>
      <c r="E143" s="40"/>
      <c r="F143" s="40"/>
      <c r="G143" s="40"/>
      <c r="H143" s="40"/>
      <c r="I143" s="40"/>
      <c r="J143" s="40"/>
      <c r="K143" s="117"/>
    </row>
    <row r="144" spans="1:11" customFormat="1" x14ac:dyDescent="0.15">
      <c r="B144" s="25" t="s">
        <v>156</v>
      </c>
      <c r="C144" s="40"/>
      <c r="D144" s="40"/>
      <c r="E144" s="40"/>
      <c r="F144" s="40"/>
      <c r="G144" s="40"/>
      <c r="H144" s="40"/>
      <c r="I144" s="40"/>
      <c r="J144" s="40"/>
      <c r="K144" s="117"/>
    </row>
    <row r="145" spans="2:11" customFormat="1" x14ac:dyDescent="0.15">
      <c r="B145" s="25" t="s">
        <v>152</v>
      </c>
      <c r="C145" s="40"/>
      <c r="D145" s="40"/>
      <c r="E145" s="40"/>
      <c r="F145" s="40"/>
      <c r="G145" s="40"/>
      <c r="H145" s="40"/>
      <c r="I145" s="40"/>
      <c r="J145" s="40"/>
      <c r="K145" s="117"/>
    </row>
    <row r="146" spans="2:11" customFormat="1" x14ac:dyDescent="0.15">
      <c r="B146" s="26" t="s">
        <v>36</v>
      </c>
      <c r="C146" s="41"/>
      <c r="D146" s="41"/>
      <c r="E146" s="41"/>
      <c r="F146" s="41"/>
      <c r="G146" s="41"/>
      <c r="H146" s="41"/>
      <c r="I146" s="41"/>
      <c r="J146" s="41"/>
      <c r="K146" s="118"/>
    </row>
    <row r="147" spans="2:11" customFormat="1" x14ac:dyDescent="0.15"/>
    <row r="148" spans="2:11" customFormat="1" x14ac:dyDescent="0.15">
      <c r="B148" s="24" t="s">
        <v>140</v>
      </c>
      <c r="C148" s="39"/>
      <c r="D148" s="39"/>
      <c r="E148" s="39"/>
      <c r="F148" s="39"/>
      <c r="G148" s="39"/>
      <c r="H148" s="39"/>
      <c r="I148" s="39"/>
      <c r="J148" s="39"/>
      <c r="K148" s="116"/>
    </row>
    <row r="149" spans="2:11" customFormat="1" x14ac:dyDescent="0.15">
      <c r="B149" s="25"/>
      <c r="C149" s="40"/>
      <c r="D149" s="40"/>
      <c r="E149" s="40"/>
      <c r="F149" s="40"/>
      <c r="G149" s="40"/>
      <c r="H149" s="40"/>
      <c r="I149" s="40"/>
      <c r="J149" s="40"/>
      <c r="K149" s="117"/>
    </row>
    <row r="150" spans="2:11" customFormat="1" x14ac:dyDescent="0.15">
      <c r="B150" s="25" t="s">
        <v>151</v>
      </c>
      <c r="C150" s="40"/>
      <c r="D150" s="40"/>
      <c r="E150" s="40"/>
      <c r="F150" s="40"/>
      <c r="G150" s="40"/>
      <c r="H150" s="40"/>
      <c r="I150" s="40"/>
      <c r="J150" s="40"/>
      <c r="K150" s="117"/>
    </row>
    <row r="151" spans="2:11" customFormat="1" x14ac:dyDescent="0.15">
      <c r="B151" s="26"/>
      <c r="C151" s="41"/>
      <c r="D151" s="41"/>
      <c r="E151" s="41"/>
      <c r="F151" s="41"/>
      <c r="G151" s="41"/>
      <c r="H151" s="41"/>
      <c r="I151" s="41"/>
      <c r="J151" s="41"/>
      <c r="K151" s="118"/>
    </row>
    <row r="152" spans="2:11" customFormat="1" x14ac:dyDescent="0.15"/>
    <row r="153" spans="2:11" customFormat="1" x14ac:dyDescent="0.15">
      <c r="B153" s="24" t="s">
        <v>141</v>
      </c>
      <c r="C153" s="39"/>
      <c r="D153" s="39"/>
      <c r="E153" s="39"/>
      <c r="F153" s="39"/>
      <c r="G153" s="39"/>
      <c r="H153" s="39"/>
      <c r="I153" s="39"/>
      <c r="J153" s="39"/>
      <c r="K153" s="116"/>
    </row>
    <row r="154" spans="2:11" customFormat="1" x14ac:dyDescent="0.15">
      <c r="B154" s="25"/>
      <c r="C154" s="40"/>
      <c r="D154" s="40"/>
      <c r="E154" s="40"/>
      <c r="F154" s="40"/>
      <c r="G154" s="40"/>
      <c r="H154" s="40"/>
      <c r="I154" s="40"/>
      <c r="J154" s="40"/>
      <c r="K154" s="117"/>
    </row>
    <row r="155" spans="2:11" customFormat="1" x14ac:dyDescent="0.15">
      <c r="B155" s="25" t="s">
        <v>57</v>
      </c>
      <c r="C155" s="40"/>
      <c r="D155" s="40"/>
      <c r="E155" s="40"/>
      <c r="F155" s="40"/>
      <c r="G155" s="40"/>
      <c r="H155" s="40"/>
      <c r="I155" s="40"/>
      <c r="J155" s="40"/>
      <c r="K155" s="117"/>
    </row>
    <row r="156" spans="2:11" customFormat="1" x14ac:dyDescent="0.15">
      <c r="B156" s="26"/>
      <c r="C156" s="41"/>
      <c r="D156" s="41"/>
      <c r="E156" s="41"/>
      <c r="F156" s="41"/>
      <c r="G156" s="41"/>
      <c r="H156" s="41"/>
      <c r="I156" s="41"/>
      <c r="J156" s="41"/>
      <c r="K156" s="118"/>
    </row>
    <row r="157" spans="2:11" customFormat="1" x14ac:dyDescent="0.15"/>
    <row r="158" spans="2:11" customFormat="1" x14ac:dyDescent="0.15">
      <c r="B158" s="24" t="s">
        <v>144</v>
      </c>
      <c r="C158" s="39"/>
      <c r="D158" s="39"/>
      <c r="E158" s="39"/>
      <c r="F158" s="39"/>
      <c r="G158" s="39"/>
      <c r="H158" s="39"/>
      <c r="I158" s="39"/>
      <c r="J158" s="39"/>
      <c r="K158" s="116"/>
    </row>
    <row r="159" spans="2:11" customFormat="1" x14ac:dyDescent="0.15">
      <c r="B159" s="25"/>
      <c r="C159" s="40"/>
      <c r="D159" s="40"/>
      <c r="E159" s="40"/>
      <c r="F159" s="40"/>
      <c r="G159" s="40"/>
      <c r="H159" s="40"/>
      <c r="I159" s="40"/>
      <c r="J159" s="40"/>
      <c r="K159" s="117"/>
    </row>
    <row r="160" spans="2:11" customFormat="1" x14ac:dyDescent="0.15">
      <c r="B160" s="25" t="s">
        <v>138</v>
      </c>
      <c r="C160" s="40"/>
      <c r="D160" s="40"/>
      <c r="E160" s="40"/>
      <c r="F160" s="40"/>
      <c r="G160" s="40"/>
      <c r="H160" s="40"/>
      <c r="I160" s="40"/>
      <c r="J160" s="40"/>
      <c r="K160" s="117"/>
    </row>
    <row r="161" spans="1:17" customFormat="1" x14ac:dyDescent="0.15">
      <c r="B161" s="25"/>
      <c r="C161" s="40"/>
      <c r="D161" s="40"/>
      <c r="E161" s="40"/>
      <c r="F161" s="40"/>
      <c r="G161" s="40"/>
      <c r="H161" s="40"/>
      <c r="I161" s="40"/>
      <c r="J161" s="40"/>
      <c r="K161" s="117"/>
    </row>
    <row r="162" spans="1:17" customFormat="1" x14ac:dyDescent="0.15">
      <c r="B162" s="25" t="s">
        <v>120</v>
      </c>
      <c r="C162" s="40"/>
      <c r="D162" s="40"/>
      <c r="E162" s="40"/>
      <c r="F162" s="40"/>
      <c r="G162" s="40"/>
      <c r="H162" s="40"/>
      <c r="I162" s="40"/>
      <c r="J162" s="40"/>
      <c r="K162" s="117"/>
    </row>
    <row r="163" spans="1:17" customFormat="1" x14ac:dyDescent="0.15">
      <c r="B163" s="26" t="s">
        <v>36</v>
      </c>
      <c r="C163" s="41"/>
      <c r="D163" s="41"/>
      <c r="E163" s="41"/>
      <c r="F163" s="41"/>
      <c r="G163" s="41"/>
      <c r="H163" s="41"/>
      <c r="I163" s="41"/>
      <c r="J163" s="41"/>
      <c r="K163" s="118"/>
    </row>
    <row r="164" spans="1:17" customFormat="1" x14ac:dyDescent="0.15"/>
    <row r="165" spans="1:17" customFormat="1" x14ac:dyDescent="0.15"/>
    <row r="166" spans="1:17" s="2" customFormat="1" ht="21.75" customHeight="1" x14ac:dyDescent="0.2">
      <c r="A166" s="7" t="s">
        <v>182</v>
      </c>
      <c r="B166" s="7"/>
      <c r="C166" s="7"/>
      <c r="D166" s="7"/>
    </row>
    <row r="167" spans="1:17" s="2" customFormat="1" ht="21.75" customHeight="1" x14ac:dyDescent="0.2">
      <c r="A167" s="6"/>
      <c r="B167" s="2" t="s">
        <v>232</v>
      </c>
    </row>
    <row r="168" spans="1:17" customFormat="1" x14ac:dyDescent="0.15"/>
    <row r="169" spans="1:17" customFormat="1" x14ac:dyDescent="0.15">
      <c r="A169" s="12"/>
      <c r="B169" s="27"/>
      <c r="C169" s="27"/>
      <c r="D169" s="27"/>
      <c r="E169" s="27"/>
      <c r="F169" s="27"/>
      <c r="G169" s="27"/>
      <c r="H169" s="27"/>
      <c r="I169" s="27"/>
      <c r="J169" s="27"/>
      <c r="K169" s="27"/>
      <c r="L169" s="119"/>
    </row>
    <row r="170" spans="1:17" x14ac:dyDescent="0.15">
      <c r="A170" s="9"/>
      <c r="B170" s="18" t="s">
        <v>34</v>
      </c>
      <c r="C170" s="18"/>
      <c r="D170" s="18"/>
      <c r="E170" s="18"/>
      <c r="F170" s="18"/>
      <c r="G170" s="18"/>
      <c r="H170" s="18"/>
      <c r="I170" s="18"/>
      <c r="J170" s="18"/>
      <c r="K170" s="18"/>
      <c r="L170" s="126"/>
    </row>
    <row r="171" spans="1:17" x14ac:dyDescent="0.15">
      <c r="A171" s="9"/>
      <c r="B171" s="18"/>
      <c r="C171" s="18"/>
      <c r="D171" s="270" t="s">
        <v>98</v>
      </c>
      <c r="E171" s="270"/>
      <c r="F171" s="270"/>
      <c r="G171" s="270"/>
      <c r="H171" s="97"/>
      <c r="I171" s="97"/>
      <c r="J171" s="97"/>
      <c r="K171" s="97"/>
      <c r="L171" s="127"/>
      <c r="N171" s="133"/>
    </row>
    <row r="172" spans="1:17" x14ac:dyDescent="0.15">
      <c r="A172" s="9"/>
      <c r="B172" s="18"/>
      <c r="C172" s="18"/>
      <c r="D172" s="18"/>
      <c r="E172" s="18"/>
      <c r="F172" s="18"/>
      <c r="G172" s="18"/>
      <c r="H172" s="18"/>
      <c r="I172" s="18"/>
      <c r="J172" s="18"/>
      <c r="K172" s="18"/>
      <c r="L172" s="126"/>
    </row>
    <row r="173" spans="1:17" x14ac:dyDescent="0.15">
      <c r="A173" s="9"/>
      <c r="B173" s="18"/>
      <c r="C173" s="18"/>
      <c r="D173" s="18"/>
      <c r="E173" s="18"/>
      <c r="F173" s="18"/>
      <c r="G173" s="18"/>
      <c r="H173" s="271" t="s">
        <v>189</v>
      </c>
      <c r="I173" s="271"/>
      <c r="J173" s="271"/>
      <c r="K173" s="271"/>
      <c r="L173" s="126"/>
      <c r="M173" s="131"/>
      <c r="N173" s="131"/>
      <c r="O173" s="131"/>
      <c r="P173" s="131"/>
      <c r="Q173" s="131"/>
    </row>
    <row r="174" spans="1:17" ht="9" customHeight="1" x14ac:dyDescent="0.15">
      <c r="A174" s="9"/>
      <c r="B174" s="18"/>
      <c r="C174" s="18"/>
      <c r="D174" s="18"/>
      <c r="E174" s="18"/>
      <c r="F174" s="18"/>
      <c r="G174" s="18"/>
      <c r="H174" s="18"/>
      <c r="I174" s="18"/>
      <c r="J174" s="18"/>
      <c r="K174" s="18"/>
      <c r="L174" s="126"/>
    </row>
    <row r="175" spans="1:17" x14ac:dyDescent="0.15">
      <c r="A175" s="9"/>
      <c r="B175" s="18"/>
      <c r="C175" s="18"/>
      <c r="D175" s="18"/>
      <c r="E175" s="18"/>
      <c r="F175" s="18"/>
      <c r="G175" s="18"/>
      <c r="H175" s="272" t="s">
        <v>5</v>
      </c>
      <c r="I175" s="272"/>
      <c r="J175" s="272"/>
      <c r="K175" s="272"/>
      <c r="L175" s="126"/>
    </row>
    <row r="176" spans="1:17" x14ac:dyDescent="0.15">
      <c r="A176" s="9"/>
      <c r="B176" s="34"/>
      <c r="C176" s="54"/>
      <c r="D176" s="62" t="s">
        <v>40</v>
      </c>
      <c r="E176" s="54"/>
      <c r="F176" s="54"/>
      <c r="G176" s="54"/>
      <c r="H176" s="98" t="s">
        <v>59</v>
      </c>
      <c r="I176" s="54"/>
      <c r="J176" s="54"/>
      <c r="K176" s="34"/>
      <c r="L176" s="126"/>
    </row>
    <row r="177" spans="1:12" x14ac:dyDescent="0.15">
      <c r="A177" s="9"/>
      <c r="B177" s="266" t="s">
        <v>44</v>
      </c>
      <c r="C177" s="55" t="s">
        <v>40</v>
      </c>
      <c r="D177" s="63" t="s">
        <v>46</v>
      </c>
      <c r="E177" s="55" t="s">
        <v>40</v>
      </c>
      <c r="F177" s="55" t="s">
        <v>58</v>
      </c>
      <c r="G177" s="55" t="s">
        <v>40</v>
      </c>
      <c r="H177" s="99" t="s">
        <v>63</v>
      </c>
      <c r="I177" s="55" t="s">
        <v>62</v>
      </c>
      <c r="J177" s="55" t="s">
        <v>103</v>
      </c>
      <c r="K177" s="266" t="s">
        <v>70</v>
      </c>
      <c r="L177" s="126"/>
    </row>
    <row r="178" spans="1:12" x14ac:dyDescent="0.15">
      <c r="A178" s="9"/>
      <c r="B178" s="266"/>
      <c r="C178" s="55" t="s">
        <v>42</v>
      </c>
      <c r="D178" s="64" t="s">
        <v>99</v>
      </c>
      <c r="E178" s="55" t="s">
        <v>100</v>
      </c>
      <c r="F178" s="55" t="s">
        <v>106</v>
      </c>
      <c r="G178" s="55" t="s">
        <v>49</v>
      </c>
      <c r="H178" s="99" t="s">
        <v>64</v>
      </c>
      <c r="I178" s="55"/>
      <c r="J178" s="55" t="s">
        <v>87</v>
      </c>
      <c r="K178" s="266"/>
      <c r="L178" s="126"/>
    </row>
    <row r="179" spans="1:12" x14ac:dyDescent="0.15">
      <c r="A179" s="9"/>
      <c r="B179" s="35"/>
      <c r="C179" s="56" t="s">
        <v>65</v>
      </c>
      <c r="D179" s="56" t="s">
        <v>30</v>
      </c>
      <c r="E179" s="56" t="s">
        <v>67</v>
      </c>
      <c r="F179" s="56" t="s">
        <v>68</v>
      </c>
      <c r="G179" s="56" t="s">
        <v>52</v>
      </c>
      <c r="H179" s="56" t="s">
        <v>9</v>
      </c>
      <c r="I179" s="56" t="s">
        <v>102</v>
      </c>
      <c r="J179" s="56" t="s">
        <v>104</v>
      </c>
      <c r="K179" s="35"/>
      <c r="L179" s="126"/>
    </row>
    <row r="180" spans="1:12" ht="23.25" customHeight="1" x14ac:dyDescent="0.15">
      <c r="A180" s="9"/>
      <c r="B180" s="32">
        <v>1</v>
      </c>
      <c r="C180" s="57">
        <v>1800000</v>
      </c>
      <c r="D180" s="57">
        <v>30000</v>
      </c>
      <c r="E180" s="57">
        <v>1617720</v>
      </c>
      <c r="F180" s="57">
        <v>152280</v>
      </c>
      <c r="G180" s="57">
        <v>122220</v>
      </c>
      <c r="H180" s="57">
        <v>122220</v>
      </c>
      <c r="I180" s="277"/>
      <c r="J180" s="277"/>
      <c r="K180" s="123" t="s">
        <v>194</v>
      </c>
      <c r="L180" s="126"/>
    </row>
    <row r="181" spans="1:12" ht="23.25" customHeight="1" x14ac:dyDescent="0.15">
      <c r="A181" s="9"/>
      <c r="B181" s="22">
        <v>2</v>
      </c>
      <c r="C181" s="58"/>
      <c r="D181" s="58"/>
      <c r="E181" s="58"/>
      <c r="F181" s="58"/>
      <c r="G181" s="58"/>
      <c r="H181" s="58"/>
      <c r="I181" s="278"/>
      <c r="J181" s="278"/>
      <c r="K181" s="58"/>
      <c r="L181" s="126"/>
    </row>
    <row r="182" spans="1:12" ht="23.25" customHeight="1" x14ac:dyDescent="0.15">
      <c r="A182" s="9"/>
      <c r="B182" s="22">
        <v>3</v>
      </c>
      <c r="C182" s="58"/>
      <c r="D182" s="58"/>
      <c r="E182" s="58"/>
      <c r="F182" s="58"/>
      <c r="G182" s="58"/>
      <c r="H182" s="58"/>
      <c r="I182" s="278"/>
      <c r="J182" s="278"/>
      <c r="K182" s="58"/>
      <c r="L182" s="126"/>
    </row>
    <row r="183" spans="1:12" ht="23.25" customHeight="1" x14ac:dyDescent="0.15">
      <c r="A183" s="9"/>
      <c r="B183" s="22">
        <v>4</v>
      </c>
      <c r="C183" s="58"/>
      <c r="D183" s="58"/>
      <c r="E183" s="58"/>
      <c r="F183" s="58"/>
      <c r="G183" s="58"/>
      <c r="H183" s="58"/>
      <c r="I183" s="278"/>
      <c r="J183" s="278"/>
      <c r="K183" s="58"/>
      <c r="L183" s="126"/>
    </row>
    <row r="184" spans="1:12" ht="23.25" customHeight="1" x14ac:dyDescent="0.15">
      <c r="A184" s="9"/>
      <c r="B184" s="22">
        <v>5</v>
      </c>
      <c r="C184" s="58"/>
      <c r="D184" s="58"/>
      <c r="E184" s="58"/>
      <c r="F184" s="58"/>
      <c r="G184" s="58"/>
      <c r="H184" s="58"/>
      <c r="I184" s="278"/>
      <c r="J184" s="278"/>
      <c r="K184" s="58"/>
      <c r="L184" s="126"/>
    </row>
    <row r="185" spans="1:12" ht="23.25" customHeight="1" x14ac:dyDescent="0.15">
      <c r="A185" s="9"/>
      <c r="B185" s="22">
        <v>6</v>
      </c>
      <c r="C185" s="58"/>
      <c r="D185" s="58"/>
      <c r="E185" s="58"/>
      <c r="F185" s="58"/>
      <c r="G185" s="58"/>
      <c r="H185" s="58"/>
      <c r="I185" s="278"/>
      <c r="J185" s="278"/>
      <c r="K185" s="58"/>
      <c r="L185" s="126"/>
    </row>
    <row r="186" spans="1:12" ht="23.25" customHeight="1" x14ac:dyDescent="0.15">
      <c r="A186" s="9"/>
      <c r="B186" s="22">
        <v>7</v>
      </c>
      <c r="C186" s="58"/>
      <c r="D186" s="58"/>
      <c r="E186" s="58"/>
      <c r="F186" s="58"/>
      <c r="G186" s="58"/>
      <c r="H186" s="58"/>
      <c r="I186" s="278"/>
      <c r="J186" s="279"/>
      <c r="K186" s="58"/>
      <c r="L186" s="126"/>
    </row>
    <row r="187" spans="1:12" ht="23.25" customHeight="1" x14ac:dyDescent="0.15">
      <c r="A187" s="9"/>
      <c r="B187" s="22" t="s">
        <v>71</v>
      </c>
      <c r="C187" s="59"/>
      <c r="D187" s="59"/>
      <c r="E187" s="59"/>
      <c r="F187" s="59"/>
      <c r="G187" s="59"/>
      <c r="H187" s="70">
        <v>122220</v>
      </c>
      <c r="I187" s="113">
        <v>160000</v>
      </c>
      <c r="J187" s="122">
        <f>H187-I187</f>
        <v>-37780</v>
      </c>
      <c r="K187" s="59"/>
      <c r="L187" s="126"/>
    </row>
    <row r="188" spans="1:12" ht="7.5" customHeight="1" x14ac:dyDescent="0.15">
      <c r="A188" s="9"/>
      <c r="B188" s="18"/>
      <c r="C188" s="18"/>
      <c r="D188" s="18"/>
      <c r="E188" s="18"/>
      <c r="F188" s="18"/>
      <c r="G188" s="18"/>
      <c r="H188" s="18"/>
      <c r="I188" s="18"/>
      <c r="J188" s="18"/>
      <c r="K188" s="18"/>
      <c r="L188" s="126"/>
    </row>
    <row r="189" spans="1:12" ht="11.25" customHeight="1" x14ac:dyDescent="0.15">
      <c r="A189" s="11"/>
      <c r="B189" s="36"/>
      <c r="C189" s="36"/>
      <c r="D189" s="36"/>
      <c r="E189" s="36"/>
      <c r="F189" s="36"/>
      <c r="G189" s="36"/>
      <c r="H189" s="36"/>
      <c r="I189" s="36"/>
      <c r="J189" s="36"/>
      <c r="K189" s="36"/>
      <c r="L189" s="128"/>
    </row>
    <row r="190" spans="1:12" customFormat="1" x14ac:dyDescent="0.15"/>
    <row r="191" spans="1:12" customFormat="1" x14ac:dyDescent="0.15">
      <c r="B191" s="24" t="s">
        <v>190</v>
      </c>
      <c r="C191" s="39"/>
      <c r="D191" s="39"/>
      <c r="E191" s="39"/>
      <c r="F191" s="39"/>
      <c r="G191" s="39"/>
      <c r="H191" s="39"/>
      <c r="I191" s="39"/>
      <c r="J191" s="39"/>
      <c r="K191" s="116"/>
    </row>
    <row r="192" spans="1:12" customFormat="1" x14ac:dyDescent="0.15">
      <c r="B192" s="25"/>
      <c r="C192" s="40"/>
      <c r="D192" s="40"/>
      <c r="E192" s="40"/>
      <c r="F192" s="40"/>
      <c r="G192" s="40"/>
      <c r="H192" s="40"/>
      <c r="I192" s="40"/>
      <c r="J192" s="40"/>
      <c r="K192" s="117"/>
    </row>
    <row r="193" spans="2:11" customFormat="1" x14ac:dyDescent="0.15">
      <c r="B193" s="25" t="s">
        <v>240</v>
      </c>
      <c r="C193" s="40"/>
      <c r="D193" s="40"/>
      <c r="E193" s="40"/>
      <c r="F193" s="40"/>
      <c r="G193" s="40"/>
      <c r="H193" s="40"/>
      <c r="I193" s="40"/>
      <c r="J193" s="40"/>
      <c r="K193" s="117"/>
    </row>
    <row r="194" spans="2:11" customFormat="1" x14ac:dyDescent="0.15">
      <c r="B194" s="26"/>
      <c r="C194" s="41"/>
      <c r="D194" s="41"/>
      <c r="E194" s="41"/>
      <c r="F194" s="41"/>
      <c r="G194" s="41"/>
      <c r="H194" s="41"/>
      <c r="I194" s="41"/>
      <c r="J194" s="41"/>
      <c r="K194" s="118"/>
    </row>
    <row r="195" spans="2:11" customFormat="1" x14ac:dyDescent="0.15"/>
    <row r="196" spans="2:11" customFormat="1" x14ac:dyDescent="0.15"/>
    <row r="197" spans="2:11" customFormat="1" x14ac:dyDescent="0.15"/>
    <row r="198" spans="2:11" customFormat="1" x14ac:dyDescent="0.15"/>
    <row r="199" spans="2:11" customFormat="1" x14ac:dyDescent="0.15"/>
    <row r="200" spans="2:11" customFormat="1" x14ac:dyDescent="0.15"/>
    <row r="201" spans="2:11" customFormat="1" x14ac:dyDescent="0.15"/>
    <row r="202" spans="2:11" customFormat="1" x14ac:dyDescent="0.15"/>
    <row r="203" spans="2:11" customFormat="1" x14ac:dyDescent="0.15"/>
    <row r="204" spans="2:11" customFormat="1" x14ac:dyDescent="0.15"/>
    <row r="205" spans="2:11" customFormat="1" x14ac:dyDescent="0.15"/>
    <row r="206" spans="2:11" customFormat="1" x14ac:dyDescent="0.15"/>
    <row r="207" spans="2:11" customFormat="1" x14ac:dyDescent="0.15"/>
    <row r="208" spans="2:11" customFormat="1" x14ac:dyDescent="0.15"/>
  </sheetData>
  <mergeCells count="84">
    <mergeCell ref="I180:I186"/>
    <mergeCell ref="J180:J186"/>
    <mergeCell ref="N20:N27"/>
    <mergeCell ref="O20:O27"/>
    <mergeCell ref="P20:P27"/>
    <mergeCell ref="E72:J72"/>
    <mergeCell ref="E73:F73"/>
    <mergeCell ref="G73:H73"/>
    <mergeCell ref="I73:J73"/>
    <mergeCell ref="E74:F74"/>
    <mergeCell ref="G74:H74"/>
    <mergeCell ref="I74:J74"/>
    <mergeCell ref="Q20:Q27"/>
    <mergeCell ref="J28:K39"/>
    <mergeCell ref="B123:B124"/>
    <mergeCell ref="I123:I124"/>
    <mergeCell ref="B177:B178"/>
    <mergeCell ref="K177:K178"/>
    <mergeCell ref="M20:M27"/>
    <mergeCell ref="D171:G171"/>
    <mergeCell ref="H173:K173"/>
    <mergeCell ref="H175:K175"/>
    <mergeCell ref="G21:G26"/>
    <mergeCell ref="C72:C73"/>
    <mergeCell ref="D72:D73"/>
    <mergeCell ref="E91:F91"/>
    <mergeCell ref="G91:H91"/>
    <mergeCell ref="I91:J91"/>
    <mergeCell ref="D117:G117"/>
    <mergeCell ref="H121:I121"/>
    <mergeCell ref="E89:F89"/>
    <mergeCell ref="G89:H89"/>
    <mergeCell ref="I89:J89"/>
    <mergeCell ref="E90:F90"/>
    <mergeCell ref="G90:H90"/>
    <mergeCell ref="I90:J90"/>
    <mergeCell ref="E87:F87"/>
    <mergeCell ref="G87:H87"/>
    <mergeCell ref="I87:J87"/>
    <mergeCell ref="E88:F88"/>
    <mergeCell ref="G88:H88"/>
    <mergeCell ref="I88:J88"/>
    <mergeCell ref="E85:F85"/>
    <mergeCell ref="G85:H85"/>
    <mergeCell ref="I85:J85"/>
    <mergeCell ref="E86:F86"/>
    <mergeCell ref="G86:H86"/>
    <mergeCell ref="I86:J86"/>
    <mergeCell ref="E83:F83"/>
    <mergeCell ref="G83:H83"/>
    <mergeCell ref="I83:J83"/>
    <mergeCell ref="E84:F84"/>
    <mergeCell ref="G84:H84"/>
    <mergeCell ref="I84:J84"/>
    <mergeCell ref="E81:F81"/>
    <mergeCell ref="G81:H81"/>
    <mergeCell ref="I81:J81"/>
    <mergeCell ref="E82:F82"/>
    <mergeCell ref="G82:H82"/>
    <mergeCell ref="I82:J82"/>
    <mergeCell ref="E79:F79"/>
    <mergeCell ref="G79:H79"/>
    <mergeCell ref="I79:J79"/>
    <mergeCell ref="E80:F80"/>
    <mergeCell ref="G80:H80"/>
    <mergeCell ref="I80:J80"/>
    <mergeCell ref="E77:F77"/>
    <mergeCell ref="G77:H77"/>
    <mergeCell ref="I77:J77"/>
    <mergeCell ref="E78:F78"/>
    <mergeCell ref="G78:H78"/>
    <mergeCell ref="I78:J78"/>
    <mergeCell ref="E75:F75"/>
    <mergeCell ref="G75:H75"/>
    <mergeCell ref="I75:J75"/>
    <mergeCell ref="E76:F76"/>
    <mergeCell ref="G76:H76"/>
    <mergeCell ref="I76:J76"/>
    <mergeCell ref="J18:K18"/>
    <mergeCell ref="F19:G19"/>
    <mergeCell ref="H20:I20"/>
    <mergeCell ref="J20:K20"/>
    <mergeCell ref="H21:I21"/>
    <mergeCell ref="J21:K21"/>
  </mergeCells>
  <phoneticPr fontId="2"/>
  <pageMargins left="0.75" right="0.45" top="0.69" bottom="0.63" header="0.31" footer="0.32"/>
  <pageSetup paperSize="9" scale="48" fitToHeight="0" orientation="portrait" r:id="rId1"/>
  <headerFooter alignWithMargins="0"/>
  <rowBreaks count="1" manualBreakCount="1">
    <brk id="11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C13"/>
  <sheetViews>
    <sheetView workbookViewId="0">
      <selection activeCell="C14" sqref="C14"/>
    </sheetView>
  </sheetViews>
  <sheetFormatPr defaultRowHeight="13.5" x14ac:dyDescent="0.15"/>
  <cols>
    <col min="1" max="1" width="3.25" customWidth="1"/>
    <col min="2" max="2" width="23.625" customWidth="1"/>
    <col min="3" max="3" width="44.625" customWidth="1"/>
  </cols>
  <sheetData>
    <row r="2" spans="1:3" s="141" customFormat="1" ht="26.25" customHeight="1" x14ac:dyDescent="0.15">
      <c r="A2" s="142" t="s">
        <v>208</v>
      </c>
    </row>
    <row r="3" spans="1:3" s="141" customFormat="1" ht="27.75" customHeight="1" x14ac:dyDescent="0.15">
      <c r="A3" s="142" t="s">
        <v>158</v>
      </c>
    </row>
    <row r="5" spans="1:3" ht="20.25" customHeight="1" x14ac:dyDescent="0.15">
      <c r="B5" s="143"/>
      <c r="C5" s="16" t="s">
        <v>191</v>
      </c>
    </row>
    <row r="7" spans="1:3" x14ac:dyDescent="0.15">
      <c r="B7" s="144" t="s">
        <v>11</v>
      </c>
    </row>
    <row r="8" spans="1:3" x14ac:dyDescent="0.15">
      <c r="B8" s="145" t="s">
        <v>15</v>
      </c>
      <c r="C8" s="149"/>
    </row>
    <row r="9" spans="1:3" x14ac:dyDescent="0.15">
      <c r="B9" s="146" t="s">
        <v>21</v>
      </c>
      <c r="C9" s="150"/>
    </row>
    <row r="10" spans="1:3" x14ac:dyDescent="0.15">
      <c r="B10" s="147" t="s">
        <v>91</v>
      </c>
      <c r="C10" s="151"/>
    </row>
    <row r="12" spans="1:3" x14ac:dyDescent="0.15">
      <c r="B12" s="144" t="s">
        <v>22</v>
      </c>
    </row>
    <row r="13" spans="1:3" x14ac:dyDescent="0.15">
      <c r="B13" s="148" t="s">
        <v>10</v>
      </c>
      <c r="C13" s="152"/>
    </row>
  </sheetData>
  <phoneticPr fontId="2"/>
  <pageMargins left="0.75" right="0.75" top="1" bottom="1" header="0.51200000000000001" footer="0.51200000000000001"/>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P217"/>
  <sheetViews>
    <sheetView zoomScale="80" zoomScaleNormal="80" workbookViewId="0">
      <selection activeCell="P16" sqref="P16"/>
    </sheetView>
  </sheetViews>
  <sheetFormatPr defaultRowHeight="13.5" x14ac:dyDescent="0.15"/>
  <cols>
    <col min="1" max="1" width="12.625" style="1" customWidth="1"/>
    <col min="2" max="4" width="11.625" style="1" customWidth="1"/>
    <col min="5" max="6" width="17.875" style="1" customWidth="1"/>
    <col min="7" max="7" width="4.75" style="1" customWidth="1"/>
    <col min="8" max="8" width="17.125" style="1" customWidth="1"/>
    <col min="9" max="9" width="9" style="1" customWidth="1"/>
    <col min="10" max="10" width="13.125" style="1" customWidth="1"/>
    <col min="11" max="11" width="9" style="1" customWidth="1"/>
    <col min="12" max="12" width="16.75" style="153" customWidth="1"/>
    <col min="13" max="13" width="11.625" style="1" bestFit="1" customWidth="1"/>
    <col min="14" max="14" width="9" style="153" customWidth="1"/>
    <col min="15" max="15" width="9" style="1" customWidth="1"/>
    <col min="16" max="16384" width="9" style="1"/>
  </cols>
  <sheetData>
    <row r="1" spans="1:16" x14ac:dyDescent="0.15">
      <c r="A1" s="154"/>
    </row>
    <row r="2" spans="1:16" x14ac:dyDescent="0.15">
      <c r="A2" s="1" t="s">
        <v>96</v>
      </c>
    </row>
    <row r="3" spans="1:16" x14ac:dyDescent="0.15">
      <c r="A3" s="1" t="s">
        <v>18</v>
      </c>
      <c r="E3" s="75" t="s">
        <v>23</v>
      </c>
      <c r="F3" s="164"/>
      <c r="G3" s="154"/>
    </row>
    <row r="4" spans="1:16" x14ac:dyDescent="0.15">
      <c r="E4" s="75" t="s">
        <v>142</v>
      </c>
      <c r="F4" s="165"/>
      <c r="G4" s="75" t="s">
        <v>16</v>
      </c>
      <c r="H4" s="171"/>
      <c r="I4" s="75" t="s">
        <v>44</v>
      </c>
      <c r="J4" s="175">
        <v>1</v>
      </c>
    </row>
    <row r="5" spans="1:16" ht="6.75" customHeight="1" x14ac:dyDescent="0.15"/>
    <row r="6" spans="1:16" x14ac:dyDescent="0.15">
      <c r="I6" s="250" t="s">
        <v>5</v>
      </c>
      <c r="J6" s="250"/>
    </row>
    <row r="7" spans="1:16" x14ac:dyDescent="0.15">
      <c r="A7" s="19"/>
      <c r="B7" s="19"/>
      <c r="C7" s="19"/>
      <c r="D7" s="19"/>
      <c r="E7" s="251" t="s">
        <v>82</v>
      </c>
      <c r="F7" s="251"/>
      <c r="G7" s="86"/>
      <c r="H7" s="101"/>
      <c r="I7" s="86"/>
      <c r="J7" s="101"/>
    </row>
    <row r="8" spans="1:16" x14ac:dyDescent="0.15">
      <c r="A8" s="20" t="s">
        <v>47</v>
      </c>
      <c r="B8" s="20" t="s">
        <v>74</v>
      </c>
      <c r="C8" s="20" t="s">
        <v>20</v>
      </c>
      <c r="D8" s="20" t="s">
        <v>76</v>
      </c>
      <c r="E8" s="19" t="s">
        <v>160</v>
      </c>
      <c r="F8" s="83" t="s">
        <v>159</v>
      </c>
      <c r="G8" s="252" t="s">
        <v>40</v>
      </c>
      <c r="H8" s="253"/>
      <c r="I8" s="252" t="s">
        <v>40</v>
      </c>
      <c r="J8" s="253"/>
      <c r="L8" s="289" t="s">
        <v>206</v>
      </c>
      <c r="M8" s="257" t="s">
        <v>200</v>
      </c>
      <c r="N8" s="282" t="s">
        <v>80</v>
      </c>
      <c r="O8" s="257" t="s">
        <v>212</v>
      </c>
      <c r="P8" s="257" t="s">
        <v>67</v>
      </c>
    </row>
    <row r="9" spans="1:16" x14ac:dyDescent="0.15">
      <c r="A9" s="20"/>
      <c r="B9" s="20"/>
      <c r="C9" s="20" t="s">
        <v>209</v>
      </c>
      <c r="D9" s="20"/>
      <c r="E9" s="20"/>
      <c r="F9" s="273" t="s">
        <v>192</v>
      </c>
      <c r="G9" s="252" t="s">
        <v>78</v>
      </c>
      <c r="H9" s="253"/>
      <c r="I9" s="252" t="s">
        <v>49</v>
      </c>
      <c r="J9" s="253"/>
      <c r="L9" s="290"/>
      <c r="M9" s="258"/>
      <c r="N9" s="283"/>
      <c r="O9" s="258"/>
      <c r="P9" s="258"/>
    </row>
    <row r="10" spans="1:16" ht="9" customHeight="1" x14ac:dyDescent="0.15">
      <c r="A10" s="20"/>
      <c r="B10" s="20"/>
      <c r="C10" s="20"/>
      <c r="D10" s="20"/>
      <c r="E10" s="20"/>
      <c r="F10" s="288"/>
      <c r="G10" s="30"/>
      <c r="H10" s="102"/>
      <c r="I10" s="30"/>
      <c r="J10" s="102"/>
      <c r="L10" s="290"/>
      <c r="M10" s="258"/>
      <c r="N10" s="283"/>
      <c r="O10" s="258"/>
      <c r="P10" s="258"/>
    </row>
    <row r="11" spans="1:16" ht="9" customHeight="1" x14ac:dyDescent="0.15">
      <c r="A11" s="20"/>
      <c r="B11" s="20"/>
      <c r="C11" s="20"/>
      <c r="D11" s="20"/>
      <c r="E11" s="20"/>
      <c r="F11" s="288"/>
      <c r="G11" s="30"/>
      <c r="H11" s="102"/>
      <c r="I11" s="30"/>
      <c r="J11" s="102"/>
      <c r="L11" s="290"/>
      <c r="M11" s="258"/>
      <c r="N11" s="283"/>
      <c r="O11" s="258"/>
      <c r="P11" s="258"/>
    </row>
    <row r="12" spans="1:16" ht="9" customHeight="1" x14ac:dyDescent="0.15">
      <c r="A12" s="20"/>
      <c r="B12" s="20"/>
      <c r="C12" s="20"/>
      <c r="D12" s="20"/>
      <c r="E12" s="20"/>
      <c r="F12" s="288"/>
      <c r="G12" s="30"/>
      <c r="H12" s="102"/>
      <c r="I12" s="30"/>
      <c r="J12" s="102"/>
      <c r="L12" s="290"/>
      <c r="M12" s="258"/>
      <c r="N12" s="283"/>
      <c r="O12" s="258"/>
      <c r="P12" s="258"/>
    </row>
    <row r="13" spans="1:16" ht="9" customHeight="1" x14ac:dyDescent="0.15">
      <c r="A13" s="20"/>
      <c r="B13" s="20"/>
      <c r="C13" s="20"/>
      <c r="D13" s="20"/>
      <c r="E13" s="20"/>
      <c r="F13" s="288"/>
      <c r="G13" s="30"/>
      <c r="H13" s="102"/>
      <c r="I13" s="30"/>
      <c r="J13" s="102"/>
      <c r="L13" s="290"/>
      <c r="M13" s="258"/>
      <c r="N13" s="283"/>
      <c r="O13" s="258"/>
      <c r="P13" s="258"/>
    </row>
    <row r="14" spans="1:16" ht="10.9" customHeight="1" x14ac:dyDescent="0.15">
      <c r="A14" s="20"/>
      <c r="B14" s="20"/>
      <c r="C14" s="20"/>
      <c r="D14" s="20"/>
      <c r="E14" s="20"/>
      <c r="F14" s="288"/>
      <c r="G14" s="30"/>
      <c r="H14" s="102"/>
      <c r="I14" s="30"/>
      <c r="J14" s="102"/>
      <c r="L14" s="290"/>
      <c r="M14" s="258"/>
      <c r="N14" s="283"/>
      <c r="O14" s="258"/>
      <c r="P14" s="258"/>
    </row>
    <row r="15" spans="1:16" x14ac:dyDescent="0.15">
      <c r="A15" s="21"/>
      <c r="B15" s="21"/>
      <c r="C15" s="21"/>
      <c r="D15" s="21"/>
      <c r="E15" s="21" t="s">
        <v>97</v>
      </c>
      <c r="F15" s="21" t="s">
        <v>53</v>
      </c>
      <c r="G15" s="87"/>
      <c r="H15" s="103" t="s">
        <v>38</v>
      </c>
      <c r="I15" s="87"/>
      <c r="J15" s="103" t="s">
        <v>162</v>
      </c>
      <c r="L15" s="290"/>
      <c r="M15" s="258"/>
      <c r="N15" s="283"/>
      <c r="O15" s="258"/>
      <c r="P15" s="258"/>
    </row>
    <row r="16" spans="1:16" s="3" customFormat="1" ht="20.25" customHeight="1" x14ac:dyDescent="0.15">
      <c r="A16" s="155">
        <v>4</v>
      </c>
      <c r="B16" s="157"/>
      <c r="C16" s="159"/>
      <c r="D16" s="160"/>
      <c r="E16" s="161"/>
      <c r="F16" s="166">
        <f t="shared" ref="F16:F27" si="0">ROUNDDOWN(L16*N16,0)</f>
        <v>0</v>
      </c>
      <c r="G16" s="169"/>
      <c r="H16" s="172" t="str">
        <f t="shared" ref="H16:H27" si="1">IFERROR(P16,"")</f>
        <v/>
      </c>
      <c r="I16" s="259"/>
      <c r="J16" s="260"/>
      <c r="L16" s="176"/>
      <c r="M16" s="180"/>
      <c r="N16" s="182"/>
      <c r="O16" s="184" t="str">
        <f t="shared" ref="O16:O27" si="2">M16&amp;D16&amp;C16</f>
        <v/>
      </c>
      <c r="P16" s="185" t="e">
        <f>VLOOKUP(O16,補助基準額リスト!D:E,2,FALSE)</f>
        <v>#N/A</v>
      </c>
    </row>
    <row r="17" spans="1:16" s="3" customFormat="1" ht="20.25" customHeight="1" x14ac:dyDescent="0.15">
      <c r="A17" s="155">
        <v>5</v>
      </c>
      <c r="B17" s="157"/>
      <c r="C17" s="159"/>
      <c r="D17" s="160"/>
      <c r="E17" s="161"/>
      <c r="F17" s="166">
        <f t="shared" si="0"/>
        <v>0</v>
      </c>
      <c r="G17" s="169"/>
      <c r="H17" s="172" t="str">
        <f t="shared" si="1"/>
        <v/>
      </c>
      <c r="I17" s="261"/>
      <c r="J17" s="262"/>
      <c r="L17" s="176"/>
      <c r="M17" s="180"/>
      <c r="N17" s="182"/>
      <c r="O17" s="184" t="str">
        <f t="shared" si="2"/>
        <v/>
      </c>
      <c r="P17" s="185" t="e">
        <f>VLOOKUP(O17,補助基準額リスト!D:E,2,FALSE)</f>
        <v>#N/A</v>
      </c>
    </row>
    <row r="18" spans="1:16" s="3" customFormat="1" ht="20.25" customHeight="1" x14ac:dyDescent="0.15">
      <c r="A18" s="155">
        <v>6</v>
      </c>
      <c r="B18" s="157"/>
      <c r="C18" s="159"/>
      <c r="D18" s="160"/>
      <c r="E18" s="161"/>
      <c r="F18" s="166">
        <f t="shared" si="0"/>
        <v>0</v>
      </c>
      <c r="G18" s="169"/>
      <c r="H18" s="172" t="str">
        <f t="shared" si="1"/>
        <v/>
      </c>
      <c r="I18" s="261"/>
      <c r="J18" s="262"/>
      <c r="L18" s="176"/>
      <c r="M18" s="180"/>
      <c r="N18" s="182"/>
      <c r="O18" s="184" t="str">
        <f t="shared" si="2"/>
        <v/>
      </c>
      <c r="P18" s="185" t="e">
        <f>VLOOKUP(O18,補助基準額リスト!D:E,2,FALSE)</f>
        <v>#N/A</v>
      </c>
    </row>
    <row r="19" spans="1:16" s="3" customFormat="1" ht="20.25" customHeight="1" x14ac:dyDescent="0.15">
      <c r="A19" s="155">
        <v>7</v>
      </c>
      <c r="B19" s="157"/>
      <c r="C19" s="159"/>
      <c r="D19" s="160"/>
      <c r="E19" s="161"/>
      <c r="F19" s="166">
        <f t="shared" si="0"/>
        <v>0</v>
      </c>
      <c r="G19" s="169"/>
      <c r="H19" s="172" t="str">
        <f t="shared" si="1"/>
        <v/>
      </c>
      <c r="I19" s="261"/>
      <c r="J19" s="262"/>
      <c r="L19" s="176"/>
      <c r="M19" s="180"/>
      <c r="N19" s="182"/>
      <c r="O19" s="184" t="str">
        <f t="shared" si="2"/>
        <v/>
      </c>
      <c r="P19" s="185" t="e">
        <f>VLOOKUP(O19,補助基準額リスト!D:E,2,FALSE)</f>
        <v>#N/A</v>
      </c>
    </row>
    <row r="20" spans="1:16" s="3" customFormat="1" ht="20.25" customHeight="1" x14ac:dyDescent="0.15">
      <c r="A20" s="155">
        <v>8</v>
      </c>
      <c r="B20" s="157"/>
      <c r="C20" s="159"/>
      <c r="D20" s="160"/>
      <c r="E20" s="161"/>
      <c r="F20" s="166">
        <f t="shared" si="0"/>
        <v>0</v>
      </c>
      <c r="G20" s="169"/>
      <c r="H20" s="172" t="str">
        <f t="shared" si="1"/>
        <v/>
      </c>
      <c r="I20" s="261"/>
      <c r="J20" s="262"/>
      <c r="L20" s="176"/>
      <c r="M20" s="180"/>
      <c r="N20" s="182"/>
      <c r="O20" s="184" t="str">
        <f t="shared" si="2"/>
        <v/>
      </c>
      <c r="P20" s="185" t="e">
        <f>VLOOKUP(O20,補助基準額リスト!D:E,2,FALSE)</f>
        <v>#N/A</v>
      </c>
    </row>
    <row r="21" spans="1:16" s="3" customFormat="1" ht="20.25" customHeight="1" x14ac:dyDescent="0.15">
      <c r="A21" s="155">
        <v>9</v>
      </c>
      <c r="B21" s="157"/>
      <c r="C21" s="159"/>
      <c r="D21" s="160"/>
      <c r="E21" s="161"/>
      <c r="F21" s="166">
        <f t="shared" si="0"/>
        <v>0</v>
      </c>
      <c r="G21" s="169"/>
      <c r="H21" s="172" t="str">
        <f t="shared" si="1"/>
        <v/>
      </c>
      <c r="I21" s="261"/>
      <c r="J21" s="262"/>
      <c r="L21" s="176"/>
      <c r="M21" s="180"/>
      <c r="N21" s="182"/>
      <c r="O21" s="184" t="str">
        <f t="shared" si="2"/>
        <v/>
      </c>
      <c r="P21" s="185" t="e">
        <f>VLOOKUP(O21,補助基準額リスト!D:E,2,FALSE)</f>
        <v>#N/A</v>
      </c>
    </row>
    <row r="22" spans="1:16" s="3" customFormat="1" ht="20.25" customHeight="1" x14ac:dyDescent="0.15">
      <c r="A22" s="155">
        <v>10</v>
      </c>
      <c r="B22" s="157"/>
      <c r="C22" s="159"/>
      <c r="D22" s="160"/>
      <c r="E22" s="161"/>
      <c r="F22" s="166">
        <f t="shared" si="0"/>
        <v>0</v>
      </c>
      <c r="G22" s="169"/>
      <c r="H22" s="172" t="str">
        <f t="shared" si="1"/>
        <v/>
      </c>
      <c r="I22" s="261"/>
      <c r="J22" s="262"/>
      <c r="L22" s="176"/>
      <c r="M22" s="180"/>
      <c r="N22" s="182"/>
      <c r="O22" s="184" t="str">
        <f t="shared" si="2"/>
        <v/>
      </c>
      <c r="P22" s="185" t="e">
        <f>VLOOKUP(O22,補助基準額リスト!D:E,2,FALSE)</f>
        <v>#N/A</v>
      </c>
    </row>
    <row r="23" spans="1:16" s="3" customFormat="1" ht="20.25" customHeight="1" x14ac:dyDescent="0.15">
      <c r="A23" s="155">
        <v>11</v>
      </c>
      <c r="B23" s="157"/>
      <c r="C23" s="159"/>
      <c r="D23" s="160"/>
      <c r="E23" s="161"/>
      <c r="F23" s="166">
        <f t="shared" si="0"/>
        <v>0</v>
      </c>
      <c r="G23" s="169"/>
      <c r="H23" s="172" t="str">
        <f t="shared" si="1"/>
        <v/>
      </c>
      <c r="I23" s="261"/>
      <c r="J23" s="262"/>
      <c r="L23" s="176"/>
      <c r="M23" s="180"/>
      <c r="N23" s="182"/>
      <c r="O23" s="184" t="str">
        <f t="shared" si="2"/>
        <v/>
      </c>
      <c r="P23" s="185" t="e">
        <f>VLOOKUP(O23,補助基準額リスト!D:E,2,FALSE)</f>
        <v>#N/A</v>
      </c>
    </row>
    <row r="24" spans="1:16" s="3" customFormat="1" ht="20.25" customHeight="1" x14ac:dyDescent="0.15">
      <c r="A24" s="155">
        <v>12</v>
      </c>
      <c r="B24" s="157"/>
      <c r="C24" s="159"/>
      <c r="D24" s="160"/>
      <c r="E24" s="161"/>
      <c r="F24" s="166">
        <f t="shared" si="0"/>
        <v>0</v>
      </c>
      <c r="G24" s="169"/>
      <c r="H24" s="172" t="str">
        <f t="shared" si="1"/>
        <v/>
      </c>
      <c r="I24" s="261"/>
      <c r="J24" s="262"/>
      <c r="L24" s="176"/>
      <c r="M24" s="180"/>
      <c r="N24" s="182"/>
      <c r="O24" s="184" t="str">
        <f t="shared" si="2"/>
        <v/>
      </c>
      <c r="P24" s="185" t="e">
        <f>VLOOKUP(O24,補助基準額リスト!D:E,2,FALSE)</f>
        <v>#N/A</v>
      </c>
    </row>
    <row r="25" spans="1:16" s="3" customFormat="1" ht="20.25" customHeight="1" x14ac:dyDescent="0.15">
      <c r="A25" s="155">
        <v>1</v>
      </c>
      <c r="B25" s="157"/>
      <c r="C25" s="159"/>
      <c r="D25" s="160"/>
      <c r="E25" s="161"/>
      <c r="F25" s="166">
        <f t="shared" si="0"/>
        <v>0</v>
      </c>
      <c r="G25" s="169"/>
      <c r="H25" s="172" t="str">
        <f t="shared" si="1"/>
        <v/>
      </c>
      <c r="I25" s="261"/>
      <c r="J25" s="262"/>
      <c r="L25" s="176"/>
      <c r="M25" s="180"/>
      <c r="N25" s="182"/>
      <c r="O25" s="184" t="str">
        <f t="shared" si="2"/>
        <v/>
      </c>
      <c r="P25" s="185" t="e">
        <f>VLOOKUP(O25,補助基準額リスト!D:E,2,FALSE)</f>
        <v>#N/A</v>
      </c>
    </row>
    <row r="26" spans="1:16" s="3" customFormat="1" ht="20.25" customHeight="1" x14ac:dyDescent="0.15">
      <c r="A26" s="155">
        <v>2</v>
      </c>
      <c r="B26" s="157"/>
      <c r="C26" s="159"/>
      <c r="D26" s="160"/>
      <c r="E26" s="161"/>
      <c r="F26" s="166">
        <f t="shared" si="0"/>
        <v>0</v>
      </c>
      <c r="G26" s="169"/>
      <c r="H26" s="172" t="str">
        <f t="shared" si="1"/>
        <v/>
      </c>
      <c r="I26" s="261"/>
      <c r="J26" s="262"/>
      <c r="L26" s="176"/>
      <c r="M26" s="180"/>
      <c r="N26" s="182"/>
      <c r="O26" s="184" t="str">
        <f t="shared" si="2"/>
        <v/>
      </c>
      <c r="P26" s="185" t="e">
        <f>VLOOKUP(O26,補助基準額リスト!D:E,2,FALSE)</f>
        <v>#N/A</v>
      </c>
    </row>
    <row r="27" spans="1:16" s="3" customFormat="1" ht="20.25" customHeight="1" x14ac:dyDescent="0.15">
      <c r="A27" s="155">
        <v>3</v>
      </c>
      <c r="B27" s="157"/>
      <c r="C27" s="159"/>
      <c r="D27" s="160"/>
      <c r="E27" s="161"/>
      <c r="F27" s="166">
        <f t="shared" si="0"/>
        <v>0</v>
      </c>
      <c r="G27" s="169"/>
      <c r="H27" s="172" t="str">
        <f t="shared" si="1"/>
        <v/>
      </c>
      <c r="I27" s="263"/>
      <c r="J27" s="264"/>
      <c r="L27" s="176"/>
      <c r="M27" s="180"/>
      <c r="N27" s="182"/>
      <c r="O27" s="184" t="str">
        <f t="shared" si="2"/>
        <v/>
      </c>
      <c r="P27" s="185" t="e">
        <f>VLOOKUP(O27,補助基準額リスト!D:E,2,FALSE)</f>
        <v>#N/A</v>
      </c>
    </row>
    <row r="28" spans="1:16" s="3" customFormat="1" ht="20.25" customHeight="1" x14ac:dyDescent="0.15">
      <c r="A28" s="22" t="s">
        <v>71</v>
      </c>
      <c r="B28" s="158"/>
      <c r="C28" s="158"/>
      <c r="D28" s="158"/>
      <c r="E28" s="162">
        <f>SUM(E16:E27)</f>
        <v>0</v>
      </c>
      <c r="F28" s="162">
        <f>SUM(F16:F27)</f>
        <v>0</v>
      </c>
      <c r="G28" s="170"/>
      <c r="H28" s="173">
        <f>SUM(H16:H27)</f>
        <v>0</v>
      </c>
      <c r="I28" s="115"/>
      <c r="J28" s="174">
        <f>H28-F28</f>
        <v>0</v>
      </c>
      <c r="L28" s="3" t="s">
        <v>214</v>
      </c>
      <c r="N28" s="177"/>
    </row>
    <row r="29" spans="1:16" ht="6.75" customHeight="1" x14ac:dyDescent="0.15"/>
    <row r="30" spans="1:16" ht="20.25" customHeight="1" x14ac:dyDescent="0.15">
      <c r="A30" s="156" t="s">
        <v>94</v>
      </c>
      <c r="L30" s="177" t="s">
        <v>211</v>
      </c>
    </row>
    <row r="31" spans="1:16" ht="20.25" customHeight="1" x14ac:dyDescent="0.15">
      <c r="L31" s="153" t="s">
        <v>216</v>
      </c>
    </row>
    <row r="33" spans="1:16" x14ac:dyDescent="0.15">
      <c r="A33" s="1" t="s">
        <v>96</v>
      </c>
    </row>
    <row r="34" spans="1:16" x14ac:dyDescent="0.15">
      <c r="A34" s="1" t="s">
        <v>18</v>
      </c>
      <c r="E34" s="75" t="s">
        <v>23</v>
      </c>
      <c r="F34" s="164"/>
      <c r="G34" s="154"/>
    </row>
    <row r="35" spans="1:16" x14ac:dyDescent="0.15">
      <c r="E35" s="75" t="s">
        <v>142</v>
      </c>
      <c r="F35" s="165"/>
      <c r="G35" s="75" t="s">
        <v>16</v>
      </c>
      <c r="H35" s="171"/>
      <c r="I35" s="75" t="s">
        <v>44</v>
      </c>
      <c r="J35" s="175">
        <v>2</v>
      </c>
    </row>
    <row r="36" spans="1:16" ht="6.75" customHeight="1" x14ac:dyDescent="0.15"/>
    <row r="37" spans="1:16" x14ac:dyDescent="0.15">
      <c r="I37" s="250" t="s">
        <v>5</v>
      </c>
      <c r="J37" s="250"/>
    </row>
    <row r="38" spans="1:16" x14ac:dyDescent="0.15">
      <c r="A38" s="19"/>
      <c r="B38" s="19"/>
      <c r="C38" s="19"/>
      <c r="D38" s="19"/>
      <c r="E38" s="251" t="s">
        <v>82</v>
      </c>
      <c r="F38" s="251"/>
      <c r="G38" s="86"/>
      <c r="H38" s="101"/>
      <c r="I38" s="86"/>
      <c r="J38" s="101"/>
    </row>
    <row r="39" spans="1:16" ht="13.15" customHeight="1" x14ac:dyDescent="0.15">
      <c r="A39" s="20" t="s">
        <v>47</v>
      </c>
      <c r="B39" s="20" t="s">
        <v>74</v>
      </c>
      <c r="C39" s="20" t="s">
        <v>20</v>
      </c>
      <c r="D39" s="20" t="s">
        <v>76</v>
      </c>
      <c r="E39" s="19" t="s">
        <v>160</v>
      </c>
      <c r="F39" s="83" t="s">
        <v>159</v>
      </c>
      <c r="G39" s="252" t="s">
        <v>40</v>
      </c>
      <c r="H39" s="253"/>
      <c r="I39" s="252" t="s">
        <v>40</v>
      </c>
      <c r="J39" s="253"/>
      <c r="L39" s="289" t="s">
        <v>206</v>
      </c>
      <c r="M39" s="257" t="s">
        <v>200</v>
      </c>
      <c r="N39" s="282" t="s">
        <v>80</v>
      </c>
      <c r="O39" s="257" t="s">
        <v>212</v>
      </c>
      <c r="P39" s="257" t="s">
        <v>67</v>
      </c>
    </row>
    <row r="40" spans="1:16" x14ac:dyDescent="0.15">
      <c r="A40" s="20"/>
      <c r="B40" s="20"/>
      <c r="C40" s="20" t="s">
        <v>209</v>
      </c>
      <c r="D40" s="20"/>
      <c r="E40" s="20"/>
      <c r="F40" s="273" t="s">
        <v>192</v>
      </c>
      <c r="G40" s="252" t="s">
        <v>78</v>
      </c>
      <c r="H40" s="253"/>
      <c r="I40" s="252" t="s">
        <v>49</v>
      </c>
      <c r="J40" s="253"/>
      <c r="L40" s="290"/>
      <c r="M40" s="258"/>
      <c r="N40" s="283"/>
      <c r="O40" s="258"/>
      <c r="P40" s="258"/>
    </row>
    <row r="41" spans="1:16" ht="9" customHeight="1" x14ac:dyDescent="0.15">
      <c r="A41" s="20"/>
      <c r="B41" s="20"/>
      <c r="C41" s="20"/>
      <c r="D41" s="20"/>
      <c r="E41" s="20"/>
      <c r="F41" s="288"/>
      <c r="G41" s="30"/>
      <c r="H41" s="102"/>
      <c r="I41" s="30"/>
      <c r="J41" s="102"/>
      <c r="L41" s="290"/>
      <c r="M41" s="258"/>
      <c r="N41" s="283"/>
      <c r="O41" s="258"/>
      <c r="P41" s="258"/>
    </row>
    <row r="42" spans="1:16" ht="9" customHeight="1" x14ac:dyDescent="0.15">
      <c r="A42" s="20"/>
      <c r="B42" s="20"/>
      <c r="C42" s="20"/>
      <c r="D42" s="20"/>
      <c r="E42" s="20"/>
      <c r="F42" s="288"/>
      <c r="G42" s="30"/>
      <c r="H42" s="102"/>
      <c r="I42" s="30"/>
      <c r="J42" s="102"/>
      <c r="L42" s="290"/>
      <c r="M42" s="258"/>
      <c r="N42" s="283"/>
      <c r="O42" s="258"/>
      <c r="P42" s="258"/>
    </row>
    <row r="43" spans="1:16" ht="9" customHeight="1" x14ac:dyDescent="0.15">
      <c r="A43" s="20"/>
      <c r="B43" s="20"/>
      <c r="C43" s="20"/>
      <c r="D43" s="20"/>
      <c r="E43" s="20"/>
      <c r="F43" s="288"/>
      <c r="G43" s="30"/>
      <c r="H43" s="102"/>
      <c r="I43" s="30"/>
      <c r="J43" s="102"/>
      <c r="L43" s="290"/>
      <c r="M43" s="258"/>
      <c r="N43" s="283"/>
      <c r="O43" s="258"/>
      <c r="P43" s="258"/>
    </row>
    <row r="44" spans="1:16" ht="9" customHeight="1" x14ac:dyDescent="0.15">
      <c r="A44" s="20"/>
      <c r="B44" s="20"/>
      <c r="C44" s="20"/>
      <c r="D44" s="20"/>
      <c r="E44" s="20"/>
      <c r="F44" s="288"/>
      <c r="G44" s="30"/>
      <c r="H44" s="102"/>
      <c r="I44" s="30"/>
      <c r="J44" s="102"/>
      <c r="L44" s="290"/>
      <c r="M44" s="258"/>
      <c r="N44" s="283"/>
      <c r="O44" s="258"/>
      <c r="P44" s="258"/>
    </row>
    <row r="45" spans="1:16" ht="10.9" customHeight="1" x14ac:dyDescent="0.15">
      <c r="A45" s="20"/>
      <c r="B45" s="20"/>
      <c r="C45" s="20"/>
      <c r="D45" s="20"/>
      <c r="E45" s="20"/>
      <c r="F45" s="288"/>
      <c r="G45" s="30"/>
      <c r="H45" s="102"/>
      <c r="I45" s="30"/>
      <c r="J45" s="102"/>
      <c r="L45" s="290"/>
      <c r="M45" s="258"/>
      <c r="N45" s="283"/>
      <c r="O45" s="258"/>
      <c r="P45" s="258"/>
    </row>
    <row r="46" spans="1:16" x14ac:dyDescent="0.15">
      <c r="A46" s="21"/>
      <c r="B46" s="21"/>
      <c r="C46" s="21"/>
      <c r="D46" s="21"/>
      <c r="E46" s="21" t="s">
        <v>97</v>
      </c>
      <c r="F46" s="21" t="s">
        <v>53</v>
      </c>
      <c r="G46" s="87"/>
      <c r="H46" s="103" t="s">
        <v>38</v>
      </c>
      <c r="I46" s="87"/>
      <c r="J46" s="103" t="s">
        <v>162</v>
      </c>
      <c r="L46" s="290"/>
      <c r="M46" s="258"/>
      <c r="N46" s="283"/>
      <c r="O46" s="258"/>
      <c r="P46" s="258"/>
    </row>
    <row r="47" spans="1:16" s="3" customFormat="1" ht="20.25" customHeight="1" x14ac:dyDescent="0.15">
      <c r="A47" s="155">
        <v>4</v>
      </c>
      <c r="B47" s="157"/>
      <c r="C47" s="159"/>
      <c r="D47" s="160"/>
      <c r="E47" s="161"/>
      <c r="F47" s="166">
        <f t="shared" ref="F47:F58" si="3">ROUNDDOWN(L47*N47,0)</f>
        <v>0</v>
      </c>
      <c r="G47" s="169"/>
      <c r="H47" s="172" t="str">
        <f t="shared" ref="H47:H58" si="4">IFERROR(P47,"")</f>
        <v/>
      </c>
      <c r="I47" s="259"/>
      <c r="J47" s="260"/>
      <c r="L47" s="176"/>
      <c r="M47" s="180"/>
      <c r="N47" s="182"/>
      <c r="O47" s="184" t="str">
        <f t="shared" ref="O47:O58" si="5">M47&amp;D47&amp;C47</f>
        <v/>
      </c>
      <c r="P47" s="185" t="e">
        <f>VLOOKUP(O47,補助基準額リスト!D:E,2,FALSE)</f>
        <v>#N/A</v>
      </c>
    </row>
    <row r="48" spans="1:16" s="3" customFormat="1" ht="20.25" customHeight="1" x14ac:dyDescent="0.15">
      <c r="A48" s="155">
        <v>5</v>
      </c>
      <c r="B48" s="157"/>
      <c r="C48" s="159"/>
      <c r="D48" s="160"/>
      <c r="E48" s="161"/>
      <c r="F48" s="166">
        <f t="shared" si="3"/>
        <v>0</v>
      </c>
      <c r="G48" s="169"/>
      <c r="H48" s="172" t="str">
        <f t="shared" si="4"/>
        <v/>
      </c>
      <c r="I48" s="261"/>
      <c r="J48" s="262"/>
      <c r="L48" s="176"/>
      <c r="M48" s="180"/>
      <c r="N48" s="182"/>
      <c r="O48" s="184" t="str">
        <f t="shared" si="5"/>
        <v/>
      </c>
      <c r="P48" s="185" t="e">
        <f>VLOOKUP(O48,補助基準額リスト!D:E,2,FALSE)</f>
        <v>#N/A</v>
      </c>
    </row>
    <row r="49" spans="1:16" s="3" customFormat="1" ht="20.25" customHeight="1" x14ac:dyDescent="0.15">
      <c r="A49" s="155">
        <v>6</v>
      </c>
      <c r="B49" s="157"/>
      <c r="C49" s="159"/>
      <c r="D49" s="160"/>
      <c r="E49" s="161"/>
      <c r="F49" s="166">
        <f t="shared" si="3"/>
        <v>0</v>
      </c>
      <c r="G49" s="169"/>
      <c r="H49" s="172" t="str">
        <f t="shared" si="4"/>
        <v/>
      </c>
      <c r="I49" s="261"/>
      <c r="J49" s="262"/>
      <c r="L49" s="176"/>
      <c r="M49" s="180"/>
      <c r="N49" s="182"/>
      <c r="O49" s="184" t="str">
        <f t="shared" si="5"/>
        <v/>
      </c>
      <c r="P49" s="185" t="e">
        <f>VLOOKUP(O49,補助基準額リスト!D:E,2,FALSE)</f>
        <v>#N/A</v>
      </c>
    </row>
    <row r="50" spans="1:16" s="3" customFormat="1" ht="20.25" customHeight="1" x14ac:dyDescent="0.15">
      <c r="A50" s="155">
        <v>7</v>
      </c>
      <c r="B50" s="157"/>
      <c r="C50" s="159"/>
      <c r="D50" s="160"/>
      <c r="E50" s="161"/>
      <c r="F50" s="166">
        <f t="shared" si="3"/>
        <v>0</v>
      </c>
      <c r="G50" s="169"/>
      <c r="H50" s="172" t="str">
        <f t="shared" si="4"/>
        <v/>
      </c>
      <c r="I50" s="261"/>
      <c r="J50" s="262"/>
      <c r="L50" s="176"/>
      <c r="M50" s="180"/>
      <c r="N50" s="182"/>
      <c r="O50" s="184" t="str">
        <f t="shared" si="5"/>
        <v/>
      </c>
      <c r="P50" s="185" t="e">
        <f>VLOOKUP(O50,補助基準額リスト!D:E,2,FALSE)</f>
        <v>#N/A</v>
      </c>
    </row>
    <row r="51" spans="1:16" s="3" customFormat="1" ht="20.25" customHeight="1" x14ac:dyDescent="0.15">
      <c r="A51" s="155">
        <v>8</v>
      </c>
      <c r="B51" s="157"/>
      <c r="C51" s="159"/>
      <c r="D51" s="160"/>
      <c r="E51" s="161"/>
      <c r="F51" s="166">
        <f t="shared" si="3"/>
        <v>0</v>
      </c>
      <c r="G51" s="169"/>
      <c r="H51" s="172" t="str">
        <f t="shared" si="4"/>
        <v/>
      </c>
      <c r="I51" s="261"/>
      <c r="J51" s="262"/>
      <c r="L51" s="176"/>
      <c r="M51" s="180"/>
      <c r="N51" s="182"/>
      <c r="O51" s="184" t="str">
        <f t="shared" si="5"/>
        <v/>
      </c>
      <c r="P51" s="185" t="e">
        <f>VLOOKUP(O51,補助基準額リスト!D:E,2,FALSE)</f>
        <v>#N/A</v>
      </c>
    </row>
    <row r="52" spans="1:16" s="3" customFormat="1" ht="20.25" customHeight="1" x14ac:dyDescent="0.15">
      <c r="A52" s="155">
        <v>9</v>
      </c>
      <c r="B52" s="157"/>
      <c r="C52" s="159"/>
      <c r="D52" s="160"/>
      <c r="E52" s="161"/>
      <c r="F52" s="166">
        <f t="shared" si="3"/>
        <v>0</v>
      </c>
      <c r="G52" s="169"/>
      <c r="H52" s="172" t="str">
        <f t="shared" si="4"/>
        <v/>
      </c>
      <c r="I52" s="261"/>
      <c r="J52" s="262"/>
      <c r="L52" s="176"/>
      <c r="M52" s="180"/>
      <c r="N52" s="182"/>
      <c r="O52" s="184" t="str">
        <f t="shared" si="5"/>
        <v/>
      </c>
      <c r="P52" s="185" t="e">
        <f>VLOOKUP(O52,補助基準額リスト!D:E,2,FALSE)</f>
        <v>#N/A</v>
      </c>
    </row>
    <row r="53" spans="1:16" s="3" customFormat="1" ht="20.25" customHeight="1" x14ac:dyDescent="0.15">
      <c r="A53" s="155">
        <v>10</v>
      </c>
      <c r="B53" s="157"/>
      <c r="C53" s="159"/>
      <c r="D53" s="160"/>
      <c r="E53" s="161"/>
      <c r="F53" s="166">
        <f t="shared" si="3"/>
        <v>0</v>
      </c>
      <c r="G53" s="169"/>
      <c r="H53" s="172" t="str">
        <f t="shared" si="4"/>
        <v/>
      </c>
      <c r="I53" s="261"/>
      <c r="J53" s="262"/>
      <c r="L53" s="176"/>
      <c r="M53" s="180"/>
      <c r="N53" s="182"/>
      <c r="O53" s="184" t="str">
        <f t="shared" si="5"/>
        <v/>
      </c>
      <c r="P53" s="185" t="e">
        <f>VLOOKUP(O53,補助基準額リスト!D:E,2,FALSE)</f>
        <v>#N/A</v>
      </c>
    </row>
    <row r="54" spans="1:16" s="3" customFormat="1" ht="20.25" customHeight="1" x14ac:dyDescent="0.15">
      <c r="A54" s="155">
        <v>11</v>
      </c>
      <c r="B54" s="157"/>
      <c r="C54" s="159"/>
      <c r="D54" s="160"/>
      <c r="E54" s="161"/>
      <c r="F54" s="166">
        <f t="shared" si="3"/>
        <v>0</v>
      </c>
      <c r="G54" s="169"/>
      <c r="H54" s="172" t="str">
        <f t="shared" si="4"/>
        <v/>
      </c>
      <c r="I54" s="261"/>
      <c r="J54" s="262"/>
      <c r="L54" s="176"/>
      <c r="M54" s="180"/>
      <c r="N54" s="182"/>
      <c r="O54" s="184" t="str">
        <f t="shared" si="5"/>
        <v/>
      </c>
      <c r="P54" s="185" t="e">
        <f>VLOOKUP(O54,補助基準額リスト!D:E,2,FALSE)</f>
        <v>#N/A</v>
      </c>
    </row>
    <row r="55" spans="1:16" s="3" customFormat="1" ht="20.25" customHeight="1" x14ac:dyDescent="0.15">
      <c r="A55" s="155">
        <v>12</v>
      </c>
      <c r="B55" s="157"/>
      <c r="C55" s="159"/>
      <c r="D55" s="160"/>
      <c r="E55" s="161"/>
      <c r="F55" s="166">
        <f t="shared" si="3"/>
        <v>0</v>
      </c>
      <c r="G55" s="169"/>
      <c r="H55" s="172" t="str">
        <f t="shared" si="4"/>
        <v/>
      </c>
      <c r="I55" s="261"/>
      <c r="J55" s="262"/>
      <c r="L55" s="176"/>
      <c r="M55" s="180"/>
      <c r="N55" s="182"/>
      <c r="O55" s="184" t="str">
        <f t="shared" si="5"/>
        <v/>
      </c>
      <c r="P55" s="185" t="e">
        <f>VLOOKUP(O55,補助基準額リスト!D:E,2,FALSE)</f>
        <v>#N/A</v>
      </c>
    </row>
    <row r="56" spans="1:16" s="3" customFormat="1" ht="20.25" customHeight="1" x14ac:dyDescent="0.15">
      <c r="A56" s="155">
        <v>1</v>
      </c>
      <c r="B56" s="157"/>
      <c r="C56" s="159"/>
      <c r="D56" s="160"/>
      <c r="E56" s="161"/>
      <c r="F56" s="166">
        <f t="shared" si="3"/>
        <v>0</v>
      </c>
      <c r="G56" s="169"/>
      <c r="H56" s="172" t="str">
        <f t="shared" si="4"/>
        <v/>
      </c>
      <c r="I56" s="261"/>
      <c r="J56" s="262"/>
      <c r="L56" s="176"/>
      <c r="M56" s="180"/>
      <c r="N56" s="182"/>
      <c r="O56" s="184" t="str">
        <f t="shared" si="5"/>
        <v/>
      </c>
      <c r="P56" s="185" t="e">
        <f>VLOOKUP(O56,補助基準額リスト!D:E,2,FALSE)</f>
        <v>#N/A</v>
      </c>
    </row>
    <row r="57" spans="1:16" s="3" customFormat="1" ht="20.25" customHeight="1" x14ac:dyDescent="0.15">
      <c r="A57" s="155">
        <v>2</v>
      </c>
      <c r="B57" s="157"/>
      <c r="C57" s="159"/>
      <c r="D57" s="160"/>
      <c r="E57" s="161"/>
      <c r="F57" s="166">
        <f t="shared" si="3"/>
        <v>0</v>
      </c>
      <c r="G57" s="169"/>
      <c r="H57" s="172" t="str">
        <f t="shared" si="4"/>
        <v/>
      </c>
      <c r="I57" s="261"/>
      <c r="J57" s="262"/>
      <c r="L57" s="176"/>
      <c r="M57" s="180"/>
      <c r="N57" s="182"/>
      <c r="O57" s="184" t="str">
        <f t="shared" si="5"/>
        <v/>
      </c>
      <c r="P57" s="185" t="e">
        <f>VLOOKUP(O57,補助基準額リスト!D:E,2,FALSE)</f>
        <v>#N/A</v>
      </c>
    </row>
    <row r="58" spans="1:16" s="3" customFormat="1" ht="20.25" customHeight="1" x14ac:dyDescent="0.15">
      <c r="A58" s="155">
        <v>3</v>
      </c>
      <c r="B58" s="157"/>
      <c r="C58" s="159"/>
      <c r="D58" s="160"/>
      <c r="E58" s="161"/>
      <c r="F58" s="166">
        <f t="shared" si="3"/>
        <v>0</v>
      </c>
      <c r="G58" s="169"/>
      <c r="H58" s="172" t="str">
        <f t="shared" si="4"/>
        <v/>
      </c>
      <c r="I58" s="263"/>
      <c r="J58" s="264"/>
      <c r="L58" s="176"/>
      <c r="M58" s="180"/>
      <c r="N58" s="182"/>
      <c r="O58" s="184" t="str">
        <f t="shared" si="5"/>
        <v/>
      </c>
      <c r="P58" s="185" t="e">
        <f>VLOOKUP(O58,補助基準額リスト!D:E,2,FALSE)</f>
        <v>#N/A</v>
      </c>
    </row>
    <row r="59" spans="1:16" s="3" customFormat="1" ht="20.25" customHeight="1" x14ac:dyDescent="0.15">
      <c r="A59" s="22" t="s">
        <v>71</v>
      </c>
      <c r="B59" s="158"/>
      <c r="C59" s="158"/>
      <c r="D59" s="158"/>
      <c r="E59" s="162">
        <f>SUM(E47:E58)</f>
        <v>0</v>
      </c>
      <c r="F59" s="162">
        <f>SUM(F47:F58)</f>
        <v>0</v>
      </c>
      <c r="G59" s="170"/>
      <c r="H59" s="173">
        <f>SUM(H47:H58)</f>
        <v>0</v>
      </c>
      <c r="I59" s="170"/>
      <c r="J59" s="173">
        <f>H59-F59</f>
        <v>0</v>
      </c>
      <c r="L59" s="177"/>
      <c r="N59" s="177"/>
    </row>
    <row r="60" spans="1:16" ht="6.75" customHeight="1" x14ac:dyDescent="0.15"/>
    <row r="61" spans="1:16" ht="20.25" customHeight="1" x14ac:dyDescent="0.15">
      <c r="A61" s="156" t="s">
        <v>94</v>
      </c>
    </row>
    <row r="62" spans="1:16" ht="20.25" customHeight="1" x14ac:dyDescent="0.15"/>
    <row r="64" spans="1:16" x14ac:dyDescent="0.15">
      <c r="A64" s="1" t="s">
        <v>96</v>
      </c>
    </row>
    <row r="65" spans="1:16" x14ac:dyDescent="0.15">
      <c r="A65" s="1" t="s">
        <v>18</v>
      </c>
      <c r="E65" s="75" t="s">
        <v>23</v>
      </c>
      <c r="F65" s="164"/>
      <c r="G65" s="154"/>
    </row>
    <row r="66" spans="1:16" x14ac:dyDescent="0.15">
      <c r="E66" s="75" t="s">
        <v>142</v>
      </c>
      <c r="F66" s="167"/>
      <c r="G66" s="75" t="s">
        <v>16</v>
      </c>
      <c r="H66" s="171"/>
      <c r="I66" s="75" t="s">
        <v>44</v>
      </c>
      <c r="J66" s="175">
        <v>3</v>
      </c>
    </row>
    <row r="67" spans="1:16" ht="6.75" customHeight="1" x14ac:dyDescent="0.15"/>
    <row r="68" spans="1:16" x14ac:dyDescent="0.15">
      <c r="I68" s="250" t="s">
        <v>5</v>
      </c>
      <c r="J68" s="250"/>
    </row>
    <row r="69" spans="1:16" x14ac:dyDescent="0.15">
      <c r="A69" s="19"/>
      <c r="B69" s="19"/>
      <c r="C69" s="19"/>
      <c r="D69" s="19"/>
      <c r="E69" s="251" t="s">
        <v>82</v>
      </c>
      <c r="F69" s="251"/>
      <c r="G69" s="86"/>
      <c r="H69" s="101"/>
      <c r="I69" s="86"/>
      <c r="J69" s="101"/>
    </row>
    <row r="70" spans="1:16" ht="13.15" customHeight="1" x14ac:dyDescent="0.15">
      <c r="A70" s="20" t="s">
        <v>47</v>
      </c>
      <c r="B70" s="20" t="s">
        <v>74</v>
      </c>
      <c r="C70" s="20" t="s">
        <v>20</v>
      </c>
      <c r="D70" s="20" t="s">
        <v>76</v>
      </c>
      <c r="E70" s="19" t="s">
        <v>160</v>
      </c>
      <c r="F70" s="83" t="s">
        <v>159</v>
      </c>
      <c r="G70" s="252" t="s">
        <v>40</v>
      </c>
      <c r="H70" s="253"/>
      <c r="I70" s="252" t="s">
        <v>40</v>
      </c>
      <c r="J70" s="253"/>
      <c r="L70" s="289" t="s">
        <v>206</v>
      </c>
      <c r="M70" s="257" t="s">
        <v>200</v>
      </c>
      <c r="N70" s="282" t="s">
        <v>80</v>
      </c>
      <c r="O70" s="257" t="s">
        <v>212</v>
      </c>
      <c r="P70" s="257" t="s">
        <v>67</v>
      </c>
    </row>
    <row r="71" spans="1:16" x14ac:dyDescent="0.15">
      <c r="A71" s="20"/>
      <c r="B71" s="20"/>
      <c r="C71" s="20" t="s">
        <v>209</v>
      </c>
      <c r="D71" s="20"/>
      <c r="E71" s="20"/>
      <c r="F71" s="273" t="s">
        <v>192</v>
      </c>
      <c r="G71" s="252" t="s">
        <v>78</v>
      </c>
      <c r="H71" s="253"/>
      <c r="I71" s="252" t="s">
        <v>49</v>
      </c>
      <c r="J71" s="253"/>
      <c r="L71" s="290"/>
      <c r="M71" s="258"/>
      <c r="N71" s="283"/>
      <c r="O71" s="258"/>
      <c r="P71" s="258"/>
    </row>
    <row r="72" spans="1:16" ht="9" customHeight="1" x14ac:dyDescent="0.15">
      <c r="A72" s="20"/>
      <c r="B72" s="20"/>
      <c r="C72" s="20"/>
      <c r="D72" s="20"/>
      <c r="E72" s="20"/>
      <c r="F72" s="288"/>
      <c r="G72" s="30"/>
      <c r="H72" s="102"/>
      <c r="I72" s="30"/>
      <c r="J72" s="102"/>
      <c r="L72" s="290"/>
      <c r="M72" s="258"/>
      <c r="N72" s="283"/>
      <c r="O72" s="258"/>
      <c r="P72" s="258"/>
    </row>
    <row r="73" spans="1:16" ht="9" customHeight="1" x14ac:dyDescent="0.15">
      <c r="A73" s="20"/>
      <c r="B73" s="20"/>
      <c r="C73" s="20"/>
      <c r="D73" s="20"/>
      <c r="E73" s="20"/>
      <c r="F73" s="288"/>
      <c r="G73" s="30"/>
      <c r="H73" s="102"/>
      <c r="I73" s="30"/>
      <c r="J73" s="102"/>
      <c r="L73" s="290"/>
      <c r="M73" s="258"/>
      <c r="N73" s="283"/>
      <c r="O73" s="258"/>
      <c r="P73" s="258"/>
    </row>
    <row r="74" spans="1:16" ht="9" customHeight="1" x14ac:dyDescent="0.15">
      <c r="A74" s="20"/>
      <c r="B74" s="20"/>
      <c r="C74" s="20"/>
      <c r="D74" s="20"/>
      <c r="E74" s="20"/>
      <c r="F74" s="288"/>
      <c r="G74" s="30"/>
      <c r="H74" s="102"/>
      <c r="I74" s="30"/>
      <c r="J74" s="102"/>
      <c r="L74" s="290"/>
      <c r="M74" s="258"/>
      <c r="N74" s="283"/>
      <c r="O74" s="258"/>
      <c r="P74" s="258"/>
    </row>
    <row r="75" spans="1:16" ht="9" customHeight="1" x14ac:dyDescent="0.15">
      <c r="A75" s="20"/>
      <c r="B75" s="20"/>
      <c r="C75" s="20"/>
      <c r="D75" s="20"/>
      <c r="E75" s="20"/>
      <c r="F75" s="288"/>
      <c r="G75" s="30"/>
      <c r="H75" s="102"/>
      <c r="I75" s="30"/>
      <c r="J75" s="102"/>
      <c r="L75" s="290"/>
      <c r="M75" s="258"/>
      <c r="N75" s="283"/>
      <c r="O75" s="258"/>
      <c r="P75" s="258"/>
    </row>
    <row r="76" spans="1:16" ht="10.9" customHeight="1" x14ac:dyDescent="0.15">
      <c r="A76" s="20"/>
      <c r="B76" s="20"/>
      <c r="C76" s="20"/>
      <c r="D76" s="20"/>
      <c r="E76" s="20"/>
      <c r="F76" s="288"/>
      <c r="G76" s="30"/>
      <c r="H76" s="102"/>
      <c r="I76" s="30"/>
      <c r="J76" s="102"/>
      <c r="L76" s="290"/>
      <c r="M76" s="258"/>
      <c r="N76" s="283"/>
      <c r="O76" s="258"/>
      <c r="P76" s="258"/>
    </row>
    <row r="77" spans="1:16" x14ac:dyDescent="0.15">
      <c r="A77" s="21"/>
      <c r="B77" s="21"/>
      <c r="C77" s="21"/>
      <c r="D77" s="21"/>
      <c r="E77" s="21" t="s">
        <v>97</v>
      </c>
      <c r="F77" s="21" t="s">
        <v>53</v>
      </c>
      <c r="G77" s="87"/>
      <c r="H77" s="103" t="s">
        <v>38</v>
      </c>
      <c r="I77" s="87"/>
      <c r="J77" s="103" t="s">
        <v>162</v>
      </c>
      <c r="L77" s="290"/>
      <c r="M77" s="258"/>
      <c r="N77" s="283"/>
      <c r="O77" s="258"/>
      <c r="P77" s="258"/>
    </row>
    <row r="78" spans="1:16" s="3" customFormat="1" ht="20.25" customHeight="1" x14ac:dyDescent="0.15">
      <c r="A78" s="155">
        <v>4</v>
      </c>
      <c r="B78" s="157"/>
      <c r="C78" s="159"/>
      <c r="D78" s="160"/>
      <c r="E78" s="161"/>
      <c r="F78" s="166">
        <f t="shared" ref="F78:F89" si="6">ROUNDDOWN(L78*N78,0)</f>
        <v>0</v>
      </c>
      <c r="G78" s="169"/>
      <c r="H78" s="172" t="str">
        <f t="shared" ref="H78:H89" si="7">IFERROR(P78,"")</f>
        <v/>
      </c>
      <c r="I78" s="259"/>
      <c r="J78" s="260"/>
      <c r="L78" s="176"/>
      <c r="M78" s="180"/>
      <c r="N78" s="182"/>
      <c r="O78" s="184" t="str">
        <f t="shared" ref="O78:O89" si="8">M78&amp;D78&amp;C78</f>
        <v/>
      </c>
      <c r="P78" s="185" t="e">
        <f>VLOOKUP(O78,補助基準額リスト!D:E,2,FALSE)</f>
        <v>#N/A</v>
      </c>
    </row>
    <row r="79" spans="1:16" s="3" customFormat="1" ht="20.25" customHeight="1" x14ac:dyDescent="0.15">
      <c r="A79" s="155">
        <v>5</v>
      </c>
      <c r="B79" s="157"/>
      <c r="C79" s="159"/>
      <c r="D79" s="160"/>
      <c r="E79" s="161"/>
      <c r="F79" s="166">
        <f t="shared" si="6"/>
        <v>0</v>
      </c>
      <c r="G79" s="169"/>
      <c r="H79" s="172" t="str">
        <f t="shared" si="7"/>
        <v/>
      </c>
      <c r="I79" s="261"/>
      <c r="J79" s="262"/>
      <c r="L79" s="176"/>
      <c r="M79" s="180"/>
      <c r="N79" s="182"/>
      <c r="O79" s="184" t="str">
        <f t="shared" si="8"/>
        <v/>
      </c>
      <c r="P79" s="185" t="e">
        <f>VLOOKUP(O79,補助基準額リスト!D:E,2,FALSE)</f>
        <v>#N/A</v>
      </c>
    </row>
    <row r="80" spans="1:16" s="3" customFormat="1" ht="20.25" customHeight="1" x14ac:dyDescent="0.15">
      <c r="A80" s="155">
        <v>6</v>
      </c>
      <c r="B80" s="157"/>
      <c r="C80" s="159"/>
      <c r="D80" s="160"/>
      <c r="E80" s="161"/>
      <c r="F80" s="166">
        <f t="shared" si="6"/>
        <v>0</v>
      </c>
      <c r="G80" s="169"/>
      <c r="H80" s="172" t="str">
        <f t="shared" si="7"/>
        <v/>
      </c>
      <c r="I80" s="261"/>
      <c r="J80" s="262"/>
      <c r="L80" s="176"/>
      <c r="M80" s="180"/>
      <c r="N80" s="182"/>
      <c r="O80" s="184" t="str">
        <f t="shared" si="8"/>
        <v/>
      </c>
      <c r="P80" s="185" t="e">
        <f>VLOOKUP(O80,補助基準額リスト!D:E,2,FALSE)</f>
        <v>#N/A</v>
      </c>
    </row>
    <row r="81" spans="1:16" s="3" customFormat="1" ht="20.25" customHeight="1" x14ac:dyDescent="0.15">
      <c r="A81" s="155">
        <v>7</v>
      </c>
      <c r="B81" s="157"/>
      <c r="C81" s="159"/>
      <c r="D81" s="160"/>
      <c r="E81" s="161"/>
      <c r="F81" s="166">
        <f t="shared" si="6"/>
        <v>0</v>
      </c>
      <c r="G81" s="169"/>
      <c r="H81" s="172" t="str">
        <f t="shared" si="7"/>
        <v/>
      </c>
      <c r="I81" s="261"/>
      <c r="J81" s="262"/>
      <c r="L81" s="176"/>
      <c r="M81" s="180"/>
      <c r="N81" s="182"/>
      <c r="O81" s="184" t="str">
        <f t="shared" si="8"/>
        <v/>
      </c>
      <c r="P81" s="185" t="e">
        <f>VLOOKUP(O81,補助基準額リスト!D:E,2,FALSE)</f>
        <v>#N/A</v>
      </c>
    </row>
    <row r="82" spans="1:16" s="3" customFormat="1" ht="20.25" customHeight="1" x14ac:dyDescent="0.15">
      <c r="A82" s="155">
        <v>8</v>
      </c>
      <c r="B82" s="157"/>
      <c r="C82" s="159"/>
      <c r="D82" s="160"/>
      <c r="E82" s="161"/>
      <c r="F82" s="166">
        <f t="shared" si="6"/>
        <v>0</v>
      </c>
      <c r="G82" s="169"/>
      <c r="H82" s="172" t="str">
        <f t="shared" si="7"/>
        <v/>
      </c>
      <c r="I82" s="261"/>
      <c r="J82" s="262"/>
      <c r="L82" s="176"/>
      <c r="M82" s="180"/>
      <c r="N82" s="182"/>
      <c r="O82" s="184" t="str">
        <f t="shared" si="8"/>
        <v/>
      </c>
      <c r="P82" s="185" t="e">
        <f>VLOOKUP(O82,補助基準額リスト!D:E,2,FALSE)</f>
        <v>#N/A</v>
      </c>
    </row>
    <row r="83" spans="1:16" s="3" customFormat="1" ht="20.25" customHeight="1" x14ac:dyDescent="0.15">
      <c r="A83" s="155">
        <v>9</v>
      </c>
      <c r="B83" s="157"/>
      <c r="C83" s="159"/>
      <c r="D83" s="160"/>
      <c r="E83" s="161"/>
      <c r="F83" s="166">
        <f t="shared" si="6"/>
        <v>0</v>
      </c>
      <c r="G83" s="169"/>
      <c r="H83" s="172" t="str">
        <f t="shared" si="7"/>
        <v/>
      </c>
      <c r="I83" s="261"/>
      <c r="J83" s="262"/>
      <c r="L83" s="176"/>
      <c r="M83" s="180"/>
      <c r="N83" s="182"/>
      <c r="O83" s="184" t="str">
        <f t="shared" si="8"/>
        <v/>
      </c>
      <c r="P83" s="185" t="e">
        <f>VLOOKUP(O83,補助基準額リスト!D:E,2,FALSE)</f>
        <v>#N/A</v>
      </c>
    </row>
    <row r="84" spans="1:16" s="3" customFormat="1" ht="20.25" customHeight="1" x14ac:dyDescent="0.15">
      <c r="A84" s="155">
        <v>10</v>
      </c>
      <c r="B84" s="157"/>
      <c r="C84" s="159"/>
      <c r="D84" s="160"/>
      <c r="E84" s="161"/>
      <c r="F84" s="166">
        <f t="shared" si="6"/>
        <v>0</v>
      </c>
      <c r="G84" s="169"/>
      <c r="H84" s="172" t="str">
        <f t="shared" si="7"/>
        <v/>
      </c>
      <c r="I84" s="261"/>
      <c r="J84" s="262"/>
      <c r="L84" s="176"/>
      <c r="M84" s="180"/>
      <c r="N84" s="182"/>
      <c r="O84" s="184" t="str">
        <f t="shared" si="8"/>
        <v/>
      </c>
      <c r="P84" s="185" t="e">
        <f>VLOOKUP(O84,補助基準額リスト!D:E,2,FALSE)</f>
        <v>#N/A</v>
      </c>
    </row>
    <row r="85" spans="1:16" s="3" customFormat="1" ht="20.25" customHeight="1" x14ac:dyDescent="0.15">
      <c r="A85" s="155">
        <v>11</v>
      </c>
      <c r="B85" s="157"/>
      <c r="C85" s="159"/>
      <c r="D85" s="160"/>
      <c r="E85" s="161"/>
      <c r="F85" s="166">
        <f t="shared" si="6"/>
        <v>0</v>
      </c>
      <c r="G85" s="169"/>
      <c r="H85" s="172" t="str">
        <f t="shared" si="7"/>
        <v/>
      </c>
      <c r="I85" s="261"/>
      <c r="J85" s="262"/>
      <c r="L85" s="176"/>
      <c r="M85" s="180"/>
      <c r="N85" s="182"/>
      <c r="O85" s="184" t="str">
        <f t="shared" si="8"/>
        <v/>
      </c>
      <c r="P85" s="185" t="e">
        <f>VLOOKUP(O85,補助基準額リスト!D:E,2,FALSE)</f>
        <v>#N/A</v>
      </c>
    </row>
    <row r="86" spans="1:16" s="3" customFormat="1" ht="20.25" customHeight="1" x14ac:dyDescent="0.15">
      <c r="A86" s="155">
        <v>12</v>
      </c>
      <c r="B86" s="157"/>
      <c r="C86" s="159"/>
      <c r="D86" s="160"/>
      <c r="E86" s="161"/>
      <c r="F86" s="166">
        <f t="shared" si="6"/>
        <v>0</v>
      </c>
      <c r="G86" s="169"/>
      <c r="H86" s="172" t="str">
        <f t="shared" si="7"/>
        <v/>
      </c>
      <c r="I86" s="261"/>
      <c r="J86" s="262"/>
      <c r="L86" s="176"/>
      <c r="M86" s="180"/>
      <c r="N86" s="182"/>
      <c r="O86" s="184" t="str">
        <f t="shared" si="8"/>
        <v/>
      </c>
      <c r="P86" s="185" t="e">
        <f>VLOOKUP(O86,補助基準額リスト!D:E,2,FALSE)</f>
        <v>#N/A</v>
      </c>
    </row>
    <row r="87" spans="1:16" s="3" customFormat="1" ht="20.25" customHeight="1" x14ac:dyDescent="0.15">
      <c r="A87" s="155">
        <v>1</v>
      </c>
      <c r="B87" s="157"/>
      <c r="C87" s="159"/>
      <c r="D87" s="160"/>
      <c r="E87" s="161"/>
      <c r="F87" s="166">
        <f t="shared" si="6"/>
        <v>0</v>
      </c>
      <c r="G87" s="169"/>
      <c r="H87" s="172" t="str">
        <f t="shared" si="7"/>
        <v/>
      </c>
      <c r="I87" s="261"/>
      <c r="J87" s="262"/>
      <c r="L87" s="176"/>
      <c r="M87" s="180"/>
      <c r="N87" s="182"/>
      <c r="O87" s="184" t="str">
        <f t="shared" si="8"/>
        <v/>
      </c>
      <c r="P87" s="185" t="e">
        <f>VLOOKUP(O87,補助基準額リスト!D:E,2,FALSE)</f>
        <v>#N/A</v>
      </c>
    </row>
    <row r="88" spans="1:16" s="3" customFormat="1" ht="20.25" customHeight="1" x14ac:dyDescent="0.15">
      <c r="A88" s="155">
        <v>2</v>
      </c>
      <c r="B88" s="157"/>
      <c r="C88" s="159"/>
      <c r="D88" s="160"/>
      <c r="E88" s="161"/>
      <c r="F88" s="166">
        <f t="shared" si="6"/>
        <v>0</v>
      </c>
      <c r="G88" s="169"/>
      <c r="H88" s="172" t="str">
        <f t="shared" si="7"/>
        <v/>
      </c>
      <c r="I88" s="261"/>
      <c r="J88" s="262"/>
      <c r="L88" s="176"/>
      <c r="M88" s="180"/>
      <c r="N88" s="182"/>
      <c r="O88" s="184" t="str">
        <f t="shared" si="8"/>
        <v/>
      </c>
      <c r="P88" s="185" t="e">
        <f>VLOOKUP(O88,補助基準額リスト!D:E,2,FALSE)</f>
        <v>#N/A</v>
      </c>
    </row>
    <row r="89" spans="1:16" s="3" customFormat="1" ht="20.25" customHeight="1" x14ac:dyDescent="0.15">
      <c r="A89" s="155">
        <v>3</v>
      </c>
      <c r="B89" s="157"/>
      <c r="C89" s="159"/>
      <c r="D89" s="160"/>
      <c r="E89" s="161"/>
      <c r="F89" s="166">
        <f t="shared" si="6"/>
        <v>0</v>
      </c>
      <c r="G89" s="169"/>
      <c r="H89" s="172" t="str">
        <f t="shared" si="7"/>
        <v/>
      </c>
      <c r="I89" s="263"/>
      <c r="J89" s="264"/>
      <c r="L89" s="176"/>
      <c r="M89" s="180"/>
      <c r="N89" s="182"/>
      <c r="O89" s="184" t="str">
        <f t="shared" si="8"/>
        <v/>
      </c>
      <c r="P89" s="185" t="e">
        <f>VLOOKUP(O89,補助基準額リスト!D:E,2,FALSE)</f>
        <v>#N/A</v>
      </c>
    </row>
    <row r="90" spans="1:16" s="3" customFormat="1" ht="20.25" customHeight="1" x14ac:dyDescent="0.15">
      <c r="A90" s="22" t="s">
        <v>71</v>
      </c>
      <c r="B90" s="158"/>
      <c r="C90" s="158"/>
      <c r="D90" s="158"/>
      <c r="E90" s="162">
        <f>SUM(E78:E89)</f>
        <v>0</v>
      </c>
      <c r="F90" s="162">
        <f>SUM(F78:F89)</f>
        <v>0</v>
      </c>
      <c r="G90" s="170"/>
      <c r="H90" s="173">
        <f>SUM(H78:H89)</f>
        <v>0</v>
      </c>
      <c r="I90" s="170"/>
      <c r="J90" s="173">
        <f>H90-F90</f>
        <v>0</v>
      </c>
      <c r="L90" s="177"/>
      <c r="N90" s="177"/>
    </row>
    <row r="91" spans="1:16" ht="6.75" customHeight="1" x14ac:dyDescent="0.15"/>
    <row r="92" spans="1:16" ht="20.25" customHeight="1" x14ac:dyDescent="0.15">
      <c r="A92" s="156" t="s">
        <v>94</v>
      </c>
    </row>
    <row r="93" spans="1:16" ht="20.25" customHeight="1" x14ac:dyDescent="0.15"/>
    <row r="95" spans="1:16" x14ac:dyDescent="0.15">
      <c r="A95" s="1" t="s">
        <v>96</v>
      </c>
    </row>
    <row r="96" spans="1:16" x14ac:dyDescent="0.15">
      <c r="A96" s="1" t="s">
        <v>18</v>
      </c>
      <c r="E96" s="75" t="s">
        <v>23</v>
      </c>
      <c r="F96" s="164"/>
      <c r="G96" s="154"/>
    </row>
    <row r="97" spans="1:16" x14ac:dyDescent="0.15">
      <c r="E97" s="75" t="s">
        <v>142</v>
      </c>
      <c r="F97" s="167"/>
      <c r="G97" s="75" t="s">
        <v>16</v>
      </c>
      <c r="H97" s="171"/>
      <c r="I97" s="75" t="s">
        <v>44</v>
      </c>
      <c r="J97" s="175">
        <v>4</v>
      </c>
    </row>
    <row r="98" spans="1:16" ht="6.75" customHeight="1" x14ac:dyDescent="0.15"/>
    <row r="99" spans="1:16" x14ac:dyDescent="0.15">
      <c r="I99" s="250" t="s">
        <v>5</v>
      </c>
      <c r="J99" s="250"/>
    </row>
    <row r="100" spans="1:16" x14ac:dyDescent="0.15">
      <c r="A100" s="19"/>
      <c r="B100" s="19"/>
      <c r="C100" s="19"/>
      <c r="D100" s="19"/>
      <c r="E100" s="251" t="s">
        <v>82</v>
      </c>
      <c r="F100" s="251"/>
      <c r="G100" s="86"/>
      <c r="H100" s="101"/>
      <c r="I100" s="86"/>
      <c r="J100" s="101"/>
    </row>
    <row r="101" spans="1:16" ht="13.15" customHeight="1" x14ac:dyDescent="0.15">
      <c r="A101" s="20" t="s">
        <v>47</v>
      </c>
      <c r="B101" s="20" t="s">
        <v>74</v>
      </c>
      <c r="C101" s="20" t="s">
        <v>20</v>
      </c>
      <c r="D101" s="20" t="s">
        <v>76</v>
      </c>
      <c r="E101" s="19" t="s">
        <v>160</v>
      </c>
      <c r="F101" s="83" t="s">
        <v>159</v>
      </c>
      <c r="G101" s="252" t="s">
        <v>40</v>
      </c>
      <c r="H101" s="253"/>
      <c r="I101" s="252" t="s">
        <v>40</v>
      </c>
      <c r="J101" s="253"/>
      <c r="L101" s="289" t="s">
        <v>206</v>
      </c>
      <c r="M101" s="257" t="s">
        <v>200</v>
      </c>
      <c r="N101" s="282" t="s">
        <v>80</v>
      </c>
      <c r="O101" s="257" t="s">
        <v>212</v>
      </c>
      <c r="P101" s="257" t="s">
        <v>67</v>
      </c>
    </row>
    <row r="102" spans="1:16" x14ac:dyDescent="0.15">
      <c r="A102" s="20"/>
      <c r="B102" s="20"/>
      <c r="C102" s="20" t="s">
        <v>209</v>
      </c>
      <c r="D102" s="20"/>
      <c r="E102" s="20"/>
      <c r="F102" s="273" t="s">
        <v>192</v>
      </c>
      <c r="G102" s="252" t="s">
        <v>78</v>
      </c>
      <c r="H102" s="253"/>
      <c r="I102" s="252" t="s">
        <v>49</v>
      </c>
      <c r="J102" s="253"/>
      <c r="L102" s="290"/>
      <c r="M102" s="258"/>
      <c r="N102" s="283"/>
      <c r="O102" s="258"/>
      <c r="P102" s="258"/>
    </row>
    <row r="103" spans="1:16" ht="9" customHeight="1" x14ac:dyDescent="0.15">
      <c r="A103" s="20"/>
      <c r="B103" s="20"/>
      <c r="C103" s="20"/>
      <c r="D103" s="20"/>
      <c r="E103" s="20"/>
      <c r="F103" s="288"/>
      <c r="G103" s="30"/>
      <c r="H103" s="102"/>
      <c r="I103" s="30"/>
      <c r="J103" s="102"/>
      <c r="L103" s="290"/>
      <c r="M103" s="258"/>
      <c r="N103" s="283"/>
      <c r="O103" s="258"/>
      <c r="P103" s="258"/>
    </row>
    <row r="104" spans="1:16" ht="9" customHeight="1" x14ac:dyDescent="0.15">
      <c r="A104" s="20"/>
      <c r="B104" s="20"/>
      <c r="C104" s="20"/>
      <c r="D104" s="20"/>
      <c r="E104" s="20"/>
      <c r="F104" s="288"/>
      <c r="G104" s="30"/>
      <c r="H104" s="102"/>
      <c r="I104" s="30"/>
      <c r="J104" s="102"/>
      <c r="L104" s="290"/>
      <c r="M104" s="258"/>
      <c r="N104" s="283"/>
      <c r="O104" s="258"/>
      <c r="P104" s="258"/>
    </row>
    <row r="105" spans="1:16" ht="9" customHeight="1" x14ac:dyDescent="0.15">
      <c r="A105" s="20"/>
      <c r="B105" s="20"/>
      <c r="C105" s="20"/>
      <c r="D105" s="20"/>
      <c r="E105" s="20"/>
      <c r="F105" s="288"/>
      <c r="G105" s="30"/>
      <c r="H105" s="102"/>
      <c r="I105" s="30"/>
      <c r="J105" s="102"/>
      <c r="L105" s="290"/>
      <c r="M105" s="258"/>
      <c r="N105" s="283"/>
      <c r="O105" s="258"/>
      <c r="P105" s="258"/>
    </row>
    <row r="106" spans="1:16" ht="9" customHeight="1" x14ac:dyDescent="0.15">
      <c r="A106" s="20"/>
      <c r="B106" s="20"/>
      <c r="C106" s="20"/>
      <c r="D106" s="20"/>
      <c r="E106" s="20"/>
      <c r="F106" s="288"/>
      <c r="G106" s="30"/>
      <c r="H106" s="102"/>
      <c r="I106" s="30"/>
      <c r="J106" s="102"/>
      <c r="L106" s="290"/>
      <c r="M106" s="258"/>
      <c r="N106" s="283"/>
      <c r="O106" s="258"/>
      <c r="P106" s="258"/>
    </row>
    <row r="107" spans="1:16" ht="10.9" customHeight="1" x14ac:dyDescent="0.15">
      <c r="A107" s="20"/>
      <c r="B107" s="20"/>
      <c r="C107" s="20"/>
      <c r="D107" s="20"/>
      <c r="E107" s="20"/>
      <c r="F107" s="288"/>
      <c r="G107" s="30"/>
      <c r="H107" s="102"/>
      <c r="I107" s="30"/>
      <c r="J107" s="102"/>
      <c r="L107" s="290"/>
      <c r="M107" s="258"/>
      <c r="N107" s="283"/>
      <c r="O107" s="258"/>
      <c r="P107" s="258"/>
    </row>
    <row r="108" spans="1:16" x14ac:dyDescent="0.15">
      <c r="A108" s="21"/>
      <c r="B108" s="21"/>
      <c r="C108" s="21"/>
      <c r="D108" s="21"/>
      <c r="E108" s="21" t="s">
        <v>97</v>
      </c>
      <c r="F108" s="21" t="s">
        <v>53</v>
      </c>
      <c r="G108" s="87"/>
      <c r="H108" s="103" t="s">
        <v>38</v>
      </c>
      <c r="I108" s="87"/>
      <c r="J108" s="103" t="s">
        <v>162</v>
      </c>
      <c r="L108" s="290"/>
      <c r="M108" s="258"/>
      <c r="N108" s="283"/>
      <c r="O108" s="258"/>
      <c r="P108" s="258"/>
    </row>
    <row r="109" spans="1:16" s="3" customFormat="1" ht="20.25" customHeight="1" x14ac:dyDescent="0.15">
      <c r="A109" s="155">
        <v>4</v>
      </c>
      <c r="B109" s="157"/>
      <c r="C109" s="159"/>
      <c r="D109" s="160"/>
      <c r="E109" s="161"/>
      <c r="F109" s="166">
        <f t="shared" ref="F109:F120" si="9">ROUNDDOWN(L109*N109,0)</f>
        <v>0</v>
      </c>
      <c r="G109" s="169"/>
      <c r="H109" s="172" t="str">
        <f t="shared" ref="H109:H120" si="10">IFERROR(P109,"")</f>
        <v/>
      </c>
      <c r="I109" s="259"/>
      <c r="J109" s="260"/>
      <c r="L109" s="176"/>
      <c r="M109" s="180"/>
      <c r="N109" s="182"/>
      <c r="O109" s="184" t="str">
        <f t="shared" ref="O109:O120" si="11">M109&amp;D109&amp;C109</f>
        <v/>
      </c>
      <c r="P109" s="185" t="e">
        <f>VLOOKUP(O109,補助基準額リスト!D:E,2,FALSE)</f>
        <v>#N/A</v>
      </c>
    </row>
    <row r="110" spans="1:16" s="3" customFormat="1" ht="20.25" customHeight="1" x14ac:dyDescent="0.15">
      <c r="A110" s="155">
        <v>5</v>
      </c>
      <c r="B110" s="157"/>
      <c r="C110" s="159"/>
      <c r="D110" s="160"/>
      <c r="E110" s="161"/>
      <c r="F110" s="166">
        <f t="shared" si="9"/>
        <v>0</v>
      </c>
      <c r="G110" s="169"/>
      <c r="H110" s="172" t="str">
        <f t="shared" si="10"/>
        <v/>
      </c>
      <c r="I110" s="261"/>
      <c r="J110" s="262"/>
      <c r="L110" s="176"/>
      <c r="M110" s="180"/>
      <c r="N110" s="182"/>
      <c r="O110" s="184" t="str">
        <f t="shared" si="11"/>
        <v/>
      </c>
      <c r="P110" s="185" t="e">
        <f>VLOOKUP(O110,補助基準額リスト!D:E,2,FALSE)</f>
        <v>#N/A</v>
      </c>
    </row>
    <row r="111" spans="1:16" s="3" customFormat="1" ht="20.25" customHeight="1" x14ac:dyDescent="0.15">
      <c r="A111" s="155">
        <v>6</v>
      </c>
      <c r="B111" s="157"/>
      <c r="C111" s="159"/>
      <c r="D111" s="160"/>
      <c r="E111" s="161"/>
      <c r="F111" s="166">
        <f t="shared" si="9"/>
        <v>0</v>
      </c>
      <c r="G111" s="169"/>
      <c r="H111" s="172" t="str">
        <f t="shared" si="10"/>
        <v/>
      </c>
      <c r="I111" s="261"/>
      <c r="J111" s="262"/>
      <c r="L111" s="176"/>
      <c r="M111" s="180"/>
      <c r="N111" s="182"/>
      <c r="O111" s="184" t="str">
        <f t="shared" si="11"/>
        <v/>
      </c>
      <c r="P111" s="185" t="e">
        <f>VLOOKUP(O111,補助基準額リスト!D:E,2,FALSE)</f>
        <v>#N/A</v>
      </c>
    </row>
    <row r="112" spans="1:16" s="3" customFormat="1" ht="20.25" customHeight="1" x14ac:dyDescent="0.15">
      <c r="A112" s="155">
        <v>7</v>
      </c>
      <c r="B112" s="157"/>
      <c r="C112" s="159"/>
      <c r="D112" s="160"/>
      <c r="E112" s="161"/>
      <c r="F112" s="166">
        <f t="shared" si="9"/>
        <v>0</v>
      </c>
      <c r="G112" s="169"/>
      <c r="H112" s="172" t="str">
        <f t="shared" si="10"/>
        <v/>
      </c>
      <c r="I112" s="261"/>
      <c r="J112" s="262"/>
      <c r="L112" s="176"/>
      <c r="M112" s="180"/>
      <c r="N112" s="182"/>
      <c r="O112" s="184" t="str">
        <f t="shared" si="11"/>
        <v/>
      </c>
      <c r="P112" s="185" t="e">
        <f>VLOOKUP(O112,補助基準額リスト!D:E,2,FALSE)</f>
        <v>#N/A</v>
      </c>
    </row>
    <row r="113" spans="1:16" s="3" customFormat="1" ht="20.25" customHeight="1" x14ac:dyDescent="0.15">
      <c r="A113" s="155">
        <v>8</v>
      </c>
      <c r="B113" s="157"/>
      <c r="C113" s="159"/>
      <c r="D113" s="160"/>
      <c r="E113" s="161"/>
      <c r="F113" s="166">
        <f t="shared" si="9"/>
        <v>0</v>
      </c>
      <c r="G113" s="169"/>
      <c r="H113" s="172" t="str">
        <f t="shared" si="10"/>
        <v/>
      </c>
      <c r="I113" s="261"/>
      <c r="J113" s="262"/>
      <c r="L113" s="176"/>
      <c r="M113" s="180"/>
      <c r="N113" s="182"/>
      <c r="O113" s="184" t="str">
        <f t="shared" si="11"/>
        <v/>
      </c>
      <c r="P113" s="185" t="e">
        <f>VLOOKUP(O113,補助基準額リスト!D:E,2,FALSE)</f>
        <v>#N/A</v>
      </c>
    </row>
    <row r="114" spans="1:16" s="3" customFormat="1" ht="20.25" customHeight="1" x14ac:dyDescent="0.15">
      <c r="A114" s="155">
        <v>9</v>
      </c>
      <c r="B114" s="157"/>
      <c r="C114" s="159"/>
      <c r="D114" s="160"/>
      <c r="E114" s="161"/>
      <c r="F114" s="166">
        <f t="shared" si="9"/>
        <v>0</v>
      </c>
      <c r="G114" s="169"/>
      <c r="H114" s="172" t="str">
        <f t="shared" si="10"/>
        <v/>
      </c>
      <c r="I114" s="261"/>
      <c r="J114" s="262"/>
      <c r="L114" s="176"/>
      <c r="M114" s="180"/>
      <c r="N114" s="182"/>
      <c r="O114" s="184" t="str">
        <f t="shared" si="11"/>
        <v/>
      </c>
      <c r="P114" s="185" t="e">
        <f>VLOOKUP(O114,補助基準額リスト!D:E,2,FALSE)</f>
        <v>#N/A</v>
      </c>
    </row>
    <row r="115" spans="1:16" s="3" customFormat="1" ht="20.25" customHeight="1" x14ac:dyDescent="0.15">
      <c r="A115" s="155">
        <v>10</v>
      </c>
      <c r="B115" s="157"/>
      <c r="C115" s="159"/>
      <c r="D115" s="160"/>
      <c r="E115" s="161"/>
      <c r="F115" s="166">
        <f t="shared" si="9"/>
        <v>0</v>
      </c>
      <c r="G115" s="169"/>
      <c r="H115" s="172" t="str">
        <f t="shared" si="10"/>
        <v/>
      </c>
      <c r="I115" s="261"/>
      <c r="J115" s="262"/>
      <c r="L115" s="176"/>
      <c r="M115" s="180"/>
      <c r="N115" s="182"/>
      <c r="O115" s="184" t="str">
        <f t="shared" si="11"/>
        <v/>
      </c>
      <c r="P115" s="185" t="e">
        <f>VLOOKUP(O115,補助基準額リスト!D:E,2,FALSE)</f>
        <v>#N/A</v>
      </c>
    </row>
    <row r="116" spans="1:16" s="3" customFormat="1" ht="20.25" customHeight="1" x14ac:dyDescent="0.15">
      <c r="A116" s="155">
        <v>11</v>
      </c>
      <c r="B116" s="157"/>
      <c r="C116" s="159"/>
      <c r="D116" s="160"/>
      <c r="E116" s="161"/>
      <c r="F116" s="166">
        <f t="shared" si="9"/>
        <v>0</v>
      </c>
      <c r="G116" s="169"/>
      <c r="H116" s="172" t="str">
        <f t="shared" si="10"/>
        <v/>
      </c>
      <c r="I116" s="261"/>
      <c r="J116" s="262"/>
      <c r="L116" s="176"/>
      <c r="M116" s="180"/>
      <c r="N116" s="182"/>
      <c r="O116" s="184" t="str">
        <f t="shared" si="11"/>
        <v/>
      </c>
      <c r="P116" s="185" t="e">
        <f>VLOOKUP(O116,補助基準額リスト!D:E,2,FALSE)</f>
        <v>#N/A</v>
      </c>
    </row>
    <row r="117" spans="1:16" s="3" customFormat="1" ht="20.25" customHeight="1" x14ac:dyDescent="0.15">
      <c r="A117" s="155">
        <v>12</v>
      </c>
      <c r="B117" s="157"/>
      <c r="C117" s="159"/>
      <c r="D117" s="160"/>
      <c r="E117" s="161"/>
      <c r="F117" s="166">
        <f t="shared" si="9"/>
        <v>0</v>
      </c>
      <c r="G117" s="169"/>
      <c r="H117" s="172" t="str">
        <f t="shared" si="10"/>
        <v/>
      </c>
      <c r="I117" s="261"/>
      <c r="J117" s="262"/>
      <c r="L117" s="176"/>
      <c r="M117" s="180"/>
      <c r="N117" s="182"/>
      <c r="O117" s="184" t="str">
        <f t="shared" si="11"/>
        <v/>
      </c>
      <c r="P117" s="185" t="e">
        <f>VLOOKUP(O117,補助基準額リスト!D:E,2,FALSE)</f>
        <v>#N/A</v>
      </c>
    </row>
    <row r="118" spans="1:16" s="3" customFormat="1" ht="20.25" customHeight="1" x14ac:dyDescent="0.15">
      <c r="A118" s="155">
        <v>1</v>
      </c>
      <c r="B118" s="157"/>
      <c r="C118" s="159"/>
      <c r="D118" s="160"/>
      <c r="E118" s="161"/>
      <c r="F118" s="166">
        <f t="shared" si="9"/>
        <v>0</v>
      </c>
      <c r="G118" s="169"/>
      <c r="H118" s="172" t="str">
        <f t="shared" si="10"/>
        <v/>
      </c>
      <c r="I118" s="261"/>
      <c r="J118" s="262"/>
      <c r="L118" s="176"/>
      <c r="M118" s="180"/>
      <c r="N118" s="182"/>
      <c r="O118" s="184" t="str">
        <f t="shared" si="11"/>
        <v/>
      </c>
      <c r="P118" s="185" t="e">
        <f>VLOOKUP(O118,補助基準額リスト!D:E,2,FALSE)</f>
        <v>#N/A</v>
      </c>
    </row>
    <row r="119" spans="1:16" s="3" customFormat="1" ht="20.25" customHeight="1" x14ac:dyDescent="0.15">
      <c r="A119" s="155">
        <v>2</v>
      </c>
      <c r="B119" s="157"/>
      <c r="C119" s="159"/>
      <c r="D119" s="160"/>
      <c r="E119" s="161"/>
      <c r="F119" s="166">
        <f t="shared" si="9"/>
        <v>0</v>
      </c>
      <c r="G119" s="169"/>
      <c r="H119" s="172" t="str">
        <f t="shared" si="10"/>
        <v/>
      </c>
      <c r="I119" s="261"/>
      <c r="J119" s="262"/>
      <c r="L119" s="176"/>
      <c r="M119" s="180"/>
      <c r="N119" s="182"/>
      <c r="O119" s="184" t="str">
        <f t="shared" si="11"/>
        <v/>
      </c>
      <c r="P119" s="185" t="e">
        <f>VLOOKUP(O119,補助基準額リスト!D:E,2,FALSE)</f>
        <v>#N/A</v>
      </c>
    </row>
    <row r="120" spans="1:16" s="3" customFormat="1" ht="20.25" customHeight="1" x14ac:dyDescent="0.15">
      <c r="A120" s="155">
        <v>3</v>
      </c>
      <c r="B120" s="157"/>
      <c r="C120" s="159"/>
      <c r="D120" s="160"/>
      <c r="E120" s="161"/>
      <c r="F120" s="166">
        <f t="shared" si="9"/>
        <v>0</v>
      </c>
      <c r="G120" s="169"/>
      <c r="H120" s="172" t="str">
        <f t="shared" si="10"/>
        <v/>
      </c>
      <c r="I120" s="263"/>
      <c r="J120" s="264"/>
      <c r="L120" s="176"/>
      <c r="M120" s="180"/>
      <c r="N120" s="182"/>
      <c r="O120" s="184" t="str">
        <f t="shared" si="11"/>
        <v/>
      </c>
      <c r="P120" s="185" t="e">
        <f>VLOOKUP(O120,補助基準額リスト!D:E,2,FALSE)</f>
        <v>#N/A</v>
      </c>
    </row>
    <row r="121" spans="1:16" s="3" customFormat="1" ht="20.25" customHeight="1" x14ac:dyDescent="0.15">
      <c r="A121" s="22" t="s">
        <v>71</v>
      </c>
      <c r="B121" s="158"/>
      <c r="C121" s="158"/>
      <c r="D121" s="158"/>
      <c r="E121" s="162">
        <f>SUM(E109:E120)</f>
        <v>0</v>
      </c>
      <c r="F121" s="162">
        <f>SUM(F109:F120)</f>
        <v>0</v>
      </c>
      <c r="G121" s="170"/>
      <c r="H121" s="173">
        <f>SUM(H109:H120)</f>
        <v>0</v>
      </c>
      <c r="I121" s="170"/>
      <c r="J121" s="173">
        <f>H121-F121</f>
        <v>0</v>
      </c>
      <c r="L121" s="177"/>
      <c r="N121" s="177"/>
    </row>
    <row r="122" spans="1:16" ht="6.75" customHeight="1" x14ac:dyDescent="0.15"/>
    <row r="123" spans="1:16" ht="20.25" customHeight="1" x14ac:dyDescent="0.15">
      <c r="A123" s="156" t="s">
        <v>94</v>
      </c>
    </row>
    <row r="124" spans="1:16" ht="20.25" customHeight="1" x14ac:dyDescent="0.15"/>
    <row r="126" spans="1:16" x14ac:dyDescent="0.15">
      <c r="A126" s="1" t="s">
        <v>96</v>
      </c>
    </row>
    <row r="127" spans="1:16" x14ac:dyDescent="0.15">
      <c r="A127" s="1" t="s">
        <v>18</v>
      </c>
      <c r="E127" s="75" t="s">
        <v>23</v>
      </c>
      <c r="F127" s="164"/>
      <c r="G127" s="154"/>
    </row>
    <row r="128" spans="1:16" x14ac:dyDescent="0.15">
      <c r="E128" s="75" t="s">
        <v>142</v>
      </c>
      <c r="F128" s="167"/>
      <c r="G128" s="75" t="s">
        <v>16</v>
      </c>
      <c r="H128" s="171"/>
      <c r="I128" s="75" t="s">
        <v>44</v>
      </c>
      <c r="J128" s="175">
        <v>5</v>
      </c>
    </row>
    <row r="129" spans="1:16" ht="6.75" customHeight="1" x14ac:dyDescent="0.15"/>
    <row r="130" spans="1:16" x14ac:dyDescent="0.15">
      <c r="I130" s="250" t="s">
        <v>5</v>
      </c>
      <c r="J130" s="250"/>
    </row>
    <row r="131" spans="1:16" x14ac:dyDescent="0.15">
      <c r="A131" s="19"/>
      <c r="B131" s="19"/>
      <c r="C131" s="19"/>
      <c r="D131" s="19"/>
      <c r="E131" s="251" t="s">
        <v>82</v>
      </c>
      <c r="F131" s="251"/>
      <c r="G131" s="86"/>
      <c r="H131" s="101"/>
      <c r="I131" s="86"/>
      <c r="J131" s="101"/>
    </row>
    <row r="132" spans="1:16" ht="13.15" customHeight="1" x14ac:dyDescent="0.15">
      <c r="A132" s="20" t="s">
        <v>47</v>
      </c>
      <c r="B132" s="20" t="s">
        <v>74</v>
      </c>
      <c r="C132" s="20" t="s">
        <v>20</v>
      </c>
      <c r="D132" s="20" t="s">
        <v>76</v>
      </c>
      <c r="E132" s="19" t="s">
        <v>160</v>
      </c>
      <c r="F132" s="83" t="s">
        <v>159</v>
      </c>
      <c r="G132" s="252" t="s">
        <v>40</v>
      </c>
      <c r="H132" s="253"/>
      <c r="I132" s="252" t="s">
        <v>40</v>
      </c>
      <c r="J132" s="253"/>
      <c r="L132" s="289" t="s">
        <v>206</v>
      </c>
      <c r="M132" s="257" t="s">
        <v>200</v>
      </c>
      <c r="N132" s="282" t="s">
        <v>80</v>
      </c>
      <c r="O132" s="257" t="s">
        <v>212</v>
      </c>
      <c r="P132" s="257" t="s">
        <v>67</v>
      </c>
    </row>
    <row r="133" spans="1:16" x14ac:dyDescent="0.15">
      <c r="A133" s="20"/>
      <c r="B133" s="20"/>
      <c r="C133" s="20" t="s">
        <v>209</v>
      </c>
      <c r="D133" s="20"/>
      <c r="E133" s="20"/>
      <c r="F133" s="273" t="s">
        <v>192</v>
      </c>
      <c r="G133" s="252" t="s">
        <v>78</v>
      </c>
      <c r="H133" s="253"/>
      <c r="I133" s="252" t="s">
        <v>49</v>
      </c>
      <c r="J133" s="253"/>
      <c r="L133" s="290"/>
      <c r="M133" s="258"/>
      <c r="N133" s="283"/>
      <c r="O133" s="258"/>
      <c r="P133" s="258"/>
    </row>
    <row r="134" spans="1:16" ht="9" customHeight="1" x14ac:dyDescent="0.15">
      <c r="A134" s="20"/>
      <c r="B134" s="20"/>
      <c r="C134" s="20"/>
      <c r="D134" s="20"/>
      <c r="E134" s="20"/>
      <c r="F134" s="288"/>
      <c r="G134" s="30"/>
      <c r="H134" s="102"/>
      <c r="I134" s="30"/>
      <c r="J134" s="102"/>
      <c r="L134" s="290"/>
      <c r="M134" s="258"/>
      <c r="N134" s="283"/>
      <c r="O134" s="258"/>
      <c r="P134" s="258"/>
    </row>
    <row r="135" spans="1:16" ht="9" customHeight="1" x14ac:dyDescent="0.15">
      <c r="A135" s="20"/>
      <c r="B135" s="20"/>
      <c r="C135" s="20"/>
      <c r="D135" s="20"/>
      <c r="E135" s="20"/>
      <c r="F135" s="288"/>
      <c r="G135" s="30"/>
      <c r="H135" s="102"/>
      <c r="I135" s="30"/>
      <c r="J135" s="102"/>
      <c r="L135" s="290"/>
      <c r="M135" s="258"/>
      <c r="N135" s="283"/>
      <c r="O135" s="258"/>
      <c r="P135" s="258"/>
    </row>
    <row r="136" spans="1:16" ht="9" customHeight="1" x14ac:dyDescent="0.15">
      <c r="A136" s="20"/>
      <c r="B136" s="20"/>
      <c r="C136" s="20"/>
      <c r="D136" s="20"/>
      <c r="E136" s="20"/>
      <c r="F136" s="288"/>
      <c r="G136" s="30"/>
      <c r="H136" s="102"/>
      <c r="I136" s="30"/>
      <c r="J136" s="102"/>
      <c r="L136" s="290"/>
      <c r="M136" s="258"/>
      <c r="N136" s="283"/>
      <c r="O136" s="258"/>
      <c r="P136" s="258"/>
    </row>
    <row r="137" spans="1:16" ht="9" customHeight="1" x14ac:dyDescent="0.15">
      <c r="A137" s="20"/>
      <c r="B137" s="20"/>
      <c r="C137" s="20"/>
      <c r="D137" s="20"/>
      <c r="E137" s="20"/>
      <c r="F137" s="288"/>
      <c r="G137" s="30"/>
      <c r="H137" s="102"/>
      <c r="I137" s="30"/>
      <c r="J137" s="102"/>
      <c r="L137" s="290"/>
      <c r="M137" s="258"/>
      <c r="N137" s="283"/>
      <c r="O137" s="258"/>
      <c r="P137" s="258"/>
    </row>
    <row r="138" spans="1:16" ht="10.9" customHeight="1" x14ac:dyDescent="0.15">
      <c r="A138" s="20"/>
      <c r="B138" s="20"/>
      <c r="C138" s="20"/>
      <c r="D138" s="20"/>
      <c r="E138" s="20"/>
      <c r="F138" s="288"/>
      <c r="G138" s="30"/>
      <c r="H138" s="102"/>
      <c r="I138" s="30"/>
      <c r="J138" s="102"/>
      <c r="L138" s="290"/>
      <c r="M138" s="258"/>
      <c r="N138" s="283"/>
      <c r="O138" s="258"/>
      <c r="P138" s="258"/>
    </row>
    <row r="139" spans="1:16" x14ac:dyDescent="0.15">
      <c r="A139" s="21"/>
      <c r="B139" s="21"/>
      <c r="C139" s="21"/>
      <c r="D139" s="21"/>
      <c r="E139" s="21" t="s">
        <v>97</v>
      </c>
      <c r="F139" s="21" t="s">
        <v>53</v>
      </c>
      <c r="G139" s="87"/>
      <c r="H139" s="103" t="s">
        <v>38</v>
      </c>
      <c r="I139" s="87"/>
      <c r="J139" s="103" t="s">
        <v>162</v>
      </c>
      <c r="L139" s="290"/>
      <c r="M139" s="258"/>
      <c r="N139" s="283"/>
      <c r="O139" s="258"/>
      <c r="P139" s="258"/>
    </row>
    <row r="140" spans="1:16" s="3" customFormat="1" ht="20.25" customHeight="1" x14ac:dyDescent="0.15">
      <c r="A140" s="155">
        <v>4</v>
      </c>
      <c r="B140" s="157"/>
      <c r="C140" s="159"/>
      <c r="D140" s="160"/>
      <c r="E140" s="161"/>
      <c r="F140" s="166">
        <f t="shared" ref="F140:F151" si="12">ROUNDDOWN(L140*N140,0)</f>
        <v>0</v>
      </c>
      <c r="G140" s="169"/>
      <c r="H140" s="172" t="str">
        <f t="shared" ref="H140:H151" si="13">IFERROR(P140,"")</f>
        <v/>
      </c>
      <c r="I140" s="259"/>
      <c r="J140" s="260"/>
      <c r="L140" s="176"/>
      <c r="M140" s="180"/>
      <c r="N140" s="182"/>
      <c r="O140" s="184" t="str">
        <f t="shared" ref="O140:O151" si="14">M140&amp;D140&amp;C140</f>
        <v/>
      </c>
      <c r="P140" s="185" t="e">
        <f>VLOOKUP(O140,補助基準額リスト!D:E,2,FALSE)</f>
        <v>#N/A</v>
      </c>
    </row>
    <row r="141" spans="1:16" s="3" customFormat="1" ht="20.25" customHeight="1" x14ac:dyDescent="0.15">
      <c r="A141" s="155">
        <v>5</v>
      </c>
      <c r="B141" s="157"/>
      <c r="C141" s="159"/>
      <c r="D141" s="160"/>
      <c r="E141" s="161"/>
      <c r="F141" s="166">
        <f t="shared" si="12"/>
        <v>0</v>
      </c>
      <c r="G141" s="169"/>
      <c r="H141" s="172" t="str">
        <f t="shared" si="13"/>
        <v/>
      </c>
      <c r="I141" s="261"/>
      <c r="J141" s="262"/>
      <c r="L141" s="176"/>
      <c r="M141" s="180"/>
      <c r="N141" s="182"/>
      <c r="O141" s="184" t="str">
        <f t="shared" si="14"/>
        <v/>
      </c>
      <c r="P141" s="185" t="e">
        <f>VLOOKUP(O141,補助基準額リスト!D:E,2,FALSE)</f>
        <v>#N/A</v>
      </c>
    </row>
    <row r="142" spans="1:16" s="3" customFormat="1" ht="20.25" customHeight="1" x14ac:dyDescent="0.15">
      <c r="A142" s="155">
        <v>6</v>
      </c>
      <c r="B142" s="157"/>
      <c r="C142" s="159"/>
      <c r="D142" s="160"/>
      <c r="E142" s="161"/>
      <c r="F142" s="166">
        <f t="shared" si="12"/>
        <v>0</v>
      </c>
      <c r="G142" s="169"/>
      <c r="H142" s="172" t="str">
        <f t="shared" si="13"/>
        <v/>
      </c>
      <c r="I142" s="261"/>
      <c r="J142" s="262"/>
      <c r="L142" s="176"/>
      <c r="M142" s="180"/>
      <c r="N142" s="182"/>
      <c r="O142" s="184" t="str">
        <f t="shared" si="14"/>
        <v/>
      </c>
      <c r="P142" s="185" t="e">
        <f>VLOOKUP(O142,補助基準額リスト!D:E,2,FALSE)</f>
        <v>#N/A</v>
      </c>
    </row>
    <row r="143" spans="1:16" s="3" customFormat="1" ht="20.25" customHeight="1" x14ac:dyDescent="0.15">
      <c r="A143" s="155">
        <v>7</v>
      </c>
      <c r="B143" s="157"/>
      <c r="C143" s="159"/>
      <c r="D143" s="160"/>
      <c r="E143" s="161"/>
      <c r="F143" s="166">
        <f t="shared" si="12"/>
        <v>0</v>
      </c>
      <c r="G143" s="169"/>
      <c r="H143" s="172" t="str">
        <f t="shared" si="13"/>
        <v/>
      </c>
      <c r="I143" s="261"/>
      <c r="J143" s="262"/>
      <c r="L143" s="176"/>
      <c r="M143" s="180"/>
      <c r="N143" s="182"/>
      <c r="O143" s="184" t="str">
        <f t="shared" si="14"/>
        <v/>
      </c>
      <c r="P143" s="185" t="e">
        <f>VLOOKUP(O143,補助基準額リスト!D:E,2,FALSE)</f>
        <v>#N/A</v>
      </c>
    </row>
    <row r="144" spans="1:16" s="3" customFormat="1" ht="20.25" customHeight="1" x14ac:dyDescent="0.15">
      <c r="A144" s="155">
        <v>8</v>
      </c>
      <c r="B144" s="157"/>
      <c r="C144" s="159"/>
      <c r="D144" s="160"/>
      <c r="E144" s="161"/>
      <c r="F144" s="166">
        <f t="shared" si="12"/>
        <v>0</v>
      </c>
      <c r="G144" s="169"/>
      <c r="H144" s="172" t="str">
        <f t="shared" si="13"/>
        <v/>
      </c>
      <c r="I144" s="261"/>
      <c r="J144" s="262"/>
      <c r="L144" s="176"/>
      <c r="M144" s="180"/>
      <c r="N144" s="182"/>
      <c r="O144" s="184" t="str">
        <f t="shared" si="14"/>
        <v/>
      </c>
      <c r="P144" s="185" t="e">
        <f>VLOOKUP(O144,補助基準額リスト!D:E,2,FALSE)</f>
        <v>#N/A</v>
      </c>
    </row>
    <row r="145" spans="1:16" s="3" customFormat="1" ht="20.25" customHeight="1" x14ac:dyDescent="0.15">
      <c r="A145" s="155">
        <v>9</v>
      </c>
      <c r="B145" s="157"/>
      <c r="C145" s="159"/>
      <c r="D145" s="160"/>
      <c r="E145" s="161"/>
      <c r="F145" s="166">
        <f t="shared" si="12"/>
        <v>0</v>
      </c>
      <c r="G145" s="169"/>
      <c r="H145" s="172" t="str">
        <f t="shared" si="13"/>
        <v/>
      </c>
      <c r="I145" s="261"/>
      <c r="J145" s="262"/>
      <c r="L145" s="176"/>
      <c r="M145" s="180"/>
      <c r="N145" s="182"/>
      <c r="O145" s="184" t="str">
        <f t="shared" si="14"/>
        <v/>
      </c>
      <c r="P145" s="185" t="e">
        <f>VLOOKUP(O145,補助基準額リスト!D:E,2,FALSE)</f>
        <v>#N/A</v>
      </c>
    </row>
    <row r="146" spans="1:16" s="3" customFormat="1" ht="20.25" customHeight="1" x14ac:dyDescent="0.15">
      <c r="A146" s="155">
        <v>10</v>
      </c>
      <c r="B146" s="157"/>
      <c r="C146" s="159"/>
      <c r="D146" s="160"/>
      <c r="E146" s="161"/>
      <c r="F146" s="166">
        <f t="shared" si="12"/>
        <v>0</v>
      </c>
      <c r="G146" s="169"/>
      <c r="H146" s="172" t="str">
        <f t="shared" si="13"/>
        <v/>
      </c>
      <c r="I146" s="261"/>
      <c r="J146" s="262"/>
      <c r="L146" s="176"/>
      <c r="M146" s="180"/>
      <c r="N146" s="182"/>
      <c r="O146" s="184" t="str">
        <f t="shared" si="14"/>
        <v/>
      </c>
      <c r="P146" s="185" t="e">
        <f>VLOOKUP(O146,補助基準額リスト!D:E,2,FALSE)</f>
        <v>#N/A</v>
      </c>
    </row>
    <row r="147" spans="1:16" s="3" customFormat="1" ht="20.25" customHeight="1" x14ac:dyDescent="0.15">
      <c r="A147" s="155">
        <v>11</v>
      </c>
      <c r="B147" s="157"/>
      <c r="C147" s="159"/>
      <c r="D147" s="160"/>
      <c r="E147" s="161"/>
      <c r="F147" s="166">
        <f t="shared" si="12"/>
        <v>0</v>
      </c>
      <c r="G147" s="169"/>
      <c r="H147" s="172" t="str">
        <f t="shared" si="13"/>
        <v/>
      </c>
      <c r="I147" s="261"/>
      <c r="J147" s="262"/>
      <c r="L147" s="176"/>
      <c r="M147" s="180"/>
      <c r="N147" s="182"/>
      <c r="O147" s="184" t="str">
        <f t="shared" si="14"/>
        <v/>
      </c>
      <c r="P147" s="185" t="e">
        <f>VLOOKUP(O147,補助基準額リスト!D:E,2,FALSE)</f>
        <v>#N/A</v>
      </c>
    </row>
    <row r="148" spans="1:16" s="3" customFormat="1" ht="20.25" customHeight="1" x14ac:dyDescent="0.15">
      <c r="A148" s="155">
        <v>12</v>
      </c>
      <c r="B148" s="157"/>
      <c r="C148" s="159"/>
      <c r="D148" s="160"/>
      <c r="E148" s="161"/>
      <c r="F148" s="166">
        <f t="shared" si="12"/>
        <v>0</v>
      </c>
      <c r="G148" s="169"/>
      <c r="H148" s="172" t="str">
        <f t="shared" si="13"/>
        <v/>
      </c>
      <c r="I148" s="261"/>
      <c r="J148" s="262"/>
      <c r="L148" s="176"/>
      <c r="M148" s="180"/>
      <c r="N148" s="182"/>
      <c r="O148" s="184" t="str">
        <f t="shared" si="14"/>
        <v/>
      </c>
      <c r="P148" s="185" t="e">
        <f>VLOOKUP(O148,補助基準額リスト!D:E,2,FALSE)</f>
        <v>#N/A</v>
      </c>
    </row>
    <row r="149" spans="1:16" s="3" customFormat="1" ht="20.25" customHeight="1" x14ac:dyDescent="0.15">
      <c r="A149" s="155">
        <v>1</v>
      </c>
      <c r="B149" s="157"/>
      <c r="C149" s="159"/>
      <c r="D149" s="160"/>
      <c r="E149" s="161"/>
      <c r="F149" s="166">
        <f t="shared" si="12"/>
        <v>0</v>
      </c>
      <c r="G149" s="169"/>
      <c r="H149" s="172" t="str">
        <f t="shared" si="13"/>
        <v/>
      </c>
      <c r="I149" s="261"/>
      <c r="J149" s="262"/>
      <c r="L149" s="176"/>
      <c r="M149" s="180"/>
      <c r="N149" s="182"/>
      <c r="O149" s="184" t="str">
        <f t="shared" si="14"/>
        <v/>
      </c>
      <c r="P149" s="185" t="e">
        <f>VLOOKUP(O149,補助基準額リスト!D:E,2,FALSE)</f>
        <v>#N/A</v>
      </c>
    </row>
    <row r="150" spans="1:16" s="3" customFormat="1" ht="20.25" customHeight="1" x14ac:dyDescent="0.15">
      <c r="A150" s="155">
        <v>2</v>
      </c>
      <c r="B150" s="157"/>
      <c r="C150" s="159"/>
      <c r="D150" s="160"/>
      <c r="E150" s="161"/>
      <c r="F150" s="166">
        <f t="shared" si="12"/>
        <v>0</v>
      </c>
      <c r="G150" s="169"/>
      <c r="H150" s="172" t="str">
        <f t="shared" si="13"/>
        <v/>
      </c>
      <c r="I150" s="261"/>
      <c r="J150" s="262"/>
      <c r="L150" s="176"/>
      <c r="M150" s="180"/>
      <c r="N150" s="182"/>
      <c r="O150" s="184" t="str">
        <f t="shared" si="14"/>
        <v/>
      </c>
      <c r="P150" s="185" t="e">
        <f>VLOOKUP(O150,補助基準額リスト!D:E,2,FALSE)</f>
        <v>#N/A</v>
      </c>
    </row>
    <row r="151" spans="1:16" s="3" customFormat="1" ht="20.25" customHeight="1" x14ac:dyDescent="0.15">
      <c r="A151" s="155">
        <v>3</v>
      </c>
      <c r="B151" s="157"/>
      <c r="C151" s="159"/>
      <c r="D151" s="160"/>
      <c r="E151" s="161"/>
      <c r="F151" s="166">
        <f t="shared" si="12"/>
        <v>0</v>
      </c>
      <c r="G151" s="169"/>
      <c r="H151" s="172" t="str">
        <f t="shared" si="13"/>
        <v/>
      </c>
      <c r="I151" s="263"/>
      <c r="J151" s="264"/>
      <c r="L151" s="176"/>
      <c r="M151" s="180"/>
      <c r="N151" s="182"/>
      <c r="O151" s="184" t="str">
        <f t="shared" si="14"/>
        <v/>
      </c>
      <c r="P151" s="185" t="e">
        <f>VLOOKUP(O151,補助基準額リスト!D:E,2,FALSE)</f>
        <v>#N/A</v>
      </c>
    </row>
    <row r="152" spans="1:16" s="3" customFormat="1" ht="20.25" customHeight="1" x14ac:dyDescent="0.15">
      <c r="A152" s="22" t="s">
        <v>71</v>
      </c>
      <c r="B152" s="158"/>
      <c r="C152" s="158"/>
      <c r="D152" s="158"/>
      <c r="E152" s="162">
        <f>SUM(E140:E151)</f>
        <v>0</v>
      </c>
      <c r="F152" s="162">
        <f>SUM(F140:F151)</f>
        <v>0</v>
      </c>
      <c r="G152" s="170"/>
      <c r="H152" s="173">
        <f>SUM(H140:H151)</f>
        <v>0</v>
      </c>
      <c r="I152" s="170"/>
      <c r="J152" s="173">
        <f>H152-F152</f>
        <v>0</v>
      </c>
      <c r="L152" s="177"/>
      <c r="N152" s="177"/>
    </row>
    <row r="153" spans="1:16" ht="6.75" customHeight="1" x14ac:dyDescent="0.15"/>
    <row r="154" spans="1:16" ht="20.25" customHeight="1" x14ac:dyDescent="0.15">
      <c r="A154" s="156" t="s">
        <v>94</v>
      </c>
    </row>
    <row r="155" spans="1:16" ht="20.25" customHeight="1" x14ac:dyDescent="0.15"/>
    <row r="157" spans="1:16" x14ac:dyDescent="0.15">
      <c r="A157" s="1" t="s">
        <v>96</v>
      </c>
    </row>
    <row r="158" spans="1:16" x14ac:dyDescent="0.15">
      <c r="A158" s="1" t="s">
        <v>18</v>
      </c>
      <c r="E158" s="75" t="s">
        <v>23</v>
      </c>
      <c r="F158" s="168"/>
      <c r="G158" s="154"/>
    </row>
    <row r="159" spans="1:16" x14ac:dyDescent="0.15">
      <c r="E159" s="75" t="s">
        <v>142</v>
      </c>
      <c r="F159" s="168"/>
      <c r="G159" s="75" t="s">
        <v>16</v>
      </c>
      <c r="H159" s="164"/>
      <c r="I159" s="75" t="s">
        <v>44</v>
      </c>
      <c r="J159" s="175">
        <v>6</v>
      </c>
    </row>
    <row r="160" spans="1:16" ht="6.75" customHeight="1" x14ac:dyDescent="0.15"/>
    <row r="161" spans="1:16" x14ac:dyDescent="0.15">
      <c r="I161" s="250" t="s">
        <v>5</v>
      </c>
      <c r="J161" s="250"/>
      <c r="L161" s="178"/>
      <c r="M161" s="18"/>
      <c r="N161" s="178"/>
      <c r="O161" s="18"/>
      <c r="P161" s="18"/>
    </row>
    <row r="162" spans="1:16" ht="13.5" customHeight="1" x14ac:dyDescent="0.15">
      <c r="A162" s="19"/>
      <c r="B162" s="19"/>
      <c r="C162" s="19"/>
      <c r="D162" s="19"/>
      <c r="E162" s="251" t="s">
        <v>82</v>
      </c>
      <c r="F162" s="251"/>
      <c r="G162" s="86"/>
      <c r="H162" s="101"/>
      <c r="I162" s="86"/>
      <c r="J162" s="101"/>
      <c r="L162" s="179"/>
      <c r="M162" s="181"/>
      <c r="N162" s="183"/>
      <c r="O162" s="181"/>
      <c r="P162" s="181"/>
    </row>
    <row r="163" spans="1:16" ht="13.15" customHeight="1" x14ac:dyDescent="0.15">
      <c r="A163" s="20" t="s">
        <v>47</v>
      </c>
      <c r="B163" s="20" t="s">
        <v>74</v>
      </c>
      <c r="C163" s="20" t="s">
        <v>20</v>
      </c>
      <c r="D163" s="20" t="s">
        <v>76</v>
      </c>
      <c r="E163" s="19" t="s">
        <v>160</v>
      </c>
      <c r="F163" s="83" t="s">
        <v>159</v>
      </c>
      <c r="G163" s="252" t="s">
        <v>40</v>
      </c>
      <c r="H163" s="253"/>
      <c r="I163" s="252" t="s">
        <v>40</v>
      </c>
      <c r="J163" s="253"/>
      <c r="L163" s="289" t="s">
        <v>206</v>
      </c>
      <c r="M163" s="257" t="s">
        <v>200</v>
      </c>
      <c r="N163" s="282" t="s">
        <v>80</v>
      </c>
      <c r="O163" s="257" t="s">
        <v>212</v>
      </c>
      <c r="P163" s="257" t="s">
        <v>67</v>
      </c>
    </row>
    <row r="164" spans="1:16" x14ac:dyDescent="0.15">
      <c r="A164" s="20"/>
      <c r="B164" s="20"/>
      <c r="C164" s="20" t="s">
        <v>209</v>
      </c>
      <c r="D164" s="20"/>
      <c r="E164" s="20"/>
      <c r="F164" s="273" t="s">
        <v>192</v>
      </c>
      <c r="G164" s="252" t="s">
        <v>78</v>
      </c>
      <c r="H164" s="253"/>
      <c r="I164" s="252" t="s">
        <v>49</v>
      </c>
      <c r="J164" s="253"/>
      <c r="L164" s="290"/>
      <c r="M164" s="258"/>
      <c r="N164" s="283"/>
      <c r="O164" s="258"/>
      <c r="P164" s="258"/>
    </row>
    <row r="165" spans="1:16" ht="9" customHeight="1" x14ac:dyDescent="0.15">
      <c r="A165" s="20"/>
      <c r="B165" s="20"/>
      <c r="C165" s="20"/>
      <c r="D165" s="20"/>
      <c r="E165" s="20"/>
      <c r="F165" s="288"/>
      <c r="G165" s="30"/>
      <c r="H165" s="102"/>
      <c r="I165" s="30"/>
      <c r="J165" s="102"/>
      <c r="L165" s="290"/>
      <c r="M165" s="258"/>
      <c r="N165" s="283"/>
      <c r="O165" s="258"/>
      <c r="P165" s="258"/>
    </row>
    <row r="166" spans="1:16" ht="9" customHeight="1" x14ac:dyDescent="0.15">
      <c r="A166" s="20"/>
      <c r="B166" s="20"/>
      <c r="C166" s="20"/>
      <c r="D166" s="20"/>
      <c r="E166" s="20"/>
      <c r="F166" s="288"/>
      <c r="G166" s="30"/>
      <c r="H166" s="102"/>
      <c r="I166" s="30"/>
      <c r="J166" s="102"/>
      <c r="L166" s="290"/>
      <c r="M166" s="258"/>
      <c r="N166" s="283"/>
      <c r="O166" s="258"/>
      <c r="P166" s="258"/>
    </row>
    <row r="167" spans="1:16" ht="9" customHeight="1" x14ac:dyDescent="0.15">
      <c r="A167" s="20"/>
      <c r="B167" s="20"/>
      <c r="C167" s="20"/>
      <c r="D167" s="20"/>
      <c r="E167" s="20"/>
      <c r="F167" s="288"/>
      <c r="G167" s="30"/>
      <c r="H167" s="102"/>
      <c r="I167" s="30"/>
      <c r="J167" s="102"/>
      <c r="L167" s="290"/>
      <c r="M167" s="258"/>
      <c r="N167" s="283"/>
      <c r="O167" s="258"/>
      <c r="P167" s="258"/>
    </row>
    <row r="168" spans="1:16" ht="9" customHeight="1" x14ac:dyDescent="0.15">
      <c r="A168" s="20"/>
      <c r="B168" s="20"/>
      <c r="C168" s="20"/>
      <c r="D168" s="20"/>
      <c r="E168" s="20"/>
      <c r="F168" s="288"/>
      <c r="G168" s="30"/>
      <c r="H168" s="102"/>
      <c r="I168" s="30"/>
      <c r="J168" s="102"/>
      <c r="L168" s="290"/>
      <c r="M168" s="258"/>
      <c r="N168" s="283"/>
      <c r="O168" s="258"/>
      <c r="P168" s="258"/>
    </row>
    <row r="169" spans="1:16" ht="10.9" customHeight="1" x14ac:dyDescent="0.15">
      <c r="A169" s="20"/>
      <c r="B169" s="20"/>
      <c r="C169" s="20"/>
      <c r="D169" s="20"/>
      <c r="E169" s="20"/>
      <c r="F169" s="288"/>
      <c r="G169" s="30"/>
      <c r="H169" s="102"/>
      <c r="I169" s="30"/>
      <c r="J169" s="102"/>
      <c r="L169" s="290"/>
      <c r="M169" s="258"/>
      <c r="N169" s="283"/>
      <c r="O169" s="258"/>
      <c r="P169" s="258"/>
    </row>
    <row r="170" spans="1:16" x14ac:dyDescent="0.15">
      <c r="A170" s="21"/>
      <c r="B170" s="21"/>
      <c r="C170" s="21"/>
      <c r="D170" s="21"/>
      <c r="E170" s="21" t="s">
        <v>97</v>
      </c>
      <c r="F170" s="21" t="s">
        <v>53</v>
      </c>
      <c r="G170" s="87"/>
      <c r="H170" s="103" t="s">
        <v>38</v>
      </c>
      <c r="I170" s="87"/>
      <c r="J170" s="103" t="s">
        <v>162</v>
      </c>
      <c r="L170" s="290"/>
      <c r="M170" s="258"/>
      <c r="N170" s="283"/>
      <c r="O170" s="258"/>
      <c r="P170" s="258"/>
    </row>
    <row r="171" spans="1:16" s="3" customFormat="1" ht="20.25" customHeight="1" x14ac:dyDescent="0.15">
      <c r="A171" s="155">
        <v>4</v>
      </c>
      <c r="B171" s="157"/>
      <c r="C171" s="159"/>
      <c r="D171" s="160"/>
      <c r="E171" s="161"/>
      <c r="F171" s="166">
        <f t="shared" ref="F171:F182" si="15">ROUNDDOWN(L171*N171,0)</f>
        <v>0</v>
      </c>
      <c r="G171" s="169"/>
      <c r="H171" s="172" t="str">
        <f t="shared" ref="H171:H182" si="16">IFERROR(P171,"")</f>
        <v/>
      </c>
      <c r="I171" s="259"/>
      <c r="J171" s="260"/>
      <c r="L171" s="176"/>
      <c r="M171" s="180"/>
      <c r="N171" s="182"/>
      <c r="O171" s="184" t="str">
        <f t="shared" ref="O171:O182" si="17">M171&amp;D171&amp;C171</f>
        <v/>
      </c>
      <c r="P171" s="185" t="e">
        <f>VLOOKUP(O171,補助基準額リスト!D:E,2,FALSE)</f>
        <v>#N/A</v>
      </c>
    </row>
    <row r="172" spans="1:16" s="3" customFormat="1" ht="20.25" customHeight="1" x14ac:dyDescent="0.15">
      <c r="A172" s="155">
        <v>5</v>
      </c>
      <c r="B172" s="157"/>
      <c r="C172" s="159"/>
      <c r="D172" s="160"/>
      <c r="E172" s="161"/>
      <c r="F172" s="166">
        <f t="shared" si="15"/>
        <v>0</v>
      </c>
      <c r="G172" s="169"/>
      <c r="H172" s="172" t="str">
        <f t="shared" si="16"/>
        <v/>
      </c>
      <c r="I172" s="261"/>
      <c r="J172" s="262"/>
      <c r="L172" s="176"/>
      <c r="M172" s="180"/>
      <c r="N172" s="182"/>
      <c r="O172" s="184" t="str">
        <f t="shared" si="17"/>
        <v/>
      </c>
      <c r="P172" s="185" t="e">
        <f>VLOOKUP(O172,補助基準額リスト!D:E,2,FALSE)</f>
        <v>#N/A</v>
      </c>
    </row>
    <row r="173" spans="1:16" s="3" customFormat="1" ht="20.25" customHeight="1" x14ac:dyDescent="0.15">
      <c r="A173" s="155">
        <v>6</v>
      </c>
      <c r="B173" s="157"/>
      <c r="C173" s="159"/>
      <c r="D173" s="160"/>
      <c r="E173" s="161"/>
      <c r="F173" s="166">
        <f t="shared" si="15"/>
        <v>0</v>
      </c>
      <c r="G173" s="169"/>
      <c r="H173" s="172" t="str">
        <f t="shared" si="16"/>
        <v/>
      </c>
      <c r="I173" s="261"/>
      <c r="J173" s="262"/>
      <c r="L173" s="176"/>
      <c r="M173" s="180"/>
      <c r="N173" s="182"/>
      <c r="O173" s="184" t="str">
        <f t="shared" si="17"/>
        <v/>
      </c>
      <c r="P173" s="185" t="e">
        <f>VLOOKUP(O173,補助基準額リスト!D:E,2,FALSE)</f>
        <v>#N/A</v>
      </c>
    </row>
    <row r="174" spans="1:16" s="3" customFormat="1" ht="20.25" customHeight="1" x14ac:dyDescent="0.15">
      <c r="A174" s="155">
        <v>7</v>
      </c>
      <c r="B174" s="157"/>
      <c r="C174" s="159"/>
      <c r="D174" s="160"/>
      <c r="E174" s="161"/>
      <c r="F174" s="166">
        <f t="shared" si="15"/>
        <v>0</v>
      </c>
      <c r="G174" s="169"/>
      <c r="H174" s="172" t="str">
        <f t="shared" si="16"/>
        <v/>
      </c>
      <c r="I174" s="261"/>
      <c r="J174" s="262"/>
      <c r="L174" s="176"/>
      <c r="M174" s="180"/>
      <c r="N174" s="182"/>
      <c r="O174" s="184" t="str">
        <f t="shared" si="17"/>
        <v/>
      </c>
      <c r="P174" s="185" t="e">
        <f>VLOOKUP(O174,補助基準額リスト!D:E,2,FALSE)</f>
        <v>#N/A</v>
      </c>
    </row>
    <row r="175" spans="1:16" s="3" customFormat="1" ht="20.25" customHeight="1" x14ac:dyDescent="0.15">
      <c r="A175" s="155">
        <v>8</v>
      </c>
      <c r="B175" s="157"/>
      <c r="C175" s="159"/>
      <c r="D175" s="160"/>
      <c r="E175" s="161"/>
      <c r="F175" s="166">
        <f t="shared" si="15"/>
        <v>0</v>
      </c>
      <c r="G175" s="169"/>
      <c r="H175" s="172" t="str">
        <f t="shared" si="16"/>
        <v/>
      </c>
      <c r="I175" s="261"/>
      <c r="J175" s="262"/>
      <c r="L175" s="176"/>
      <c r="M175" s="180"/>
      <c r="N175" s="182"/>
      <c r="O175" s="184" t="str">
        <f t="shared" si="17"/>
        <v/>
      </c>
      <c r="P175" s="185" t="e">
        <f>VLOOKUP(O175,補助基準額リスト!D:E,2,FALSE)</f>
        <v>#N/A</v>
      </c>
    </row>
    <row r="176" spans="1:16" s="3" customFormat="1" ht="20.25" customHeight="1" x14ac:dyDescent="0.15">
      <c r="A176" s="155">
        <v>9</v>
      </c>
      <c r="B176" s="157"/>
      <c r="C176" s="159"/>
      <c r="D176" s="160"/>
      <c r="E176" s="161"/>
      <c r="F176" s="166">
        <f t="shared" si="15"/>
        <v>0</v>
      </c>
      <c r="G176" s="169"/>
      <c r="H176" s="172" t="str">
        <f t="shared" si="16"/>
        <v/>
      </c>
      <c r="I176" s="261"/>
      <c r="J176" s="262"/>
      <c r="L176" s="176"/>
      <c r="M176" s="180"/>
      <c r="N176" s="182"/>
      <c r="O176" s="184" t="str">
        <f t="shared" si="17"/>
        <v/>
      </c>
      <c r="P176" s="185" t="e">
        <f>VLOOKUP(O176,補助基準額リスト!D:E,2,FALSE)</f>
        <v>#N/A</v>
      </c>
    </row>
    <row r="177" spans="1:16" s="3" customFormat="1" ht="20.25" customHeight="1" x14ac:dyDescent="0.15">
      <c r="A177" s="155">
        <v>10</v>
      </c>
      <c r="B177" s="157"/>
      <c r="C177" s="159"/>
      <c r="D177" s="160"/>
      <c r="E177" s="161"/>
      <c r="F177" s="166">
        <f t="shared" si="15"/>
        <v>0</v>
      </c>
      <c r="G177" s="169"/>
      <c r="H177" s="172" t="str">
        <f t="shared" si="16"/>
        <v/>
      </c>
      <c r="I177" s="261"/>
      <c r="J177" s="262"/>
      <c r="L177" s="176"/>
      <c r="M177" s="180"/>
      <c r="N177" s="182"/>
      <c r="O177" s="184" t="str">
        <f t="shared" si="17"/>
        <v/>
      </c>
      <c r="P177" s="185" t="e">
        <f>VLOOKUP(O177,補助基準額リスト!D:E,2,FALSE)</f>
        <v>#N/A</v>
      </c>
    </row>
    <row r="178" spans="1:16" s="3" customFormat="1" ht="20.25" customHeight="1" x14ac:dyDescent="0.15">
      <c r="A178" s="155">
        <v>11</v>
      </c>
      <c r="B178" s="157"/>
      <c r="C178" s="159"/>
      <c r="D178" s="160"/>
      <c r="E178" s="161"/>
      <c r="F178" s="166">
        <f t="shared" si="15"/>
        <v>0</v>
      </c>
      <c r="G178" s="169"/>
      <c r="H178" s="172" t="str">
        <f t="shared" si="16"/>
        <v/>
      </c>
      <c r="I178" s="261"/>
      <c r="J178" s="262"/>
      <c r="L178" s="176"/>
      <c r="M178" s="180"/>
      <c r="N178" s="182"/>
      <c r="O178" s="184" t="str">
        <f t="shared" si="17"/>
        <v/>
      </c>
      <c r="P178" s="185" t="e">
        <f>VLOOKUP(O178,補助基準額リスト!D:E,2,FALSE)</f>
        <v>#N/A</v>
      </c>
    </row>
    <row r="179" spans="1:16" s="3" customFormat="1" ht="20.25" customHeight="1" x14ac:dyDescent="0.15">
      <c r="A179" s="155">
        <v>12</v>
      </c>
      <c r="B179" s="157"/>
      <c r="C179" s="159"/>
      <c r="D179" s="160"/>
      <c r="E179" s="161"/>
      <c r="F179" s="166">
        <f t="shared" si="15"/>
        <v>0</v>
      </c>
      <c r="G179" s="169"/>
      <c r="H179" s="172" t="str">
        <f t="shared" si="16"/>
        <v/>
      </c>
      <c r="I179" s="261"/>
      <c r="J179" s="262"/>
      <c r="L179" s="176"/>
      <c r="M179" s="180"/>
      <c r="N179" s="182"/>
      <c r="O179" s="184" t="str">
        <f t="shared" si="17"/>
        <v/>
      </c>
      <c r="P179" s="185" t="e">
        <f>VLOOKUP(O179,補助基準額リスト!D:E,2,FALSE)</f>
        <v>#N/A</v>
      </c>
    </row>
    <row r="180" spans="1:16" s="3" customFormat="1" ht="20.25" customHeight="1" x14ac:dyDescent="0.15">
      <c r="A180" s="155">
        <v>1</v>
      </c>
      <c r="B180" s="157"/>
      <c r="C180" s="159"/>
      <c r="D180" s="160"/>
      <c r="E180" s="161"/>
      <c r="F180" s="166">
        <f t="shared" si="15"/>
        <v>0</v>
      </c>
      <c r="G180" s="169"/>
      <c r="H180" s="172" t="str">
        <f t="shared" si="16"/>
        <v/>
      </c>
      <c r="I180" s="261"/>
      <c r="J180" s="262"/>
      <c r="L180" s="176"/>
      <c r="M180" s="180"/>
      <c r="N180" s="182"/>
      <c r="O180" s="184" t="str">
        <f t="shared" si="17"/>
        <v/>
      </c>
      <c r="P180" s="185" t="e">
        <f>VLOOKUP(O180,補助基準額リスト!D:E,2,FALSE)</f>
        <v>#N/A</v>
      </c>
    </row>
    <row r="181" spans="1:16" s="3" customFormat="1" ht="20.25" customHeight="1" x14ac:dyDescent="0.15">
      <c r="A181" s="155">
        <v>2</v>
      </c>
      <c r="B181" s="157"/>
      <c r="C181" s="159"/>
      <c r="D181" s="160"/>
      <c r="E181" s="161"/>
      <c r="F181" s="166">
        <f t="shared" si="15"/>
        <v>0</v>
      </c>
      <c r="G181" s="169"/>
      <c r="H181" s="172" t="str">
        <f t="shared" si="16"/>
        <v/>
      </c>
      <c r="I181" s="261"/>
      <c r="J181" s="262"/>
      <c r="L181" s="176"/>
      <c r="M181" s="180"/>
      <c r="N181" s="182"/>
      <c r="O181" s="184" t="str">
        <f t="shared" si="17"/>
        <v/>
      </c>
      <c r="P181" s="185" t="e">
        <f>VLOOKUP(O181,補助基準額リスト!D:E,2,FALSE)</f>
        <v>#N/A</v>
      </c>
    </row>
    <row r="182" spans="1:16" s="3" customFormat="1" ht="20.25" customHeight="1" x14ac:dyDescent="0.15">
      <c r="A182" s="155">
        <v>3</v>
      </c>
      <c r="B182" s="157"/>
      <c r="C182" s="159"/>
      <c r="D182" s="160"/>
      <c r="E182" s="161"/>
      <c r="F182" s="166">
        <f t="shared" si="15"/>
        <v>0</v>
      </c>
      <c r="G182" s="169"/>
      <c r="H182" s="172" t="str">
        <f t="shared" si="16"/>
        <v/>
      </c>
      <c r="I182" s="263"/>
      <c r="J182" s="264"/>
      <c r="L182" s="176"/>
      <c r="M182" s="180"/>
      <c r="N182" s="182"/>
      <c r="O182" s="184" t="str">
        <f t="shared" si="17"/>
        <v/>
      </c>
      <c r="P182" s="185" t="e">
        <f>VLOOKUP(O182,補助基準額リスト!D:E,2,FALSE)</f>
        <v>#N/A</v>
      </c>
    </row>
    <row r="183" spans="1:16" s="3" customFormat="1" ht="20.25" customHeight="1" x14ac:dyDescent="0.15">
      <c r="A183" s="22" t="s">
        <v>71</v>
      </c>
      <c r="B183" s="158"/>
      <c r="C183" s="158"/>
      <c r="D183" s="158"/>
      <c r="E183" s="163">
        <f>SUM(E171:E182)</f>
        <v>0</v>
      </c>
      <c r="F183" s="163">
        <f>SUM(F171:F182)</f>
        <v>0</v>
      </c>
      <c r="G183" s="115"/>
      <c r="H183" s="174">
        <f>SUM(H171:H182)</f>
        <v>0</v>
      </c>
      <c r="I183" s="115"/>
      <c r="J183" s="174">
        <f>H183-F183</f>
        <v>0</v>
      </c>
      <c r="L183" s="177"/>
      <c r="N183" s="177"/>
    </row>
    <row r="184" spans="1:16" ht="6.75" customHeight="1" x14ac:dyDescent="0.15"/>
    <row r="185" spans="1:16" ht="20.25" customHeight="1" x14ac:dyDescent="0.15">
      <c r="A185" s="156" t="s">
        <v>94</v>
      </c>
    </row>
    <row r="186" spans="1:16" ht="20.25" customHeight="1" x14ac:dyDescent="0.15"/>
    <row r="188" spans="1:16" x14ac:dyDescent="0.15">
      <c r="A188" s="1" t="s">
        <v>96</v>
      </c>
    </row>
    <row r="189" spans="1:16" x14ac:dyDescent="0.15">
      <c r="A189" s="1" t="s">
        <v>18</v>
      </c>
      <c r="E189" s="75" t="s">
        <v>23</v>
      </c>
      <c r="F189" s="168"/>
      <c r="G189" s="154"/>
    </row>
    <row r="190" spans="1:16" x14ac:dyDescent="0.15">
      <c r="E190" s="75" t="s">
        <v>142</v>
      </c>
      <c r="F190" s="168"/>
      <c r="G190" s="75" t="s">
        <v>16</v>
      </c>
      <c r="H190" s="164"/>
      <c r="I190" s="75" t="s">
        <v>44</v>
      </c>
      <c r="J190" s="175">
        <v>7</v>
      </c>
    </row>
    <row r="191" spans="1:16" ht="6.75" customHeight="1" x14ac:dyDescent="0.15"/>
    <row r="192" spans="1:16" x14ac:dyDescent="0.15">
      <c r="I192" s="250" t="s">
        <v>5</v>
      </c>
      <c r="J192" s="250"/>
    </row>
    <row r="193" spans="1:16" x14ac:dyDescent="0.15">
      <c r="A193" s="19"/>
      <c r="B193" s="19"/>
      <c r="C193" s="19"/>
      <c r="D193" s="19"/>
      <c r="E193" s="251" t="s">
        <v>82</v>
      </c>
      <c r="F193" s="251"/>
      <c r="G193" s="86"/>
      <c r="H193" s="101"/>
      <c r="I193" s="86"/>
      <c r="J193" s="101"/>
    </row>
    <row r="194" spans="1:16" ht="13.15" customHeight="1" x14ac:dyDescent="0.15">
      <c r="A194" s="20" t="s">
        <v>47</v>
      </c>
      <c r="B194" s="20" t="s">
        <v>74</v>
      </c>
      <c r="C194" s="20" t="s">
        <v>20</v>
      </c>
      <c r="D194" s="20" t="s">
        <v>76</v>
      </c>
      <c r="E194" s="19" t="s">
        <v>160</v>
      </c>
      <c r="F194" s="83" t="s">
        <v>159</v>
      </c>
      <c r="G194" s="252" t="s">
        <v>40</v>
      </c>
      <c r="H194" s="253"/>
      <c r="I194" s="252" t="s">
        <v>40</v>
      </c>
      <c r="J194" s="253"/>
      <c r="L194" s="289" t="s">
        <v>206</v>
      </c>
      <c r="M194" s="257" t="s">
        <v>200</v>
      </c>
      <c r="N194" s="282" t="s">
        <v>80</v>
      </c>
      <c r="O194" s="257" t="s">
        <v>212</v>
      </c>
      <c r="P194" s="257" t="s">
        <v>67</v>
      </c>
    </row>
    <row r="195" spans="1:16" x14ac:dyDescent="0.15">
      <c r="A195" s="20"/>
      <c r="B195" s="20"/>
      <c r="C195" s="20" t="s">
        <v>209</v>
      </c>
      <c r="D195" s="20"/>
      <c r="E195" s="20"/>
      <c r="F195" s="273" t="s">
        <v>192</v>
      </c>
      <c r="G195" s="252" t="s">
        <v>78</v>
      </c>
      <c r="H195" s="253"/>
      <c r="I195" s="252" t="s">
        <v>49</v>
      </c>
      <c r="J195" s="253"/>
      <c r="L195" s="290"/>
      <c r="M195" s="258"/>
      <c r="N195" s="283"/>
      <c r="O195" s="258"/>
      <c r="P195" s="258"/>
    </row>
    <row r="196" spans="1:16" ht="9" customHeight="1" x14ac:dyDescent="0.15">
      <c r="A196" s="20"/>
      <c r="B196" s="20"/>
      <c r="C196" s="20"/>
      <c r="D196" s="20"/>
      <c r="E196" s="20"/>
      <c r="F196" s="288"/>
      <c r="G196" s="30"/>
      <c r="H196" s="102"/>
      <c r="I196" s="30"/>
      <c r="J196" s="102"/>
      <c r="L196" s="290"/>
      <c r="M196" s="258"/>
      <c r="N196" s="283"/>
      <c r="O196" s="258"/>
      <c r="P196" s="258"/>
    </row>
    <row r="197" spans="1:16" ht="9" customHeight="1" x14ac:dyDescent="0.15">
      <c r="A197" s="20"/>
      <c r="B197" s="20"/>
      <c r="C197" s="20"/>
      <c r="D197" s="20"/>
      <c r="E197" s="20"/>
      <c r="F197" s="288"/>
      <c r="G197" s="30"/>
      <c r="H197" s="102"/>
      <c r="I197" s="30"/>
      <c r="J197" s="102"/>
      <c r="L197" s="290"/>
      <c r="M197" s="258"/>
      <c r="N197" s="283"/>
      <c r="O197" s="258"/>
      <c r="P197" s="258"/>
    </row>
    <row r="198" spans="1:16" ht="9" customHeight="1" x14ac:dyDescent="0.15">
      <c r="A198" s="20"/>
      <c r="B198" s="20"/>
      <c r="C198" s="20"/>
      <c r="D198" s="20"/>
      <c r="E198" s="20"/>
      <c r="F198" s="288"/>
      <c r="G198" s="30"/>
      <c r="H198" s="102"/>
      <c r="I198" s="30"/>
      <c r="J198" s="102"/>
      <c r="L198" s="290"/>
      <c r="M198" s="258"/>
      <c r="N198" s="283"/>
      <c r="O198" s="258"/>
      <c r="P198" s="258"/>
    </row>
    <row r="199" spans="1:16" ht="9" customHeight="1" x14ac:dyDescent="0.15">
      <c r="A199" s="20"/>
      <c r="B199" s="20"/>
      <c r="C199" s="20"/>
      <c r="D199" s="20"/>
      <c r="E199" s="20"/>
      <c r="F199" s="288"/>
      <c r="G199" s="30"/>
      <c r="H199" s="102"/>
      <c r="I199" s="30"/>
      <c r="J199" s="102"/>
      <c r="L199" s="290"/>
      <c r="M199" s="258"/>
      <c r="N199" s="283"/>
      <c r="O199" s="258"/>
      <c r="P199" s="258"/>
    </row>
    <row r="200" spans="1:16" ht="10.9" customHeight="1" x14ac:dyDescent="0.15">
      <c r="A200" s="20"/>
      <c r="B200" s="20"/>
      <c r="C200" s="20"/>
      <c r="D200" s="20"/>
      <c r="E200" s="20"/>
      <c r="F200" s="288"/>
      <c r="G200" s="30"/>
      <c r="H200" s="102"/>
      <c r="I200" s="30"/>
      <c r="J200" s="102"/>
      <c r="L200" s="290"/>
      <c r="M200" s="258"/>
      <c r="N200" s="283"/>
      <c r="O200" s="258"/>
      <c r="P200" s="258"/>
    </row>
    <row r="201" spans="1:16" x14ac:dyDescent="0.15">
      <c r="A201" s="21"/>
      <c r="B201" s="21"/>
      <c r="C201" s="21"/>
      <c r="D201" s="21"/>
      <c r="E201" s="21" t="s">
        <v>97</v>
      </c>
      <c r="F201" s="21" t="s">
        <v>53</v>
      </c>
      <c r="G201" s="87"/>
      <c r="H201" s="103" t="s">
        <v>38</v>
      </c>
      <c r="I201" s="87"/>
      <c r="J201" s="103" t="s">
        <v>162</v>
      </c>
      <c r="L201" s="290"/>
      <c r="M201" s="258"/>
      <c r="N201" s="283"/>
      <c r="O201" s="258"/>
      <c r="P201" s="258"/>
    </row>
    <row r="202" spans="1:16" s="3" customFormat="1" ht="20.25" customHeight="1" x14ac:dyDescent="0.15">
      <c r="A202" s="155">
        <v>4</v>
      </c>
      <c r="B202" s="157"/>
      <c r="C202" s="159"/>
      <c r="D202" s="160"/>
      <c r="E202" s="161"/>
      <c r="F202" s="166">
        <f t="shared" ref="F202:F213" si="18">ROUNDDOWN(L202*N202,0)</f>
        <v>0</v>
      </c>
      <c r="G202" s="169"/>
      <c r="H202" s="172" t="str">
        <f t="shared" ref="H202:H213" si="19">IFERROR(P202,"")</f>
        <v/>
      </c>
      <c r="I202" s="259"/>
      <c r="J202" s="260"/>
      <c r="L202" s="176"/>
      <c r="M202" s="180">
        <v>0</v>
      </c>
      <c r="N202" s="182">
        <v>10.24</v>
      </c>
      <c r="O202" s="184" t="str">
        <f t="shared" ref="O202:O213" si="20">M202&amp;D202&amp;C202</f>
        <v>0</v>
      </c>
      <c r="P202" s="185" t="e">
        <f>VLOOKUP(O202,補助基準額リスト!D:E,2,FALSE)</f>
        <v>#N/A</v>
      </c>
    </row>
    <row r="203" spans="1:16" s="3" customFormat="1" ht="20.25" customHeight="1" x14ac:dyDescent="0.15">
      <c r="A203" s="155">
        <v>5</v>
      </c>
      <c r="B203" s="157"/>
      <c r="C203" s="159"/>
      <c r="D203" s="160"/>
      <c r="E203" s="161"/>
      <c r="F203" s="166">
        <f t="shared" si="18"/>
        <v>0</v>
      </c>
      <c r="G203" s="169"/>
      <c r="H203" s="172" t="str">
        <f t="shared" si="19"/>
        <v/>
      </c>
      <c r="I203" s="261"/>
      <c r="J203" s="262"/>
      <c r="L203" s="176"/>
      <c r="M203" s="180">
        <v>1</v>
      </c>
      <c r="N203" s="182">
        <v>10.24</v>
      </c>
      <c r="O203" s="184" t="str">
        <f t="shared" si="20"/>
        <v>1</v>
      </c>
      <c r="P203" s="185" t="e">
        <f>VLOOKUP(O203,補助基準額リスト!D:E,2,FALSE)</f>
        <v>#N/A</v>
      </c>
    </row>
    <row r="204" spans="1:16" s="3" customFormat="1" ht="20.25" customHeight="1" x14ac:dyDescent="0.15">
      <c r="A204" s="155">
        <v>6</v>
      </c>
      <c r="B204" s="157"/>
      <c r="C204" s="159"/>
      <c r="D204" s="160"/>
      <c r="E204" s="161"/>
      <c r="F204" s="166">
        <f t="shared" si="18"/>
        <v>0</v>
      </c>
      <c r="G204" s="169"/>
      <c r="H204" s="172" t="str">
        <f t="shared" si="19"/>
        <v/>
      </c>
      <c r="I204" s="261"/>
      <c r="J204" s="262"/>
      <c r="L204" s="176"/>
      <c r="M204" s="180">
        <v>2</v>
      </c>
      <c r="N204" s="182">
        <v>10.24</v>
      </c>
      <c r="O204" s="184" t="str">
        <f t="shared" si="20"/>
        <v>2</v>
      </c>
      <c r="P204" s="185" t="e">
        <f>VLOOKUP(O204,補助基準額リスト!D:E,2,FALSE)</f>
        <v>#N/A</v>
      </c>
    </row>
    <row r="205" spans="1:16" s="3" customFormat="1" ht="20.25" customHeight="1" x14ac:dyDescent="0.15">
      <c r="A205" s="155">
        <v>7</v>
      </c>
      <c r="B205" s="157"/>
      <c r="C205" s="159"/>
      <c r="D205" s="160"/>
      <c r="E205" s="161"/>
      <c r="F205" s="166">
        <f t="shared" si="18"/>
        <v>0</v>
      </c>
      <c r="G205" s="169"/>
      <c r="H205" s="172" t="str">
        <f t="shared" si="19"/>
        <v/>
      </c>
      <c r="I205" s="261"/>
      <c r="J205" s="262"/>
      <c r="L205" s="176"/>
      <c r="M205" s="180">
        <v>2</v>
      </c>
      <c r="N205" s="182">
        <v>10.24</v>
      </c>
      <c r="O205" s="184" t="str">
        <f t="shared" si="20"/>
        <v>2</v>
      </c>
      <c r="P205" s="185" t="e">
        <f>VLOOKUP(O205,補助基準額リスト!D:E,2,FALSE)</f>
        <v>#N/A</v>
      </c>
    </row>
    <row r="206" spans="1:16" s="3" customFormat="1" ht="20.25" customHeight="1" x14ac:dyDescent="0.15">
      <c r="A206" s="155">
        <v>8</v>
      </c>
      <c r="B206" s="157"/>
      <c r="C206" s="159"/>
      <c r="D206" s="160"/>
      <c r="E206" s="161"/>
      <c r="F206" s="166">
        <f t="shared" si="18"/>
        <v>0</v>
      </c>
      <c r="G206" s="169"/>
      <c r="H206" s="172" t="str">
        <f t="shared" si="19"/>
        <v/>
      </c>
      <c r="I206" s="261"/>
      <c r="J206" s="262"/>
      <c r="L206" s="176"/>
      <c r="M206" s="180">
        <v>2</v>
      </c>
      <c r="N206" s="182">
        <v>10.24</v>
      </c>
      <c r="O206" s="184" t="str">
        <f t="shared" si="20"/>
        <v>2</v>
      </c>
      <c r="P206" s="185" t="e">
        <f>VLOOKUP(O206,補助基準額リスト!D:E,2,FALSE)</f>
        <v>#N/A</v>
      </c>
    </row>
    <row r="207" spans="1:16" s="3" customFormat="1" ht="20.25" customHeight="1" x14ac:dyDescent="0.15">
      <c r="A207" s="155">
        <v>9</v>
      </c>
      <c r="B207" s="157"/>
      <c r="C207" s="159"/>
      <c r="D207" s="160"/>
      <c r="E207" s="161"/>
      <c r="F207" s="166">
        <f t="shared" si="18"/>
        <v>0</v>
      </c>
      <c r="G207" s="169"/>
      <c r="H207" s="172" t="str">
        <f t="shared" si="19"/>
        <v/>
      </c>
      <c r="I207" s="261"/>
      <c r="J207" s="262"/>
      <c r="L207" s="176"/>
      <c r="M207" s="180">
        <v>2</v>
      </c>
      <c r="N207" s="182">
        <v>10.24</v>
      </c>
      <c r="O207" s="184" t="str">
        <f t="shared" si="20"/>
        <v>2</v>
      </c>
      <c r="P207" s="185" t="e">
        <f>VLOOKUP(O207,補助基準額リスト!D:E,2,FALSE)</f>
        <v>#N/A</v>
      </c>
    </row>
    <row r="208" spans="1:16" s="3" customFormat="1" ht="20.25" customHeight="1" x14ac:dyDescent="0.15">
      <c r="A208" s="155">
        <v>10</v>
      </c>
      <c r="B208" s="157"/>
      <c r="C208" s="159"/>
      <c r="D208" s="160"/>
      <c r="E208" s="161"/>
      <c r="F208" s="166">
        <f t="shared" si="18"/>
        <v>0</v>
      </c>
      <c r="G208" s="169"/>
      <c r="H208" s="172" t="str">
        <f t="shared" si="19"/>
        <v/>
      </c>
      <c r="I208" s="261"/>
      <c r="J208" s="262"/>
      <c r="L208" s="176"/>
      <c r="M208" s="180">
        <v>2</v>
      </c>
      <c r="N208" s="182">
        <v>10.24</v>
      </c>
      <c r="O208" s="184" t="str">
        <f t="shared" si="20"/>
        <v>2</v>
      </c>
      <c r="P208" s="185" t="e">
        <f>VLOOKUP(O208,補助基準額リスト!D:E,2,FALSE)</f>
        <v>#N/A</v>
      </c>
    </row>
    <row r="209" spans="1:16" s="3" customFormat="1" ht="20.25" customHeight="1" x14ac:dyDescent="0.15">
      <c r="A209" s="155">
        <v>11</v>
      </c>
      <c r="B209" s="157"/>
      <c r="C209" s="159"/>
      <c r="D209" s="160"/>
      <c r="E209" s="161"/>
      <c r="F209" s="166">
        <f t="shared" si="18"/>
        <v>0</v>
      </c>
      <c r="G209" s="169"/>
      <c r="H209" s="172" t="str">
        <f t="shared" si="19"/>
        <v/>
      </c>
      <c r="I209" s="261"/>
      <c r="J209" s="262"/>
      <c r="L209" s="176"/>
      <c r="M209" s="180">
        <v>2</v>
      </c>
      <c r="N209" s="182">
        <v>10.24</v>
      </c>
      <c r="O209" s="184" t="str">
        <f t="shared" si="20"/>
        <v>2</v>
      </c>
      <c r="P209" s="185" t="e">
        <f>VLOOKUP(O209,補助基準額リスト!D:E,2,FALSE)</f>
        <v>#N/A</v>
      </c>
    </row>
    <row r="210" spans="1:16" s="3" customFormat="1" ht="20.25" customHeight="1" x14ac:dyDescent="0.15">
      <c r="A210" s="155">
        <v>12</v>
      </c>
      <c r="B210" s="157"/>
      <c r="C210" s="159"/>
      <c r="D210" s="160"/>
      <c r="E210" s="161"/>
      <c r="F210" s="166">
        <f t="shared" si="18"/>
        <v>0</v>
      </c>
      <c r="G210" s="169"/>
      <c r="H210" s="172" t="str">
        <f t="shared" si="19"/>
        <v/>
      </c>
      <c r="I210" s="261"/>
      <c r="J210" s="262"/>
      <c r="L210" s="176"/>
      <c r="M210" s="180">
        <v>2</v>
      </c>
      <c r="N210" s="182">
        <v>10.24</v>
      </c>
      <c r="O210" s="184" t="str">
        <f t="shared" si="20"/>
        <v>2</v>
      </c>
      <c r="P210" s="185" t="e">
        <f>VLOOKUP(O210,補助基準額リスト!D:E,2,FALSE)</f>
        <v>#N/A</v>
      </c>
    </row>
    <row r="211" spans="1:16" s="3" customFormat="1" ht="20.25" customHeight="1" x14ac:dyDescent="0.15">
      <c r="A211" s="155">
        <v>1</v>
      </c>
      <c r="B211" s="157"/>
      <c r="C211" s="159"/>
      <c r="D211" s="160"/>
      <c r="E211" s="161"/>
      <c r="F211" s="166">
        <f t="shared" si="18"/>
        <v>0</v>
      </c>
      <c r="G211" s="169"/>
      <c r="H211" s="172" t="str">
        <f t="shared" si="19"/>
        <v/>
      </c>
      <c r="I211" s="261"/>
      <c r="J211" s="262"/>
      <c r="L211" s="176"/>
      <c r="M211" s="180">
        <v>2</v>
      </c>
      <c r="N211" s="182">
        <v>10.24</v>
      </c>
      <c r="O211" s="184" t="str">
        <f t="shared" si="20"/>
        <v>2</v>
      </c>
      <c r="P211" s="185" t="e">
        <f>VLOOKUP(O211,補助基準額リスト!D:E,2,FALSE)</f>
        <v>#N/A</v>
      </c>
    </row>
    <row r="212" spans="1:16" s="3" customFormat="1" ht="20.25" customHeight="1" x14ac:dyDescent="0.15">
      <c r="A212" s="155">
        <v>2</v>
      </c>
      <c r="B212" s="157"/>
      <c r="C212" s="159"/>
      <c r="D212" s="160"/>
      <c r="E212" s="161"/>
      <c r="F212" s="166">
        <f t="shared" si="18"/>
        <v>0</v>
      </c>
      <c r="G212" s="169"/>
      <c r="H212" s="172" t="str">
        <f t="shared" si="19"/>
        <v/>
      </c>
      <c r="I212" s="261"/>
      <c r="J212" s="262"/>
      <c r="L212" s="176"/>
      <c r="M212" s="180">
        <v>2</v>
      </c>
      <c r="N212" s="182">
        <v>10.24</v>
      </c>
      <c r="O212" s="184" t="str">
        <f t="shared" si="20"/>
        <v>2</v>
      </c>
      <c r="P212" s="185" t="e">
        <f>VLOOKUP(O212,補助基準額リスト!D:E,2,FALSE)</f>
        <v>#N/A</v>
      </c>
    </row>
    <row r="213" spans="1:16" s="3" customFormat="1" ht="20.25" customHeight="1" x14ac:dyDescent="0.15">
      <c r="A213" s="155">
        <v>3</v>
      </c>
      <c r="B213" s="157"/>
      <c r="C213" s="159"/>
      <c r="D213" s="160"/>
      <c r="E213" s="161"/>
      <c r="F213" s="166">
        <f t="shared" si="18"/>
        <v>0</v>
      </c>
      <c r="G213" s="169"/>
      <c r="H213" s="172" t="str">
        <f t="shared" si="19"/>
        <v/>
      </c>
      <c r="I213" s="263"/>
      <c r="J213" s="264"/>
      <c r="L213" s="176"/>
      <c r="M213" s="180">
        <v>2</v>
      </c>
      <c r="N213" s="182">
        <v>10.24</v>
      </c>
      <c r="O213" s="184" t="str">
        <f t="shared" si="20"/>
        <v>2</v>
      </c>
      <c r="P213" s="185" t="e">
        <f>VLOOKUP(O213,補助基準額リスト!D:E,2,FALSE)</f>
        <v>#N/A</v>
      </c>
    </row>
    <row r="214" spans="1:16" s="3" customFormat="1" ht="20.25" customHeight="1" x14ac:dyDescent="0.15">
      <c r="A214" s="22" t="s">
        <v>71</v>
      </c>
      <c r="B214" s="158"/>
      <c r="C214" s="158"/>
      <c r="D214" s="158"/>
      <c r="E214" s="163">
        <f>SUM(E202:E213)</f>
        <v>0</v>
      </c>
      <c r="F214" s="163">
        <f>SUM(F202:F213)</f>
        <v>0</v>
      </c>
      <c r="G214" s="115"/>
      <c r="H214" s="174">
        <f>SUM(H202:H213)</f>
        <v>0</v>
      </c>
      <c r="I214" s="115"/>
      <c r="J214" s="174">
        <f>H214-F214</f>
        <v>0</v>
      </c>
      <c r="L214" s="177"/>
      <c r="N214" s="177"/>
    </row>
    <row r="215" spans="1:16" ht="6.75" customHeight="1" x14ac:dyDescent="0.15"/>
    <row r="216" spans="1:16" ht="20.25" customHeight="1" x14ac:dyDescent="0.15">
      <c r="A216" s="156" t="s">
        <v>94</v>
      </c>
    </row>
    <row r="217" spans="1:16" ht="20.25" customHeight="1" x14ac:dyDescent="0.15"/>
  </sheetData>
  <mergeCells count="91">
    <mergeCell ref="I202:J213"/>
    <mergeCell ref="P163:P170"/>
    <mergeCell ref="I171:J182"/>
    <mergeCell ref="L194:L201"/>
    <mergeCell ref="M194:M201"/>
    <mergeCell ref="N194:N201"/>
    <mergeCell ref="O194:O201"/>
    <mergeCell ref="P194:P201"/>
    <mergeCell ref="I192:J192"/>
    <mergeCell ref="I140:J151"/>
    <mergeCell ref="L163:L170"/>
    <mergeCell ref="M163:M170"/>
    <mergeCell ref="N163:N170"/>
    <mergeCell ref="O163:O170"/>
    <mergeCell ref="I161:J161"/>
    <mergeCell ref="P101:P108"/>
    <mergeCell ref="I109:J120"/>
    <mergeCell ref="L132:L139"/>
    <mergeCell ref="M132:M139"/>
    <mergeCell ref="N132:N139"/>
    <mergeCell ref="O132:O139"/>
    <mergeCell ref="P132:P139"/>
    <mergeCell ref="I130:J130"/>
    <mergeCell ref="I78:J89"/>
    <mergeCell ref="L101:L108"/>
    <mergeCell ref="M101:M108"/>
    <mergeCell ref="N101:N108"/>
    <mergeCell ref="O101:O108"/>
    <mergeCell ref="I99:J99"/>
    <mergeCell ref="P39:P46"/>
    <mergeCell ref="I47:J58"/>
    <mergeCell ref="L70:L77"/>
    <mergeCell ref="M70:M77"/>
    <mergeCell ref="N70:N77"/>
    <mergeCell ref="O70:O77"/>
    <mergeCell ref="P70:P77"/>
    <mergeCell ref="I68:J68"/>
    <mergeCell ref="I16:J27"/>
    <mergeCell ref="L39:L46"/>
    <mergeCell ref="M39:M46"/>
    <mergeCell ref="N39:N46"/>
    <mergeCell ref="O39:O46"/>
    <mergeCell ref="I37:J37"/>
    <mergeCell ref="L8:L15"/>
    <mergeCell ref="M8:M15"/>
    <mergeCell ref="N8:N15"/>
    <mergeCell ref="O8:O15"/>
    <mergeCell ref="P8:P15"/>
    <mergeCell ref="E193:F193"/>
    <mergeCell ref="G194:H194"/>
    <mergeCell ref="I194:J194"/>
    <mergeCell ref="G195:H195"/>
    <mergeCell ref="I195:J195"/>
    <mergeCell ref="F195:F200"/>
    <mergeCell ref="E162:F162"/>
    <mergeCell ref="G163:H163"/>
    <mergeCell ref="I163:J163"/>
    <mergeCell ref="G164:H164"/>
    <mergeCell ref="I164:J164"/>
    <mergeCell ref="F164:F169"/>
    <mergeCell ref="E131:F131"/>
    <mergeCell ref="G132:H132"/>
    <mergeCell ref="I132:J132"/>
    <mergeCell ref="G133:H133"/>
    <mergeCell ref="I133:J133"/>
    <mergeCell ref="F133:F138"/>
    <mergeCell ref="E100:F100"/>
    <mergeCell ref="G101:H101"/>
    <mergeCell ref="I101:J101"/>
    <mergeCell ref="G102:H102"/>
    <mergeCell ref="I102:J102"/>
    <mergeCell ref="F102:F107"/>
    <mergeCell ref="E69:F69"/>
    <mergeCell ref="G70:H70"/>
    <mergeCell ref="I70:J70"/>
    <mergeCell ref="G71:H71"/>
    <mergeCell ref="I71:J71"/>
    <mergeCell ref="F71:F76"/>
    <mergeCell ref="E38:F38"/>
    <mergeCell ref="G39:H39"/>
    <mergeCell ref="I39:J39"/>
    <mergeCell ref="G40:H40"/>
    <mergeCell ref="I40:J40"/>
    <mergeCell ref="F40:F45"/>
    <mergeCell ref="I6:J6"/>
    <mergeCell ref="E7:F7"/>
    <mergeCell ref="G8:H8"/>
    <mergeCell ref="I8:J8"/>
    <mergeCell ref="G9:H9"/>
    <mergeCell ref="I9:J9"/>
    <mergeCell ref="F9:F14"/>
  </mergeCells>
  <phoneticPr fontId="2"/>
  <pageMargins left="0.75" right="0.75" top="1" bottom="1" header="0.51200000000000001" footer="0.51200000000000001"/>
  <pageSetup paperSize="9" fitToHeight="0" orientation="landscape" r:id="rId1"/>
  <headerFooter alignWithMargins="0"/>
  <rowBreaks count="6" manualBreakCount="6">
    <brk id="31" max="16383" man="1"/>
    <brk id="62" max="16383" man="1"/>
    <brk id="93" max="16383" man="1"/>
    <brk id="124" max="16383" man="1"/>
    <brk id="155" max="16383" man="1"/>
    <brk id="1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I27"/>
  <sheetViews>
    <sheetView zoomScale="75" zoomScaleNormal="75" workbookViewId="0">
      <selection activeCell="H18" sqref="H18"/>
    </sheetView>
  </sheetViews>
  <sheetFormatPr defaultRowHeight="13.5" x14ac:dyDescent="0.15"/>
  <cols>
    <col min="1" max="1" width="10.625" style="1" customWidth="1"/>
    <col min="2" max="7" width="17.125" style="1" customWidth="1"/>
    <col min="8" max="8" width="12.75" style="1" customWidth="1"/>
    <col min="9" max="9" width="9" style="1" customWidth="1"/>
    <col min="10" max="16384" width="9" style="1"/>
  </cols>
  <sheetData>
    <row r="2" spans="1:9" x14ac:dyDescent="0.15">
      <c r="A2" s="1" t="s">
        <v>35</v>
      </c>
    </row>
    <row r="3" spans="1:9" ht="13.15" customHeight="1" x14ac:dyDescent="0.15">
      <c r="C3" s="291" t="s">
        <v>37</v>
      </c>
      <c r="D3" s="291"/>
      <c r="E3" s="291"/>
      <c r="F3" s="291"/>
      <c r="G3" s="3"/>
      <c r="H3" s="3"/>
      <c r="I3" s="3"/>
    </row>
    <row r="4" spans="1:9" ht="13.15" customHeight="1" x14ac:dyDescent="0.15">
      <c r="A4" s="1" t="s">
        <v>31</v>
      </c>
    </row>
    <row r="5" spans="1:9" x14ac:dyDescent="0.15">
      <c r="F5" s="75" t="s">
        <v>39</v>
      </c>
      <c r="G5" s="292">
        <f>①基礎情報!C13</f>
        <v>0</v>
      </c>
      <c r="H5" s="292"/>
      <c r="I5" s="18"/>
    </row>
    <row r="6" spans="1:9" ht="9" customHeight="1" x14ac:dyDescent="0.15"/>
    <row r="7" spans="1:9" x14ac:dyDescent="0.15">
      <c r="G7" s="272" t="s">
        <v>5</v>
      </c>
      <c r="H7" s="272"/>
    </row>
    <row r="8" spans="1:9" x14ac:dyDescent="0.15">
      <c r="A8" s="34"/>
      <c r="B8" s="54"/>
      <c r="C8" s="54" t="s">
        <v>40</v>
      </c>
      <c r="D8" s="54"/>
      <c r="E8" s="54"/>
      <c r="F8" s="54"/>
      <c r="G8" s="54" t="s">
        <v>59</v>
      </c>
      <c r="H8" s="34"/>
    </row>
    <row r="9" spans="1:9" x14ac:dyDescent="0.15">
      <c r="A9" s="266" t="s">
        <v>44</v>
      </c>
      <c r="B9" s="55" t="s">
        <v>40</v>
      </c>
      <c r="C9" s="55" t="s">
        <v>46</v>
      </c>
      <c r="D9" s="55" t="s">
        <v>40</v>
      </c>
      <c r="E9" s="55" t="s">
        <v>58</v>
      </c>
      <c r="F9" s="55" t="s">
        <v>40</v>
      </c>
      <c r="G9" s="55" t="s">
        <v>63</v>
      </c>
      <c r="H9" s="266" t="s">
        <v>70</v>
      </c>
    </row>
    <row r="10" spans="1:9" x14ac:dyDescent="0.15">
      <c r="A10" s="266"/>
      <c r="B10" s="55" t="s">
        <v>42</v>
      </c>
      <c r="C10" s="55" t="s">
        <v>51</v>
      </c>
      <c r="D10" s="55" t="s">
        <v>56</v>
      </c>
      <c r="E10" s="55" t="s">
        <v>106</v>
      </c>
      <c r="F10" s="55" t="s">
        <v>49</v>
      </c>
      <c r="G10" s="55" t="s">
        <v>64</v>
      </c>
      <c r="H10" s="266"/>
    </row>
    <row r="11" spans="1:9" x14ac:dyDescent="0.15">
      <c r="A11" s="35"/>
      <c r="B11" s="56" t="s">
        <v>65</v>
      </c>
      <c r="C11" s="56" t="s">
        <v>30</v>
      </c>
      <c r="D11" s="56" t="s">
        <v>67</v>
      </c>
      <c r="E11" s="56" t="s">
        <v>68</v>
      </c>
      <c r="F11" s="56" t="s">
        <v>52</v>
      </c>
      <c r="G11" s="56" t="s">
        <v>9</v>
      </c>
      <c r="H11" s="35"/>
    </row>
    <row r="12" spans="1:9" ht="23.25" customHeight="1" x14ac:dyDescent="0.15">
      <c r="A12" s="22">
        <v>1</v>
      </c>
      <c r="B12" s="186"/>
      <c r="C12" s="186">
        <v>0</v>
      </c>
      <c r="D12" s="58">
        <f>'②所要額見込調書（その2）'!E28</f>
        <v>0</v>
      </c>
      <c r="E12" s="58">
        <f t="shared" ref="E12:E18" si="0">MAX(B12-C12-D12,0)</f>
        <v>0</v>
      </c>
      <c r="F12" s="58">
        <f>IF('②所要額見込調書（その2）'!J28&lt;0,0,'②所要額見込調書（その2）'!J28)</f>
        <v>0</v>
      </c>
      <c r="G12" s="58">
        <f t="shared" ref="G12:G18" si="1">MIN(E12,F12)</f>
        <v>0</v>
      </c>
      <c r="H12" s="188">
        <f>'②所要額見込調書（その2）'!F4</f>
        <v>0</v>
      </c>
    </row>
    <row r="13" spans="1:9" ht="23.25" customHeight="1" x14ac:dyDescent="0.15">
      <c r="A13" s="22">
        <v>2</v>
      </c>
      <c r="B13" s="186"/>
      <c r="C13" s="186">
        <v>0</v>
      </c>
      <c r="D13" s="58">
        <f>'②所要額見込調書（その2）'!E59</f>
        <v>0</v>
      </c>
      <c r="E13" s="58">
        <f t="shared" si="0"/>
        <v>0</v>
      </c>
      <c r="F13" s="58">
        <f>IF('②所要額見込調書（その2）'!J59&lt;0,0,'②所要額見込調書（その2）'!J59)</f>
        <v>0</v>
      </c>
      <c r="G13" s="58">
        <f t="shared" si="1"/>
        <v>0</v>
      </c>
      <c r="H13" s="188">
        <f>'②所要額見込調書（その2）'!F35</f>
        <v>0</v>
      </c>
    </row>
    <row r="14" spans="1:9" ht="23.25" customHeight="1" x14ac:dyDescent="0.15">
      <c r="A14" s="22">
        <v>3</v>
      </c>
      <c r="B14" s="186"/>
      <c r="C14" s="186">
        <v>0</v>
      </c>
      <c r="D14" s="58">
        <f>'②所要額見込調書（その2）'!E90</f>
        <v>0</v>
      </c>
      <c r="E14" s="58">
        <f t="shared" si="0"/>
        <v>0</v>
      </c>
      <c r="F14" s="58">
        <f>IF('②所要額見込調書（その2）'!J90&lt;0,0,'②所要額見込調書（その2）'!J90)</f>
        <v>0</v>
      </c>
      <c r="G14" s="58">
        <f t="shared" si="1"/>
        <v>0</v>
      </c>
      <c r="H14" s="188">
        <f>'②所要額見込調書（その2）'!F66</f>
        <v>0</v>
      </c>
    </row>
    <row r="15" spans="1:9" ht="23.25" customHeight="1" x14ac:dyDescent="0.15">
      <c r="A15" s="22">
        <v>4</v>
      </c>
      <c r="B15" s="186"/>
      <c r="C15" s="186">
        <v>0</v>
      </c>
      <c r="D15" s="58">
        <f>'②所要額見込調書（その2）'!E121</f>
        <v>0</v>
      </c>
      <c r="E15" s="58">
        <f t="shared" si="0"/>
        <v>0</v>
      </c>
      <c r="F15" s="58">
        <f>IF('②所要額見込調書（その2）'!J121&lt;0,0,'②所要額見込調書（その2）'!J121)</f>
        <v>0</v>
      </c>
      <c r="G15" s="58">
        <f t="shared" si="1"/>
        <v>0</v>
      </c>
      <c r="H15" s="188">
        <f>'②所要額見込調書（その2）'!F97</f>
        <v>0</v>
      </c>
    </row>
    <row r="16" spans="1:9" ht="23.25" customHeight="1" x14ac:dyDescent="0.15">
      <c r="A16" s="22">
        <v>5</v>
      </c>
      <c r="B16" s="186"/>
      <c r="C16" s="186">
        <v>0</v>
      </c>
      <c r="D16" s="58">
        <f>'②所要額見込調書（その2）'!E152</f>
        <v>0</v>
      </c>
      <c r="E16" s="58">
        <f t="shared" si="0"/>
        <v>0</v>
      </c>
      <c r="F16" s="58">
        <f>IF('②所要額見込調書（その2）'!J152&lt;0,0,'②所要額見込調書（その2）'!J152)</f>
        <v>0</v>
      </c>
      <c r="G16" s="58">
        <f t="shared" si="1"/>
        <v>0</v>
      </c>
      <c r="H16" s="188">
        <f>'②所要額見込調書（その2）'!F128</f>
        <v>0</v>
      </c>
    </row>
    <row r="17" spans="1:8" ht="23.25" customHeight="1" x14ac:dyDescent="0.15">
      <c r="A17" s="22">
        <v>6</v>
      </c>
      <c r="B17" s="186"/>
      <c r="C17" s="186">
        <v>0</v>
      </c>
      <c r="D17" s="58">
        <f>'②所要額見込調書（その2）'!E183</f>
        <v>0</v>
      </c>
      <c r="E17" s="58">
        <f t="shared" si="0"/>
        <v>0</v>
      </c>
      <c r="F17" s="58">
        <f>IF('②所要額見込調書（その2）'!J183&lt;0,0,'②所要額見込調書（その2）'!J183)</f>
        <v>0</v>
      </c>
      <c r="G17" s="58">
        <f t="shared" si="1"/>
        <v>0</v>
      </c>
      <c r="H17" s="188">
        <f>'②所要額見込調書（その2）'!F159</f>
        <v>0</v>
      </c>
    </row>
    <row r="18" spans="1:8" ht="23.25" customHeight="1" x14ac:dyDescent="0.15">
      <c r="A18" s="22">
        <v>7</v>
      </c>
      <c r="B18" s="186"/>
      <c r="C18" s="186">
        <v>0</v>
      </c>
      <c r="D18" s="58">
        <f>'②所要額見込調書（その2）'!E214</f>
        <v>0</v>
      </c>
      <c r="E18" s="58">
        <f t="shared" si="0"/>
        <v>0</v>
      </c>
      <c r="F18" s="58">
        <f>IF('②所要額見込調書（その2）'!J214&lt;0,0,'②所要額見込調書（その2）'!J214)</f>
        <v>0</v>
      </c>
      <c r="G18" s="58">
        <f t="shared" si="1"/>
        <v>0</v>
      </c>
      <c r="H18" s="188">
        <f>'②所要額見込調書（その2）'!F190</f>
        <v>0</v>
      </c>
    </row>
    <row r="19" spans="1:8" ht="23.25" customHeight="1" x14ac:dyDescent="0.15">
      <c r="A19" s="22" t="s">
        <v>71</v>
      </c>
      <c r="B19" s="59"/>
      <c r="C19" s="59"/>
      <c r="D19" s="59"/>
      <c r="E19" s="59"/>
      <c r="F19" s="59"/>
      <c r="G19" s="163">
        <f>SUM(G12:G18)</f>
        <v>0</v>
      </c>
      <c r="H19" s="59"/>
    </row>
    <row r="20" spans="1:8" ht="7.5" customHeight="1" x14ac:dyDescent="0.15"/>
    <row r="21" spans="1:8" ht="20.25" customHeight="1" x14ac:dyDescent="0.15">
      <c r="A21" s="1" t="s">
        <v>25</v>
      </c>
      <c r="G21" s="187" t="str">
        <f>TEXT(G19,"#,###")</f>
        <v/>
      </c>
    </row>
    <row r="22" spans="1:8" ht="20.25" customHeight="1" x14ac:dyDescent="0.15">
      <c r="A22" s="1" t="s">
        <v>73</v>
      </c>
    </row>
    <row r="23" spans="1:8" ht="20.25" customHeight="1" x14ac:dyDescent="0.15">
      <c r="A23" s="1" t="s">
        <v>164</v>
      </c>
    </row>
    <row r="24" spans="1:8" ht="20.25" customHeight="1" x14ac:dyDescent="0.15">
      <c r="A24" s="1" t="s">
        <v>157</v>
      </c>
    </row>
    <row r="25" spans="1:8" ht="20.25" customHeight="1" x14ac:dyDescent="0.15">
      <c r="A25" s="1" t="s">
        <v>1</v>
      </c>
    </row>
    <row r="26" spans="1:8" ht="20.25" customHeight="1" x14ac:dyDescent="0.15">
      <c r="A26" s="1" t="s">
        <v>3</v>
      </c>
    </row>
    <row r="27" spans="1:8" ht="20.25" customHeight="1" x14ac:dyDescent="0.15"/>
  </sheetData>
  <sheetProtection sheet="1" objects="1" scenarios="1"/>
  <mergeCells count="5">
    <mergeCell ref="C3:F3"/>
    <mergeCell ref="G5:H5"/>
    <mergeCell ref="G7:H7"/>
    <mergeCell ref="A9:A10"/>
    <mergeCell ref="H9:H10"/>
  </mergeCells>
  <phoneticPr fontId="2"/>
  <pageMargins left="0.75" right="0.75" top="1" bottom="1"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30"/>
  <sheetViews>
    <sheetView view="pageBreakPreview" topLeftCell="A10" zoomScaleNormal="75" zoomScaleSheetLayoutView="100" workbookViewId="0">
      <selection activeCell="N6" sqref="N6"/>
    </sheetView>
  </sheetViews>
  <sheetFormatPr defaultRowHeight="14.25" x14ac:dyDescent="0.15"/>
  <cols>
    <col min="1" max="1" width="3.5" style="189" customWidth="1"/>
    <col min="2" max="4" width="9" style="189" customWidth="1"/>
    <col min="5" max="5" width="8.125" style="189" customWidth="1"/>
    <col min="6" max="6" width="9" style="189" customWidth="1"/>
    <col min="7" max="7" width="11.5" style="189" customWidth="1"/>
    <col min="8" max="8" width="9" style="189" customWidth="1"/>
    <col min="9" max="9" width="4.875" style="189" customWidth="1"/>
    <col min="10" max="10" width="9" style="189" customWidth="1"/>
    <col min="11" max="16384" width="9" style="189"/>
  </cols>
  <sheetData>
    <row r="2" spans="1:11" x14ac:dyDescent="0.15">
      <c r="A2" s="189" t="s">
        <v>32</v>
      </c>
    </row>
    <row r="5" spans="1:11" x14ac:dyDescent="0.15">
      <c r="H5" s="293" t="s">
        <v>165</v>
      </c>
      <c r="I5" s="293"/>
      <c r="J5" s="293"/>
      <c r="K5" s="293"/>
    </row>
    <row r="6" spans="1:11" ht="24.75" customHeight="1" x14ac:dyDescent="0.15"/>
    <row r="7" spans="1:11" x14ac:dyDescent="0.15">
      <c r="A7" s="189" t="s">
        <v>204</v>
      </c>
    </row>
    <row r="8" spans="1:11" ht="21.75" customHeight="1" x14ac:dyDescent="0.15"/>
    <row r="9" spans="1:11" ht="9.75" customHeight="1" x14ac:dyDescent="0.15">
      <c r="F9" s="192"/>
      <c r="G9" s="298" t="s">
        <v>0</v>
      </c>
      <c r="H9" s="299">
        <f>①基礎情報!C8</f>
        <v>0</v>
      </c>
      <c r="I9" s="299"/>
      <c r="J9" s="299"/>
      <c r="K9" s="299"/>
    </row>
    <row r="10" spans="1:11" ht="9.75" customHeight="1" x14ac:dyDescent="0.15">
      <c r="F10" s="192"/>
      <c r="G10" s="298"/>
      <c r="H10" s="299"/>
      <c r="I10" s="299"/>
      <c r="J10" s="299"/>
      <c r="K10" s="299"/>
    </row>
    <row r="11" spans="1:11" ht="9.75" customHeight="1" x14ac:dyDescent="0.15">
      <c r="F11" s="300" t="s">
        <v>8</v>
      </c>
      <c r="G11" s="298" t="s">
        <v>7</v>
      </c>
      <c r="H11" s="299">
        <f>①基礎情報!C9</f>
        <v>0</v>
      </c>
      <c r="I11" s="299"/>
      <c r="J11" s="299"/>
      <c r="K11" s="299"/>
    </row>
    <row r="12" spans="1:11" ht="9.75" customHeight="1" x14ac:dyDescent="0.15">
      <c r="F12" s="300"/>
      <c r="G12" s="298"/>
      <c r="H12" s="299"/>
      <c r="I12" s="299"/>
      <c r="J12" s="299"/>
      <c r="K12" s="299"/>
    </row>
    <row r="13" spans="1:11" ht="9.75" customHeight="1" x14ac:dyDescent="0.15">
      <c r="F13" s="192"/>
      <c r="G13" s="301" t="s">
        <v>28</v>
      </c>
      <c r="H13" s="299">
        <f>①基礎情報!C10</f>
        <v>0</v>
      </c>
      <c r="I13" s="299"/>
      <c r="J13" s="299"/>
      <c r="K13" s="300" t="s">
        <v>27</v>
      </c>
    </row>
    <row r="14" spans="1:11" ht="9.75" customHeight="1" x14ac:dyDescent="0.15">
      <c r="F14" s="192"/>
      <c r="G14" s="301"/>
      <c r="H14" s="299"/>
      <c r="I14" s="299"/>
      <c r="J14" s="299"/>
      <c r="K14" s="300"/>
    </row>
    <row r="15" spans="1:11" ht="57.75" customHeight="1" x14ac:dyDescent="0.15"/>
    <row r="17" spans="2:10" x14ac:dyDescent="0.15">
      <c r="C17" s="191" t="s">
        <v>166</v>
      </c>
      <c r="D17" s="191"/>
      <c r="E17" s="191"/>
      <c r="F17" s="191"/>
      <c r="G17" s="191"/>
      <c r="H17" s="191"/>
      <c r="I17" s="193"/>
    </row>
    <row r="19" spans="2:10" x14ac:dyDescent="0.15">
      <c r="B19" s="294"/>
      <c r="C19" s="294"/>
      <c r="D19" s="294"/>
      <c r="E19" s="294"/>
      <c r="F19" s="294"/>
      <c r="G19" s="294"/>
      <c r="H19" s="294"/>
      <c r="I19" s="294"/>
      <c r="J19" s="294"/>
    </row>
    <row r="20" spans="2:10" ht="9" customHeight="1" x14ac:dyDescent="0.15">
      <c r="B20" s="190"/>
      <c r="C20" s="190"/>
      <c r="D20" s="190"/>
      <c r="E20" s="190"/>
      <c r="F20" s="190"/>
      <c r="G20" s="190"/>
      <c r="H20" s="190"/>
      <c r="I20" s="190"/>
      <c r="J20" s="190"/>
    </row>
    <row r="21" spans="2:10" x14ac:dyDescent="0.15">
      <c r="B21" s="295"/>
      <c r="C21" s="295"/>
      <c r="D21" s="295"/>
      <c r="E21" s="295"/>
      <c r="F21" s="295"/>
      <c r="G21" s="295"/>
      <c r="H21" s="295"/>
      <c r="I21" s="295"/>
      <c r="J21" s="295"/>
    </row>
    <row r="22" spans="2:10" ht="9" customHeight="1" x14ac:dyDescent="0.15">
      <c r="B22" s="190"/>
      <c r="C22" s="190"/>
      <c r="D22" s="190"/>
      <c r="E22" s="190"/>
      <c r="F22" s="190"/>
      <c r="G22" s="190"/>
      <c r="H22" s="190"/>
      <c r="I22" s="190"/>
      <c r="J22" s="190"/>
    </row>
    <row r="23" spans="2:10" x14ac:dyDescent="0.15">
      <c r="B23" s="294"/>
      <c r="C23" s="294"/>
      <c r="D23" s="294"/>
      <c r="E23" s="294"/>
      <c r="F23" s="294"/>
      <c r="G23" s="294"/>
      <c r="H23" s="294"/>
      <c r="I23" s="294"/>
      <c r="J23" s="294"/>
    </row>
    <row r="24" spans="2:10" ht="9" customHeight="1" x14ac:dyDescent="0.15">
      <c r="B24" s="190"/>
      <c r="C24" s="190"/>
      <c r="D24" s="190"/>
      <c r="E24" s="190"/>
      <c r="F24" s="190"/>
      <c r="G24" s="190"/>
      <c r="H24" s="190"/>
      <c r="I24" s="190"/>
      <c r="J24" s="190"/>
    </row>
    <row r="25" spans="2:10" x14ac:dyDescent="0.15">
      <c r="B25" s="296"/>
      <c r="C25" s="296"/>
      <c r="D25" s="296"/>
      <c r="E25" s="296"/>
      <c r="F25" s="296"/>
      <c r="G25" s="296"/>
      <c r="H25" s="296"/>
      <c r="I25" s="296"/>
      <c r="J25" s="296"/>
    </row>
    <row r="26" spans="2:10" ht="26.25" customHeight="1" x14ac:dyDescent="0.15"/>
    <row r="28" spans="2:10" x14ac:dyDescent="0.15">
      <c r="B28" s="189" t="s">
        <v>29</v>
      </c>
      <c r="E28" s="297">
        <f>①基礎情報!C13</f>
        <v>0</v>
      </c>
      <c r="F28" s="297"/>
      <c r="G28" s="297"/>
    </row>
    <row r="29" spans="2:10" ht="9" customHeight="1" x14ac:dyDescent="0.15"/>
    <row r="30" spans="2:10" x14ac:dyDescent="0.15">
      <c r="B30" s="189" t="s">
        <v>33</v>
      </c>
      <c r="E30" s="189" t="s">
        <v>205</v>
      </c>
    </row>
  </sheetData>
  <mergeCells count="14">
    <mergeCell ref="E28:G28"/>
    <mergeCell ref="G9:G10"/>
    <mergeCell ref="H9:K10"/>
    <mergeCell ref="F11:F12"/>
    <mergeCell ref="G11:G12"/>
    <mergeCell ref="H11:K12"/>
    <mergeCell ref="G13:G14"/>
    <mergeCell ref="H13:J14"/>
    <mergeCell ref="K13:K14"/>
    <mergeCell ref="H5:K5"/>
    <mergeCell ref="B19:J19"/>
    <mergeCell ref="B21:J21"/>
    <mergeCell ref="B23:J23"/>
    <mergeCell ref="B25:J25"/>
  </mergeCells>
  <phoneticPr fontId="2"/>
  <pageMargins left="0.75" right="0.75" top="1" bottom="1" header="0.51200000000000001" footer="0.51200000000000001"/>
  <pageSetup paperSize="9" scale="96"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zoomScale="75" zoomScaleNormal="75" workbookViewId="0">
      <selection activeCell="I20" sqref="I20"/>
    </sheetView>
  </sheetViews>
  <sheetFormatPr defaultRowHeight="13.5" x14ac:dyDescent="0.15"/>
  <cols>
    <col min="1" max="1" width="10.625" style="1" customWidth="1"/>
    <col min="2" max="9" width="12.625" style="1" customWidth="1"/>
    <col min="10" max="10" width="12.75" style="1" customWidth="1"/>
    <col min="11" max="12" width="9" style="1" customWidth="1"/>
    <col min="13" max="13" width="4.625" style="1" customWidth="1"/>
    <col min="14" max="14" width="6.375" style="1" customWidth="1"/>
    <col min="15" max="15" width="9" style="1" customWidth="1"/>
    <col min="16" max="16384" width="9" style="1"/>
  </cols>
  <sheetData>
    <row r="2" spans="1:16" x14ac:dyDescent="0.15">
      <c r="A2" s="1" t="s">
        <v>34</v>
      </c>
    </row>
    <row r="3" spans="1:16" x14ac:dyDescent="0.15">
      <c r="C3" s="291" t="s">
        <v>98</v>
      </c>
      <c r="D3" s="291"/>
      <c r="E3" s="291"/>
      <c r="F3" s="291"/>
      <c r="G3" s="3"/>
      <c r="H3" s="3"/>
      <c r="I3" s="3"/>
      <c r="J3" s="3"/>
      <c r="K3" s="3"/>
      <c r="M3" s="133"/>
    </row>
    <row r="5" spans="1:16" x14ac:dyDescent="0.15">
      <c r="G5" s="75" t="s">
        <v>39</v>
      </c>
      <c r="H5" s="194"/>
      <c r="I5" s="250">
        <f>①基礎情報!C13</f>
        <v>0</v>
      </c>
      <c r="J5" s="250"/>
      <c r="K5" s="18"/>
      <c r="L5" s="131"/>
      <c r="M5" s="131"/>
      <c r="N5" s="131"/>
      <c r="O5" s="131"/>
      <c r="P5" s="131"/>
    </row>
    <row r="6" spans="1:16" ht="9" customHeight="1" x14ac:dyDescent="0.15"/>
    <row r="7" spans="1:16" x14ac:dyDescent="0.15">
      <c r="G7" s="272" t="s">
        <v>5</v>
      </c>
      <c r="H7" s="272"/>
      <c r="I7" s="272"/>
      <c r="J7" s="272"/>
    </row>
    <row r="8" spans="1:16" x14ac:dyDescent="0.15">
      <c r="A8" s="34"/>
      <c r="B8" s="54"/>
      <c r="C8" s="62" t="s">
        <v>40</v>
      </c>
      <c r="D8" s="54"/>
      <c r="E8" s="54"/>
      <c r="F8" s="54"/>
      <c r="G8" s="98" t="s">
        <v>59</v>
      </c>
      <c r="H8" s="54"/>
      <c r="I8" s="54"/>
      <c r="J8" s="34"/>
    </row>
    <row r="9" spans="1:16" x14ac:dyDescent="0.15">
      <c r="A9" s="266" t="s">
        <v>44</v>
      </c>
      <c r="B9" s="55" t="s">
        <v>40</v>
      </c>
      <c r="C9" s="63" t="s">
        <v>46</v>
      </c>
      <c r="D9" s="55" t="s">
        <v>40</v>
      </c>
      <c r="E9" s="55" t="s">
        <v>58</v>
      </c>
      <c r="F9" s="55" t="s">
        <v>40</v>
      </c>
      <c r="G9" s="99" t="s">
        <v>63</v>
      </c>
      <c r="H9" s="55" t="s">
        <v>62</v>
      </c>
      <c r="I9" s="55" t="s">
        <v>103</v>
      </c>
      <c r="J9" s="266" t="s">
        <v>70</v>
      </c>
    </row>
    <row r="10" spans="1:16" x14ac:dyDescent="0.15">
      <c r="A10" s="266"/>
      <c r="B10" s="55" t="s">
        <v>42</v>
      </c>
      <c r="C10" s="64" t="s">
        <v>99</v>
      </c>
      <c r="D10" s="55" t="s">
        <v>100</v>
      </c>
      <c r="E10" s="55" t="s">
        <v>106</v>
      </c>
      <c r="F10" s="55" t="s">
        <v>49</v>
      </c>
      <c r="G10" s="99" t="s">
        <v>64</v>
      </c>
      <c r="H10" s="55"/>
      <c r="I10" s="55" t="s">
        <v>87</v>
      </c>
      <c r="J10" s="266"/>
    </row>
    <row r="11" spans="1:16" x14ac:dyDescent="0.15">
      <c r="A11" s="35"/>
      <c r="B11" s="56" t="s">
        <v>65</v>
      </c>
      <c r="C11" s="56" t="s">
        <v>30</v>
      </c>
      <c r="D11" s="56" t="s">
        <v>67</v>
      </c>
      <c r="E11" s="56" t="s">
        <v>68</v>
      </c>
      <c r="F11" s="56" t="s">
        <v>52</v>
      </c>
      <c r="G11" s="56" t="s">
        <v>9</v>
      </c>
      <c r="H11" s="56" t="s">
        <v>102</v>
      </c>
      <c r="I11" s="56" t="s">
        <v>104</v>
      </c>
      <c r="J11" s="35"/>
    </row>
    <row r="12" spans="1:16" ht="23.25" customHeight="1" x14ac:dyDescent="0.15">
      <c r="A12" s="22">
        <v>1</v>
      </c>
      <c r="B12" s="58">
        <f>'③所要額見込調書（その１）'!B12</f>
        <v>0</v>
      </c>
      <c r="C12" s="58">
        <f>'③所要額見込調書（その１）'!C12</f>
        <v>0</v>
      </c>
      <c r="D12" s="58">
        <f>'③所要額見込調書（その１）'!D12</f>
        <v>0</v>
      </c>
      <c r="E12" s="58">
        <f>'③所要額見込調書（その１）'!E12</f>
        <v>0</v>
      </c>
      <c r="F12" s="58">
        <f>'③所要額見込調書（その１）'!F12</f>
        <v>0</v>
      </c>
      <c r="G12" s="58">
        <f>'③所要額見込調書（その１）'!G12</f>
        <v>0</v>
      </c>
      <c r="H12" s="277"/>
      <c r="I12" s="277"/>
      <c r="J12" s="58"/>
    </row>
    <row r="13" spans="1:16" ht="23.25" customHeight="1" x14ac:dyDescent="0.15">
      <c r="A13" s="22">
        <v>2</v>
      </c>
      <c r="B13" s="58">
        <f>'③所要額見込調書（その１）'!B13</f>
        <v>0</v>
      </c>
      <c r="C13" s="58">
        <f>'③所要額見込調書（その１）'!C13</f>
        <v>0</v>
      </c>
      <c r="D13" s="58">
        <f>'③所要額見込調書（その１）'!D13</f>
        <v>0</v>
      </c>
      <c r="E13" s="58">
        <f>'③所要額見込調書（その１）'!E13</f>
        <v>0</v>
      </c>
      <c r="F13" s="58">
        <f>'③所要額見込調書（その１）'!F13</f>
        <v>0</v>
      </c>
      <c r="G13" s="58">
        <f>'③所要額見込調書（その１）'!G13</f>
        <v>0</v>
      </c>
      <c r="H13" s="278"/>
      <c r="I13" s="278"/>
      <c r="J13" s="58"/>
    </row>
    <row r="14" spans="1:16" ht="23.25" customHeight="1" x14ac:dyDescent="0.15">
      <c r="A14" s="22">
        <v>3</v>
      </c>
      <c r="B14" s="58">
        <f>'③所要額見込調書（その１）'!B14</f>
        <v>0</v>
      </c>
      <c r="C14" s="58">
        <f>'③所要額見込調書（その１）'!C14</f>
        <v>0</v>
      </c>
      <c r="D14" s="58">
        <f>'③所要額見込調書（その１）'!D14</f>
        <v>0</v>
      </c>
      <c r="E14" s="58">
        <f>'③所要額見込調書（その１）'!E14</f>
        <v>0</v>
      </c>
      <c r="F14" s="58">
        <f>'③所要額見込調書（その１）'!F14</f>
        <v>0</v>
      </c>
      <c r="G14" s="58">
        <f>'③所要額見込調書（その１）'!G14</f>
        <v>0</v>
      </c>
      <c r="H14" s="278"/>
      <c r="I14" s="278"/>
      <c r="J14" s="58"/>
    </row>
    <row r="15" spans="1:16" ht="23.25" customHeight="1" x14ac:dyDescent="0.15">
      <c r="A15" s="22">
        <v>4</v>
      </c>
      <c r="B15" s="58">
        <f>'③所要額見込調書（その１）'!B15</f>
        <v>0</v>
      </c>
      <c r="C15" s="58">
        <f>'③所要額見込調書（その１）'!C15</f>
        <v>0</v>
      </c>
      <c r="D15" s="58">
        <f>'③所要額見込調書（その１）'!D15</f>
        <v>0</v>
      </c>
      <c r="E15" s="58">
        <f>'③所要額見込調書（その１）'!E15</f>
        <v>0</v>
      </c>
      <c r="F15" s="58">
        <f>'③所要額見込調書（その１）'!F15</f>
        <v>0</v>
      </c>
      <c r="G15" s="58">
        <f>'③所要額見込調書（その１）'!G15</f>
        <v>0</v>
      </c>
      <c r="H15" s="278"/>
      <c r="I15" s="278"/>
      <c r="J15" s="58"/>
    </row>
    <row r="16" spans="1:16" ht="23.25" customHeight="1" x14ac:dyDescent="0.15">
      <c r="A16" s="22">
        <v>5</v>
      </c>
      <c r="B16" s="58">
        <f>'③所要額見込調書（その１）'!B16</f>
        <v>0</v>
      </c>
      <c r="C16" s="58">
        <f>'③所要額見込調書（その１）'!C16</f>
        <v>0</v>
      </c>
      <c r="D16" s="58">
        <f>'③所要額見込調書（その１）'!D16</f>
        <v>0</v>
      </c>
      <c r="E16" s="58">
        <f>'③所要額見込調書（その１）'!E16</f>
        <v>0</v>
      </c>
      <c r="F16" s="58">
        <f>'③所要額見込調書（その１）'!F16</f>
        <v>0</v>
      </c>
      <c r="G16" s="58">
        <f>'③所要額見込調書（その１）'!G16</f>
        <v>0</v>
      </c>
      <c r="H16" s="278"/>
      <c r="I16" s="278"/>
      <c r="J16" s="58"/>
    </row>
    <row r="17" spans="1:10" ht="23.25" customHeight="1" x14ac:dyDescent="0.15">
      <c r="A17" s="22">
        <v>6</v>
      </c>
      <c r="B17" s="58">
        <f>'③所要額見込調書（その１）'!B17</f>
        <v>0</v>
      </c>
      <c r="C17" s="58">
        <f>'③所要額見込調書（その１）'!C17</f>
        <v>0</v>
      </c>
      <c r="D17" s="58">
        <f>'③所要額見込調書（その１）'!D17</f>
        <v>0</v>
      </c>
      <c r="E17" s="58">
        <f>'③所要額見込調書（その１）'!E17</f>
        <v>0</v>
      </c>
      <c r="F17" s="58">
        <f>'③所要額見込調書（その１）'!F17</f>
        <v>0</v>
      </c>
      <c r="G17" s="58">
        <f>'③所要額見込調書（その１）'!G17</f>
        <v>0</v>
      </c>
      <c r="H17" s="278"/>
      <c r="I17" s="278"/>
      <c r="J17" s="58"/>
    </row>
    <row r="18" spans="1:10" ht="23.25" customHeight="1" x14ac:dyDescent="0.15">
      <c r="A18" s="22">
        <v>7</v>
      </c>
      <c r="B18" s="58">
        <f>'③所要額見込調書（その１）'!B18</f>
        <v>0</v>
      </c>
      <c r="C18" s="58">
        <f>'③所要額見込調書（その１）'!C18</f>
        <v>0</v>
      </c>
      <c r="D18" s="58">
        <f>'③所要額見込調書（その１）'!D18</f>
        <v>0</v>
      </c>
      <c r="E18" s="58">
        <f>'③所要額見込調書（その１）'!E18</f>
        <v>0</v>
      </c>
      <c r="F18" s="58">
        <f>'③所要額見込調書（その１）'!F18</f>
        <v>0</v>
      </c>
      <c r="G18" s="58">
        <f>'③所要額見込調書（その１）'!G18</f>
        <v>0</v>
      </c>
      <c r="H18" s="279"/>
      <c r="I18" s="279"/>
      <c r="J18" s="58"/>
    </row>
    <row r="19" spans="1:10" ht="23.25" customHeight="1" x14ac:dyDescent="0.15">
      <c r="A19" s="22" t="s">
        <v>71</v>
      </c>
      <c r="B19" s="59"/>
      <c r="C19" s="59"/>
      <c r="D19" s="59"/>
      <c r="E19" s="59"/>
      <c r="F19" s="59"/>
      <c r="G19" s="163">
        <f>'③所要額見込調書（その１）'!G19</f>
        <v>0</v>
      </c>
      <c r="H19" s="163"/>
      <c r="I19" s="163">
        <f>G19-H19</f>
        <v>0</v>
      </c>
      <c r="J19" s="59"/>
    </row>
    <row r="20" spans="1:10" ht="7.5" customHeight="1" x14ac:dyDescent="0.15"/>
    <row r="21" spans="1:10" ht="20.25" customHeight="1" x14ac:dyDescent="0.15">
      <c r="A21" s="1" t="s">
        <v>105</v>
      </c>
    </row>
    <row r="22" spans="1:10" ht="20.25" customHeight="1" x14ac:dyDescent="0.15"/>
    <row r="23" spans="1:10" ht="20.25" customHeight="1" x14ac:dyDescent="0.15"/>
    <row r="24" spans="1:10" ht="20.25" customHeight="1" x14ac:dyDescent="0.15"/>
    <row r="25" spans="1:10" ht="20.25" customHeight="1" x14ac:dyDescent="0.15"/>
    <row r="26" spans="1:10" ht="20.25" customHeight="1" x14ac:dyDescent="0.15"/>
    <row r="27" spans="1:10" ht="20.25" customHeight="1" x14ac:dyDescent="0.15"/>
  </sheetData>
  <mergeCells count="7">
    <mergeCell ref="A9:A10"/>
    <mergeCell ref="J9:J10"/>
    <mergeCell ref="H12:H18"/>
    <mergeCell ref="I12:I18"/>
    <mergeCell ref="C3:F3"/>
    <mergeCell ref="I5:J5"/>
    <mergeCell ref="G7:J7"/>
  </mergeCells>
  <phoneticPr fontId="2"/>
  <pageMargins left="0.75" right="0.75"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28" workbookViewId="0">
      <selection activeCell="C43" sqref="C43"/>
    </sheetView>
  </sheetViews>
  <sheetFormatPr defaultRowHeight="19.5" customHeight="1" x14ac:dyDescent="0.15"/>
  <cols>
    <col min="1" max="1" width="2.5" style="195" customWidth="1"/>
    <col min="2" max="3" width="20" style="195" customWidth="1"/>
    <col min="4" max="4" width="20" style="196" customWidth="1"/>
    <col min="5" max="5" width="15.625" style="196" bestFit="1" customWidth="1"/>
    <col min="6" max="6" width="12.25" style="195" customWidth="1"/>
    <col min="7" max="7" width="3.375" style="195" bestFit="1" customWidth="1"/>
    <col min="8" max="8" width="5.375" style="195" customWidth="1"/>
    <col min="9" max="256" width="9" style="4" customWidth="1"/>
    <col min="257" max="257" width="2.5" style="4" customWidth="1"/>
    <col min="258" max="260" width="20" style="4" customWidth="1"/>
    <col min="261" max="261" width="15.625" style="4" bestFit="1" customWidth="1"/>
    <col min="262" max="262" width="12.25" style="4" customWidth="1"/>
    <col min="263" max="263" width="3.375" style="4" bestFit="1" customWidth="1"/>
    <col min="264" max="264" width="5.375" style="4" customWidth="1"/>
    <col min="265" max="512" width="9" style="4" customWidth="1"/>
    <col min="513" max="513" width="2.5" style="4" customWidth="1"/>
    <col min="514" max="516" width="20" style="4" customWidth="1"/>
    <col min="517" max="517" width="15.625" style="4" bestFit="1" customWidth="1"/>
    <col min="518" max="518" width="12.25" style="4" customWidth="1"/>
    <col min="519" max="519" width="3.375" style="4" bestFit="1" customWidth="1"/>
    <col min="520" max="520" width="5.375" style="4" customWidth="1"/>
    <col min="521" max="768" width="9" style="4" customWidth="1"/>
    <col min="769" max="769" width="2.5" style="4" customWidth="1"/>
    <col min="770" max="772" width="20" style="4" customWidth="1"/>
    <col min="773" max="773" width="15.625" style="4" bestFit="1" customWidth="1"/>
    <col min="774" max="774" width="12.25" style="4" customWidth="1"/>
    <col min="775" max="775" width="3.375" style="4" bestFit="1" customWidth="1"/>
    <col min="776" max="776" width="5.375" style="4" customWidth="1"/>
    <col min="777" max="1024" width="9" style="4" customWidth="1"/>
    <col min="1025" max="1025" width="2.5" style="4" customWidth="1"/>
    <col min="1026" max="1028" width="20" style="4" customWidth="1"/>
    <col min="1029" max="1029" width="15.625" style="4" bestFit="1" customWidth="1"/>
    <col min="1030" max="1030" width="12.25" style="4" customWidth="1"/>
    <col min="1031" max="1031" width="3.375" style="4" bestFit="1" customWidth="1"/>
    <col min="1032" max="1032" width="5.375" style="4" customWidth="1"/>
    <col min="1033" max="1280" width="9" style="4" customWidth="1"/>
    <col min="1281" max="1281" width="2.5" style="4" customWidth="1"/>
    <col min="1282" max="1284" width="20" style="4" customWidth="1"/>
    <col min="1285" max="1285" width="15.625" style="4" bestFit="1" customWidth="1"/>
    <col min="1286" max="1286" width="12.25" style="4" customWidth="1"/>
    <col min="1287" max="1287" width="3.375" style="4" bestFit="1" customWidth="1"/>
    <col min="1288" max="1288" width="5.375" style="4" customWidth="1"/>
    <col min="1289" max="1536" width="9" style="4" customWidth="1"/>
    <col min="1537" max="1537" width="2.5" style="4" customWidth="1"/>
    <col min="1538" max="1540" width="20" style="4" customWidth="1"/>
    <col min="1541" max="1541" width="15.625" style="4" bestFit="1" customWidth="1"/>
    <col min="1542" max="1542" width="12.25" style="4" customWidth="1"/>
    <col min="1543" max="1543" width="3.375" style="4" bestFit="1" customWidth="1"/>
    <col min="1544" max="1544" width="5.375" style="4" customWidth="1"/>
    <col min="1545" max="1792" width="9" style="4" customWidth="1"/>
    <col min="1793" max="1793" width="2.5" style="4" customWidth="1"/>
    <col min="1794" max="1796" width="20" style="4" customWidth="1"/>
    <col min="1797" max="1797" width="15.625" style="4" bestFit="1" customWidth="1"/>
    <col min="1798" max="1798" width="12.25" style="4" customWidth="1"/>
    <col min="1799" max="1799" width="3.375" style="4" bestFit="1" customWidth="1"/>
    <col min="1800" max="1800" width="5.375" style="4" customWidth="1"/>
    <col min="1801" max="2048" width="9" style="4" customWidth="1"/>
    <col min="2049" max="2049" width="2.5" style="4" customWidth="1"/>
    <col min="2050" max="2052" width="20" style="4" customWidth="1"/>
    <col min="2053" max="2053" width="15.625" style="4" bestFit="1" customWidth="1"/>
    <col min="2054" max="2054" width="12.25" style="4" customWidth="1"/>
    <col min="2055" max="2055" width="3.375" style="4" bestFit="1" customWidth="1"/>
    <col min="2056" max="2056" width="5.375" style="4" customWidth="1"/>
    <col min="2057" max="2304" width="9" style="4" customWidth="1"/>
    <col min="2305" max="2305" width="2.5" style="4" customWidth="1"/>
    <col min="2306" max="2308" width="20" style="4" customWidth="1"/>
    <col min="2309" max="2309" width="15.625" style="4" bestFit="1" customWidth="1"/>
    <col min="2310" max="2310" width="12.25" style="4" customWidth="1"/>
    <col min="2311" max="2311" width="3.375" style="4" bestFit="1" customWidth="1"/>
    <col min="2312" max="2312" width="5.375" style="4" customWidth="1"/>
    <col min="2313" max="2560" width="9" style="4" customWidth="1"/>
    <col min="2561" max="2561" width="2.5" style="4" customWidth="1"/>
    <col min="2562" max="2564" width="20" style="4" customWidth="1"/>
    <col min="2565" max="2565" width="15.625" style="4" bestFit="1" customWidth="1"/>
    <col min="2566" max="2566" width="12.25" style="4" customWidth="1"/>
    <col min="2567" max="2567" width="3.375" style="4" bestFit="1" customWidth="1"/>
    <col min="2568" max="2568" width="5.375" style="4" customWidth="1"/>
    <col min="2569" max="2816" width="9" style="4" customWidth="1"/>
    <col min="2817" max="2817" width="2.5" style="4" customWidth="1"/>
    <col min="2818" max="2820" width="20" style="4" customWidth="1"/>
    <col min="2821" max="2821" width="15.625" style="4" bestFit="1" customWidth="1"/>
    <col min="2822" max="2822" width="12.25" style="4" customWidth="1"/>
    <col min="2823" max="2823" width="3.375" style="4" bestFit="1" customWidth="1"/>
    <col min="2824" max="2824" width="5.375" style="4" customWidth="1"/>
    <col min="2825" max="3072" width="9" style="4" customWidth="1"/>
    <col min="3073" max="3073" width="2.5" style="4" customWidth="1"/>
    <col min="3074" max="3076" width="20" style="4" customWidth="1"/>
    <col min="3077" max="3077" width="15.625" style="4" bestFit="1" customWidth="1"/>
    <col min="3078" max="3078" width="12.25" style="4" customWidth="1"/>
    <col min="3079" max="3079" width="3.375" style="4" bestFit="1" customWidth="1"/>
    <col min="3080" max="3080" width="5.375" style="4" customWidth="1"/>
    <col min="3081" max="3328" width="9" style="4" customWidth="1"/>
    <col min="3329" max="3329" width="2.5" style="4" customWidth="1"/>
    <col min="3330" max="3332" width="20" style="4" customWidth="1"/>
    <col min="3333" max="3333" width="15.625" style="4" bestFit="1" customWidth="1"/>
    <col min="3334" max="3334" width="12.25" style="4" customWidth="1"/>
    <col min="3335" max="3335" width="3.375" style="4" bestFit="1" customWidth="1"/>
    <col min="3336" max="3336" width="5.375" style="4" customWidth="1"/>
    <col min="3337" max="3584" width="9" style="4" customWidth="1"/>
    <col min="3585" max="3585" width="2.5" style="4" customWidth="1"/>
    <col min="3586" max="3588" width="20" style="4" customWidth="1"/>
    <col min="3589" max="3589" width="15.625" style="4" bestFit="1" customWidth="1"/>
    <col min="3590" max="3590" width="12.25" style="4" customWidth="1"/>
    <col min="3591" max="3591" width="3.375" style="4" bestFit="1" customWidth="1"/>
    <col min="3592" max="3592" width="5.375" style="4" customWidth="1"/>
    <col min="3593" max="3840" width="9" style="4" customWidth="1"/>
    <col min="3841" max="3841" width="2.5" style="4" customWidth="1"/>
    <col min="3842" max="3844" width="20" style="4" customWidth="1"/>
    <col min="3845" max="3845" width="15.625" style="4" bestFit="1" customWidth="1"/>
    <col min="3846" max="3846" width="12.25" style="4" customWidth="1"/>
    <col min="3847" max="3847" width="3.375" style="4" bestFit="1" customWidth="1"/>
    <col min="3848" max="3848" width="5.375" style="4" customWidth="1"/>
    <col min="3849" max="4096" width="9" style="4" customWidth="1"/>
    <col min="4097" max="4097" width="2.5" style="4" customWidth="1"/>
    <col min="4098" max="4100" width="20" style="4" customWidth="1"/>
    <col min="4101" max="4101" width="15.625" style="4" bestFit="1" customWidth="1"/>
    <col min="4102" max="4102" width="12.25" style="4" customWidth="1"/>
    <col min="4103" max="4103" width="3.375" style="4" bestFit="1" customWidth="1"/>
    <col min="4104" max="4104" width="5.375" style="4" customWidth="1"/>
    <col min="4105" max="4352" width="9" style="4" customWidth="1"/>
    <col min="4353" max="4353" width="2.5" style="4" customWidth="1"/>
    <col min="4354" max="4356" width="20" style="4" customWidth="1"/>
    <col min="4357" max="4357" width="15.625" style="4" bestFit="1" customWidth="1"/>
    <col min="4358" max="4358" width="12.25" style="4" customWidth="1"/>
    <col min="4359" max="4359" width="3.375" style="4" bestFit="1" customWidth="1"/>
    <col min="4360" max="4360" width="5.375" style="4" customWidth="1"/>
    <col min="4361" max="4608" width="9" style="4" customWidth="1"/>
    <col min="4609" max="4609" width="2.5" style="4" customWidth="1"/>
    <col min="4610" max="4612" width="20" style="4" customWidth="1"/>
    <col min="4613" max="4613" width="15.625" style="4" bestFit="1" customWidth="1"/>
    <col min="4614" max="4614" width="12.25" style="4" customWidth="1"/>
    <col min="4615" max="4615" width="3.375" style="4" bestFit="1" customWidth="1"/>
    <col min="4616" max="4616" width="5.375" style="4" customWidth="1"/>
    <col min="4617" max="4864" width="9" style="4" customWidth="1"/>
    <col min="4865" max="4865" width="2.5" style="4" customWidth="1"/>
    <col min="4866" max="4868" width="20" style="4" customWidth="1"/>
    <col min="4869" max="4869" width="15.625" style="4" bestFit="1" customWidth="1"/>
    <col min="4870" max="4870" width="12.25" style="4" customWidth="1"/>
    <col min="4871" max="4871" width="3.375" style="4" bestFit="1" customWidth="1"/>
    <col min="4872" max="4872" width="5.375" style="4" customWidth="1"/>
    <col min="4873" max="5120" width="9" style="4" customWidth="1"/>
    <col min="5121" max="5121" width="2.5" style="4" customWidth="1"/>
    <col min="5122" max="5124" width="20" style="4" customWidth="1"/>
    <col min="5125" max="5125" width="15.625" style="4" bestFit="1" customWidth="1"/>
    <col min="5126" max="5126" width="12.25" style="4" customWidth="1"/>
    <col min="5127" max="5127" width="3.375" style="4" bestFit="1" customWidth="1"/>
    <col min="5128" max="5128" width="5.375" style="4" customWidth="1"/>
    <col min="5129" max="5376" width="9" style="4" customWidth="1"/>
    <col min="5377" max="5377" width="2.5" style="4" customWidth="1"/>
    <col min="5378" max="5380" width="20" style="4" customWidth="1"/>
    <col min="5381" max="5381" width="15.625" style="4" bestFit="1" customWidth="1"/>
    <col min="5382" max="5382" width="12.25" style="4" customWidth="1"/>
    <col min="5383" max="5383" width="3.375" style="4" bestFit="1" customWidth="1"/>
    <col min="5384" max="5384" width="5.375" style="4" customWidth="1"/>
    <col min="5385" max="5632" width="9" style="4" customWidth="1"/>
    <col min="5633" max="5633" width="2.5" style="4" customWidth="1"/>
    <col min="5634" max="5636" width="20" style="4" customWidth="1"/>
    <col min="5637" max="5637" width="15.625" style="4" bestFit="1" customWidth="1"/>
    <col min="5638" max="5638" width="12.25" style="4" customWidth="1"/>
    <col min="5639" max="5639" width="3.375" style="4" bestFit="1" customWidth="1"/>
    <col min="5640" max="5640" width="5.375" style="4" customWidth="1"/>
    <col min="5641" max="5888" width="9" style="4" customWidth="1"/>
    <col min="5889" max="5889" width="2.5" style="4" customWidth="1"/>
    <col min="5890" max="5892" width="20" style="4" customWidth="1"/>
    <col min="5893" max="5893" width="15.625" style="4" bestFit="1" customWidth="1"/>
    <col min="5894" max="5894" width="12.25" style="4" customWidth="1"/>
    <col min="5895" max="5895" width="3.375" style="4" bestFit="1" customWidth="1"/>
    <col min="5896" max="5896" width="5.375" style="4" customWidth="1"/>
    <col min="5897" max="6144" width="9" style="4" customWidth="1"/>
    <col min="6145" max="6145" width="2.5" style="4" customWidth="1"/>
    <col min="6146" max="6148" width="20" style="4" customWidth="1"/>
    <col min="6149" max="6149" width="15.625" style="4" bestFit="1" customWidth="1"/>
    <col min="6150" max="6150" width="12.25" style="4" customWidth="1"/>
    <col min="6151" max="6151" width="3.375" style="4" bestFit="1" customWidth="1"/>
    <col min="6152" max="6152" width="5.375" style="4" customWidth="1"/>
    <col min="6153" max="6400" width="9" style="4" customWidth="1"/>
    <col min="6401" max="6401" width="2.5" style="4" customWidth="1"/>
    <col min="6402" max="6404" width="20" style="4" customWidth="1"/>
    <col min="6405" max="6405" width="15.625" style="4" bestFit="1" customWidth="1"/>
    <col min="6406" max="6406" width="12.25" style="4" customWidth="1"/>
    <col min="6407" max="6407" width="3.375" style="4" bestFit="1" customWidth="1"/>
    <col min="6408" max="6408" width="5.375" style="4" customWidth="1"/>
    <col min="6409" max="6656" width="9" style="4" customWidth="1"/>
    <col min="6657" max="6657" width="2.5" style="4" customWidth="1"/>
    <col min="6658" max="6660" width="20" style="4" customWidth="1"/>
    <col min="6661" max="6661" width="15.625" style="4" bestFit="1" customWidth="1"/>
    <col min="6662" max="6662" width="12.25" style="4" customWidth="1"/>
    <col min="6663" max="6663" width="3.375" style="4" bestFit="1" customWidth="1"/>
    <col min="6664" max="6664" width="5.375" style="4" customWidth="1"/>
    <col min="6665" max="6912" width="9" style="4" customWidth="1"/>
    <col min="6913" max="6913" width="2.5" style="4" customWidth="1"/>
    <col min="6914" max="6916" width="20" style="4" customWidth="1"/>
    <col min="6917" max="6917" width="15.625" style="4" bestFit="1" customWidth="1"/>
    <col min="6918" max="6918" width="12.25" style="4" customWidth="1"/>
    <col min="6919" max="6919" width="3.375" style="4" bestFit="1" customWidth="1"/>
    <col min="6920" max="6920" width="5.375" style="4" customWidth="1"/>
    <col min="6921" max="7168" width="9" style="4" customWidth="1"/>
    <col min="7169" max="7169" width="2.5" style="4" customWidth="1"/>
    <col min="7170" max="7172" width="20" style="4" customWidth="1"/>
    <col min="7173" max="7173" width="15.625" style="4" bestFit="1" customWidth="1"/>
    <col min="7174" max="7174" width="12.25" style="4" customWidth="1"/>
    <col min="7175" max="7175" width="3.375" style="4" bestFit="1" customWidth="1"/>
    <col min="7176" max="7176" width="5.375" style="4" customWidth="1"/>
    <col min="7177" max="7424" width="9" style="4" customWidth="1"/>
    <col min="7425" max="7425" width="2.5" style="4" customWidth="1"/>
    <col min="7426" max="7428" width="20" style="4" customWidth="1"/>
    <col min="7429" max="7429" width="15.625" style="4" bestFit="1" customWidth="1"/>
    <col min="7430" max="7430" width="12.25" style="4" customWidth="1"/>
    <col min="7431" max="7431" width="3.375" style="4" bestFit="1" customWidth="1"/>
    <col min="7432" max="7432" width="5.375" style="4" customWidth="1"/>
    <col min="7433" max="7680" width="9" style="4" customWidth="1"/>
    <col min="7681" max="7681" width="2.5" style="4" customWidth="1"/>
    <col min="7682" max="7684" width="20" style="4" customWidth="1"/>
    <col min="7685" max="7685" width="15.625" style="4" bestFit="1" customWidth="1"/>
    <col min="7686" max="7686" width="12.25" style="4" customWidth="1"/>
    <col min="7687" max="7687" width="3.375" style="4" bestFit="1" customWidth="1"/>
    <col min="7688" max="7688" width="5.375" style="4" customWidth="1"/>
    <col min="7689" max="7936" width="9" style="4" customWidth="1"/>
    <col min="7937" max="7937" width="2.5" style="4" customWidth="1"/>
    <col min="7938" max="7940" width="20" style="4" customWidth="1"/>
    <col min="7941" max="7941" width="15.625" style="4" bestFit="1" customWidth="1"/>
    <col min="7942" max="7942" width="12.25" style="4" customWidth="1"/>
    <col min="7943" max="7943" width="3.375" style="4" bestFit="1" customWidth="1"/>
    <col min="7944" max="7944" width="5.375" style="4" customWidth="1"/>
    <col min="7945" max="8192" width="9" style="4" customWidth="1"/>
    <col min="8193" max="8193" width="2.5" style="4" customWidth="1"/>
    <col min="8194" max="8196" width="20" style="4" customWidth="1"/>
    <col min="8197" max="8197" width="15.625" style="4" bestFit="1" customWidth="1"/>
    <col min="8198" max="8198" width="12.25" style="4" customWidth="1"/>
    <col min="8199" max="8199" width="3.375" style="4" bestFit="1" customWidth="1"/>
    <col min="8200" max="8200" width="5.375" style="4" customWidth="1"/>
    <col min="8201" max="8448" width="9" style="4" customWidth="1"/>
    <col min="8449" max="8449" width="2.5" style="4" customWidth="1"/>
    <col min="8450" max="8452" width="20" style="4" customWidth="1"/>
    <col min="8453" max="8453" width="15.625" style="4" bestFit="1" customWidth="1"/>
    <col min="8454" max="8454" width="12.25" style="4" customWidth="1"/>
    <col min="8455" max="8455" width="3.375" style="4" bestFit="1" customWidth="1"/>
    <col min="8456" max="8456" width="5.375" style="4" customWidth="1"/>
    <col min="8457" max="8704" width="9" style="4" customWidth="1"/>
    <col min="8705" max="8705" width="2.5" style="4" customWidth="1"/>
    <col min="8706" max="8708" width="20" style="4" customWidth="1"/>
    <col min="8709" max="8709" width="15.625" style="4" bestFit="1" customWidth="1"/>
    <col min="8710" max="8710" width="12.25" style="4" customWidth="1"/>
    <col min="8711" max="8711" width="3.375" style="4" bestFit="1" customWidth="1"/>
    <col min="8712" max="8712" width="5.375" style="4" customWidth="1"/>
    <col min="8713" max="8960" width="9" style="4" customWidth="1"/>
    <col min="8961" max="8961" width="2.5" style="4" customWidth="1"/>
    <col min="8962" max="8964" width="20" style="4" customWidth="1"/>
    <col min="8965" max="8965" width="15.625" style="4" bestFit="1" customWidth="1"/>
    <col min="8966" max="8966" width="12.25" style="4" customWidth="1"/>
    <col min="8967" max="8967" width="3.375" style="4" bestFit="1" customWidth="1"/>
    <col min="8968" max="8968" width="5.375" style="4" customWidth="1"/>
    <col min="8969" max="9216" width="9" style="4" customWidth="1"/>
    <col min="9217" max="9217" width="2.5" style="4" customWidth="1"/>
    <col min="9218" max="9220" width="20" style="4" customWidth="1"/>
    <col min="9221" max="9221" width="15.625" style="4" bestFit="1" customWidth="1"/>
    <col min="9222" max="9222" width="12.25" style="4" customWidth="1"/>
    <col min="9223" max="9223" width="3.375" style="4" bestFit="1" customWidth="1"/>
    <col min="9224" max="9224" width="5.375" style="4" customWidth="1"/>
    <col min="9225" max="9472" width="9" style="4" customWidth="1"/>
    <col min="9473" max="9473" width="2.5" style="4" customWidth="1"/>
    <col min="9474" max="9476" width="20" style="4" customWidth="1"/>
    <col min="9477" max="9477" width="15.625" style="4" bestFit="1" customWidth="1"/>
    <col min="9478" max="9478" width="12.25" style="4" customWidth="1"/>
    <col min="9479" max="9479" width="3.375" style="4" bestFit="1" customWidth="1"/>
    <col min="9480" max="9480" width="5.375" style="4" customWidth="1"/>
    <col min="9481" max="9728" width="9" style="4" customWidth="1"/>
    <col min="9729" max="9729" width="2.5" style="4" customWidth="1"/>
    <col min="9730" max="9732" width="20" style="4" customWidth="1"/>
    <col min="9733" max="9733" width="15.625" style="4" bestFit="1" customWidth="1"/>
    <col min="9734" max="9734" width="12.25" style="4" customWidth="1"/>
    <col min="9735" max="9735" width="3.375" style="4" bestFit="1" customWidth="1"/>
    <col min="9736" max="9736" width="5.375" style="4" customWidth="1"/>
    <col min="9737" max="9984" width="9" style="4" customWidth="1"/>
    <col min="9985" max="9985" width="2.5" style="4" customWidth="1"/>
    <col min="9986" max="9988" width="20" style="4" customWidth="1"/>
    <col min="9989" max="9989" width="15.625" style="4" bestFit="1" customWidth="1"/>
    <col min="9990" max="9990" width="12.25" style="4" customWidth="1"/>
    <col min="9991" max="9991" width="3.375" style="4" bestFit="1" customWidth="1"/>
    <col min="9992" max="9992" width="5.375" style="4" customWidth="1"/>
    <col min="9993" max="10240" width="9" style="4" customWidth="1"/>
    <col min="10241" max="10241" width="2.5" style="4" customWidth="1"/>
    <col min="10242" max="10244" width="20" style="4" customWidth="1"/>
    <col min="10245" max="10245" width="15.625" style="4" bestFit="1" customWidth="1"/>
    <col min="10246" max="10246" width="12.25" style="4" customWidth="1"/>
    <col min="10247" max="10247" width="3.375" style="4" bestFit="1" customWidth="1"/>
    <col min="10248" max="10248" width="5.375" style="4" customWidth="1"/>
    <col min="10249" max="10496" width="9" style="4" customWidth="1"/>
    <col min="10497" max="10497" width="2.5" style="4" customWidth="1"/>
    <col min="10498" max="10500" width="20" style="4" customWidth="1"/>
    <col min="10501" max="10501" width="15.625" style="4" bestFit="1" customWidth="1"/>
    <col min="10502" max="10502" width="12.25" style="4" customWidth="1"/>
    <col min="10503" max="10503" width="3.375" style="4" bestFit="1" customWidth="1"/>
    <col min="10504" max="10504" width="5.375" style="4" customWidth="1"/>
    <col min="10505" max="10752" width="9" style="4" customWidth="1"/>
    <col min="10753" max="10753" width="2.5" style="4" customWidth="1"/>
    <col min="10754" max="10756" width="20" style="4" customWidth="1"/>
    <col min="10757" max="10757" width="15.625" style="4" bestFit="1" customWidth="1"/>
    <col min="10758" max="10758" width="12.25" style="4" customWidth="1"/>
    <col min="10759" max="10759" width="3.375" style="4" bestFit="1" customWidth="1"/>
    <col min="10760" max="10760" width="5.375" style="4" customWidth="1"/>
    <col min="10761" max="11008" width="9" style="4" customWidth="1"/>
    <col min="11009" max="11009" width="2.5" style="4" customWidth="1"/>
    <col min="11010" max="11012" width="20" style="4" customWidth="1"/>
    <col min="11013" max="11013" width="15.625" style="4" bestFit="1" customWidth="1"/>
    <col min="11014" max="11014" width="12.25" style="4" customWidth="1"/>
    <col min="11015" max="11015" width="3.375" style="4" bestFit="1" customWidth="1"/>
    <col min="11016" max="11016" width="5.375" style="4" customWidth="1"/>
    <col min="11017" max="11264" width="9" style="4" customWidth="1"/>
    <col min="11265" max="11265" width="2.5" style="4" customWidth="1"/>
    <col min="11266" max="11268" width="20" style="4" customWidth="1"/>
    <col min="11269" max="11269" width="15.625" style="4" bestFit="1" customWidth="1"/>
    <col min="11270" max="11270" width="12.25" style="4" customWidth="1"/>
    <col min="11271" max="11271" width="3.375" style="4" bestFit="1" customWidth="1"/>
    <col min="11272" max="11272" width="5.375" style="4" customWidth="1"/>
    <col min="11273" max="11520" width="9" style="4" customWidth="1"/>
    <col min="11521" max="11521" width="2.5" style="4" customWidth="1"/>
    <col min="11522" max="11524" width="20" style="4" customWidth="1"/>
    <col min="11525" max="11525" width="15.625" style="4" bestFit="1" customWidth="1"/>
    <col min="11526" max="11526" width="12.25" style="4" customWidth="1"/>
    <col min="11527" max="11527" width="3.375" style="4" bestFit="1" customWidth="1"/>
    <col min="11528" max="11528" width="5.375" style="4" customWidth="1"/>
    <col min="11529" max="11776" width="9" style="4" customWidth="1"/>
    <col min="11777" max="11777" width="2.5" style="4" customWidth="1"/>
    <col min="11778" max="11780" width="20" style="4" customWidth="1"/>
    <col min="11781" max="11781" width="15.625" style="4" bestFit="1" customWidth="1"/>
    <col min="11782" max="11782" width="12.25" style="4" customWidth="1"/>
    <col min="11783" max="11783" width="3.375" style="4" bestFit="1" customWidth="1"/>
    <col min="11784" max="11784" width="5.375" style="4" customWidth="1"/>
    <col min="11785" max="12032" width="9" style="4" customWidth="1"/>
    <col min="12033" max="12033" width="2.5" style="4" customWidth="1"/>
    <col min="12034" max="12036" width="20" style="4" customWidth="1"/>
    <col min="12037" max="12037" width="15.625" style="4" bestFit="1" customWidth="1"/>
    <col min="12038" max="12038" width="12.25" style="4" customWidth="1"/>
    <col min="12039" max="12039" width="3.375" style="4" bestFit="1" customWidth="1"/>
    <col min="12040" max="12040" width="5.375" style="4" customWidth="1"/>
    <col min="12041" max="12288" width="9" style="4" customWidth="1"/>
    <col min="12289" max="12289" width="2.5" style="4" customWidth="1"/>
    <col min="12290" max="12292" width="20" style="4" customWidth="1"/>
    <col min="12293" max="12293" width="15.625" style="4" bestFit="1" customWidth="1"/>
    <col min="12294" max="12294" width="12.25" style="4" customWidth="1"/>
    <col min="12295" max="12295" width="3.375" style="4" bestFit="1" customWidth="1"/>
    <col min="12296" max="12296" width="5.375" style="4" customWidth="1"/>
    <col min="12297" max="12544" width="9" style="4" customWidth="1"/>
    <col min="12545" max="12545" width="2.5" style="4" customWidth="1"/>
    <col min="12546" max="12548" width="20" style="4" customWidth="1"/>
    <col min="12549" max="12549" width="15.625" style="4" bestFit="1" customWidth="1"/>
    <col min="12550" max="12550" width="12.25" style="4" customWidth="1"/>
    <col min="12551" max="12551" width="3.375" style="4" bestFit="1" customWidth="1"/>
    <col min="12552" max="12552" width="5.375" style="4" customWidth="1"/>
    <col min="12553" max="12800" width="9" style="4" customWidth="1"/>
    <col min="12801" max="12801" width="2.5" style="4" customWidth="1"/>
    <col min="12802" max="12804" width="20" style="4" customWidth="1"/>
    <col min="12805" max="12805" width="15.625" style="4" bestFit="1" customWidth="1"/>
    <col min="12806" max="12806" width="12.25" style="4" customWidth="1"/>
    <col min="12807" max="12807" width="3.375" style="4" bestFit="1" customWidth="1"/>
    <col min="12808" max="12808" width="5.375" style="4" customWidth="1"/>
    <col min="12809" max="13056" width="9" style="4" customWidth="1"/>
    <col min="13057" max="13057" width="2.5" style="4" customWidth="1"/>
    <col min="13058" max="13060" width="20" style="4" customWidth="1"/>
    <col min="13061" max="13061" width="15.625" style="4" bestFit="1" customWidth="1"/>
    <col min="13062" max="13062" width="12.25" style="4" customWidth="1"/>
    <col min="13063" max="13063" width="3.375" style="4" bestFit="1" customWidth="1"/>
    <col min="13064" max="13064" width="5.375" style="4" customWidth="1"/>
    <col min="13065" max="13312" width="9" style="4" customWidth="1"/>
    <col min="13313" max="13313" width="2.5" style="4" customWidth="1"/>
    <col min="13314" max="13316" width="20" style="4" customWidth="1"/>
    <col min="13317" max="13317" width="15.625" style="4" bestFit="1" customWidth="1"/>
    <col min="13318" max="13318" width="12.25" style="4" customWidth="1"/>
    <col min="13319" max="13319" width="3.375" style="4" bestFit="1" customWidth="1"/>
    <col min="13320" max="13320" width="5.375" style="4" customWidth="1"/>
    <col min="13321" max="13568" width="9" style="4" customWidth="1"/>
    <col min="13569" max="13569" width="2.5" style="4" customWidth="1"/>
    <col min="13570" max="13572" width="20" style="4" customWidth="1"/>
    <col min="13573" max="13573" width="15.625" style="4" bestFit="1" customWidth="1"/>
    <col min="13574" max="13574" width="12.25" style="4" customWidth="1"/>
    <col min="13575" max="13575" width="3.375" style="4" bestFit="1" customWidth="1"/>
    <col min="13576" max="13576" width="5.375" style="4" customWidth="1"/>
    <col min="13577" max="13824" width="9" style="4" customWidth="1"/>
    <col min="13825" max="13825" width="2.5" style="4" customWidth="1"/>
    <col min="13826" max="13828" width="20" style="4" customWidth="1"/>
    <col min="13829" max="13829" width="15.625" style="4" bestFit="1" customWidth="1"/>
    <col min="13830" max="13830" width="12.25" style="4" customWidth="1"/>
    <col min="13831" max="13831" width="3.375" style="4" bestFit="1" customWidth="1"/>
    <col min="13832" max="13832" width="5.375" style="4" customWidth="1"/>
    <col min="13833" max="14080" width="9" style="4" customWidth="1"/>
    <col min="14081" max="14081" width="2.5" style="4" customWidth="1"/>
    <col min="14082" max="14084" width="20" style="4" customWidth="1"/>
    <col min="14085" max="14085" width="15.625" style="4" bestFit="1" customWidth="1"/>
    <col min="14086" max="14086" width="12.25" style="4" customWidth="1"/>
    <col min="14087" max="14087" width="3.375" style="4" bestFit="1" customWidth="1"/>
    <col min="14088" max="14088" width="5.375" style="4" customWidth="1"/>
    <col min="14089" max="14336" width="9" style="4" customWidth="1"/>
    <col min="14337" max="14337" width="2.5" style="4" customWidth="1"/>
    <col min="14338" max="14340" width="20" style="4" customWidth="1"/>
    <col min="14341" max="14341" width="15.625" style="4" bestFit="1" customWidth="1"/>
    <col min="14342" max="14342" width="12.25" style="4" customWidth="1"/>
    <col min="14343" max="14343" width="3.375" style="4" bestFit="1" customWidth="1"/>
    <col min="14344" max="14344" width="5.375" style="4" customWidth="1"/>
    <col min="14345" max="14592" width="9" style="4" customWidth="1"/>
    <col min="14593" max="14593" width="2.5" style="4" customWidth="1"/>
    <col min="14594" max="14596" width="20" style="4" customWidth="1"/>
    <col min="14597" max="14597" width="15.625" style="4" bestFit="1" customWidth="1"/>
    <col min="14598" max="14598" width="12.25" style="4" customWidth="1"/>
    <col min="14599" max="14599" width="3.375" style="4" bestFit="1" customWidth="1"/>
    <col min="14600" max="14600" width="5.375" style="4" customWidth="1"/>
    <col min="14601" max="14848" width="9" style="4" customWidth="1"/>
    <col min="14849" max="14849" width="2.5" style="4" customWidth="1"/>
    <col min="14850" max="14852" width="20" style="4" customWidth="1"/>
    <col min="14853" max="14853" width="15.625" style="4" bestFit="1" customWidth="1"/>
    <col min="14854" max="14854" width="12.25" style="4" customWidth="1"/>
    <col min="14855" max="14855" width="3.375" style="4" bestFit="1" customWidth="1"/>
    <col min="14856" max="14856" width="5.375" style="4" customWidth="1"/>
    <col min="14857" max="15104" width="9" style="4" customWidth="1"/>
    <col min="15105" max="15105" width="2.5" style="4" customWidth="1"/>
    <col min="15106" max="15108" width="20" style="4" customWidth="1"/>
    <col min="15109" max="15109" width="15.625" style="4" bestFit="1" customWidth="1"/>
    <col min="15110" max="15110" width="12.25" style="4" customWidth="1"/>
    <col min="15111" max="15111" width="3.375" style="4" bestFit="1" customWidth="1"/>
    <col min="15112" max="15112" width="5.375" style="4" customWidth="1"/>
    <col min="15113" max="15360" width="9" style="4" customWidth="1"/>
    <col min="15361" max="15361" width="2.5" style="4" customWidth="1"/>
    <col min="15362" max="15364" width="20" style="4" customWidth="1"/>
    <col min="15365" max="15365" width="15.625" style="4" bestFit="1" customWidth="1"/>
    <col min="15366" max="15366" width="12.25" style="4" customWidth="1"/>
    <col min="15367" max="15367" width="3.375" style="4" bestFit="1" customWidth="1"/>
    <col min="15368" max="15368" width="5.375" style="4" customWidth="1"/>
    <col min="15369" max="15616" width="9" style="4" customWidth="1"/>
    <col min="15617" max="15617" width="2.5" style="4" customWidth="1"/>
    <col min="15618" max="15620" width="20" style="4" customWidth="1"/>
    <col min="15621" max="15621" width="15.625" style="4" bestFit="1" customWidth="1"/>
    <col min="15622" max="15622" width="12.25" style="4" customWidth="1"/>
    <col min="15623" max="15623" width="3.375" style="4" bestFit="1" customWidth="1"/>
    <col min="15624" max="15624" width="5.375" style="4" customWidth="1"/>
    <col min="15625" max="15872" width="9" style="4" customWidth="1"/>
    <col min="15873" max="15873" width="2.5" style="4" customWidth="1"/>
    <col min="15874" max="15876" width="20" style="4" customWidth="1"/>
    <col min="15877" max="15877" width="15.625" style="4" bestFit="1" customWidth="1"/>
    <col min="15878" max="15878" width="12.25" style="4" customWidth="1"/>
    <col min="15879" max="15879" width="3.375" style="4" bestFit="1" customWidth="1"/>
    <col min="15880" max="15880" width="5.375" style="4" customWidth="1"/>
    <col min="15881" max="16128" width="9" style="4" customWidth="1"/>
    <col min="16129" max="16129" width="2.5" style="4" customWidth="1"/>
    <col min="16130" max="16132" width="20" style="4" customWidth="1"/>
    <col min="16133" max="16133" width="15.625" style="4" bestFit="1" customWidth="1"/>
    <col min="16134" max="16134" width="12.25" style="4" customWidth="1"/>
    <col min="16135" max="16135" width="3.375" style="4" bestFit="1" customWidth="1"/>
    <col min="16136" max="16136" width="5.375" style="4" customWidth="1"/>
    <col min="16137" max="16384" width="9" style="4" customWidth="1"/>
  </cols>
  <sheetData>
    <row r="1" spans="1:8" ht="13.5" x14ac:dyDescent="0.15">
      <c r="E1" s="302">
        <f>①基礎情報!C13</f>
        <v>0</v>
      </c>
      <c r="F1" s="302"/>
    </row>
    <row r="2" spans="1:8" ht="13.5" x14ac:dyDescent="0.15">
      <c r="B2" s="303" t="s">
        <v>243</v>
      </c>
      <c r="C2" s="303"/>
      <c r="D2" s="303"/>
      <c r="E2" s="303"/>
      <c r="F2" s="303"/>
    </row>
    <row r="3" spans="1:8" ht="13.5" x14ac:dyDescent="0.15"/>
    <row r="4" spans="1:8" ht="13.5" x14ac:dyDescent="0.15">
      <c r="B4" s="195" t="s">
        <v>61</v>
      </c>
      <c r="F4" s="221" t="s">
        <v>137</v>
      </c>
    </row>
    <row r="5" spans="1:8" ht="13.5" x14ac:dyDescent="0.15">
      <c r="B5" s="304" t="s">
        <v>108</v>
      </c>
      <c r="C5" s="305"/>
      <c r="D5" s="206" t="s">
        <v>109</v>
      </c>
      <c r="E5" s="304" t="s">
        <v>110</v>
      </c>
      <c r="F5" s="305"/>
    </row>
    <row r="6" spans="1:8" ht="13.5" x14ac:dyDescent="0.15">
      <c r="A6" s="197"/>
      <c r="B6" s="199" t="s">
        <v>114</v>
      </c>
      <c r="C6" s="201" t="s">
        <v>115</v>
      </c>
      <c r="D6" s="207"/>
      <c r="E6" s="306"/>
      <c r="F6" s="307"/>
      <c r="G6" s="197"/>
      <c r="H6" s="197"/>
    </row>
    <row r="7" spans="1:8" ht="13.5" x14ac:dyDescent="0.15">
      <c r="A7" s="197"/>
      <c r="B7" s="200"/>
      <c r="C7" s="202" t="s">
        <v>116</v>
      </c>
      <c r="D7" s="208"/>
      <c r="E7" s="308"/>
      <c r="F7" s="309"/>
      <c r="G7" s="197"/>
      <c r="H7" s="197"/>
    </row>
    <row r="8" spans="1:8" ht="13.5" x14ac:dyDescent="0.15">
      <c r="A8" s="197"/>
      <c r="B8" s="200"/>
      <c r="C8" s="202"/>
      <c r="D8" s="209"/>
      <c r="E8" s="310"/>
      <c r="F8" s="311"/>
      <c r="G8" s="197"/>
      <c r="H8" s="197"/>
    </row>
    <row r="9" spans="1:8" ht="13.5" x14ac:dyDescent="0.15">
      <c r="A9" s="197"/>
      <c r="B9" s="200" t="s">
        <v>117</v>
      </c>
      <c r="C9" s="202" t="s">
        <v>117</v>
      </c>
      <c r="D9" s="208"/>
      <c r="E9" s="310"/>
      <c r="F9" s="311"/>
      <c r="G9" s="197"/>
      <c r="H9" s="197"/>
    </row>
    <row r="10" spans="1:8" ht="13.5" x14ac:dyDescent="0.15">
      <c r="A10" s="197"/>
      <c r="B10" s="200"/>
      <c r="C10" s="202"/>
      <c r="D10" s="209"/>
      <c r="E10" s="310"/>
      <c r="F10" s="311"/>
      <c r="G10" s="197"/>
      <c r="H10" s="197"/>
    </row>
    <row r="11" spans="1:8" ht="13.5" x14ac:dyDescent="0.15">
      <c r="A11" s="197"/>
      <c r="B11" s="200" t="s">
        <v>118</v>
      </c>
      <c r="C11" s="202" t="s">
        <v>118</v>
      </c>
      <c r="D11" s="208"/>
      <c r="E11" s="217" t="s">
        <v>219</v>
      </c>
      <c r="F11" s="222"/>
      <c r="G11" s="197"/>
      <c r="H11" s="197"/>
    </row>
    <row r="12" spans="1:8" ht="13.5" x14ac:dyDescent="0.15">
      <c r="A12" s="197"/>
      <c r="B12" s="200"/>
      <c r="C12" s="202"/>
      <c r="D12" s="209"/>
      <c r="E12" s="218" t="s">
        <v>222</v>
      </c>
      <c r="F12" s="223"/>
      <c r="G12" s="197"/>
      <c r="H12" s="197"/>
    </row>
    <row r="13" spans="1:8" ht="13.5" x14ac:dyDescent="0.15">
      <c r="A13" s="197"/>
      <c r="B13" s="200"/>
      <c r="C13" s="202"/>
      <c r="D13" s="209"/>
      <c r="E13" s="218" t="s">
        <v>223</v>
      </c>
      <c r="F13" s="223"/>
      <c r="G13" s="197"/>
      <c r="H13" s="197"/>
    </row>
    <row r="14" spans="1:8" ht="13.5" x14ac:dyDescent="0.15">
      <c r="A14" s="197"/>
      <c r="B14" s="200"/>
      <c r="C14" s="202"/>
      <c r="D14" s="209"/>
      <c r="E14" s="218" t="s">
        <v>224</v>
      </c>
      <c r="F14" s="223"/>
      <c r="G14" s="197"/>
      <c r="H14" s="197"/>
    </row>
    <row r="15" spans="1:8" ht="13.5" x14ac:dyDescent="0.15">
      <c r="A15" s="197"/>
      <c r="B15" s="200"/>
      <c r="C15" s="202"/>
      <c r="D15" s="209"/>
      <c r="E15" s="218" t="s">
        <v>225</v>
      </c>
      <c r="F15" s="223"/>
      <c r="G15" s="197"/>
      <c r="H15" s="197"/>
    </row>
    <row r="16" spans="1:8" ht="13.5" x14ac:dyDescent="0.15">
      <c r="A16" s="197"/>
      <c r="B16" s="200" t="s">
        <v>119</v>
      </c>
      <c r="C16" s="202" t="s">
        <v>121</v>
      </c>
      <c r="D16" s="208"/>
      <c r="E16" s="219"/>
      <c r="F16" s="224"/>
      <c r="G16" s="197"/>
      <c r="H16" s="197"/>
    </row>
    <row r="17" spans="1:8" ht="13.5" x14ac:dyDescent="0.15">
      <c r="A17" s="197"/>
      <c r="B17" s="200"/>
      <c r="C17" s="205"/>
      <c r="D17" s="210"/>
      <c r="E17" s="209"/>
      <c r="F17" s="224"/>
      <c r="G17" s="197"/>
      <c r="H17" s="197"/>
    </row>
    <row r="18" spans="1:8" ht="13.5" x14ac:dyDescent="0.15">
      <c r="B18" s="304" t="s">
        <v>112</v>
      </c>
      <c r="C18" s="305"/>
      <c r="D18" s="211">
        <f>SUM(D6:D17)</f>
        <v>0</v>
      </c>
      <c r="E18" s="312"/>
      <c r="F18" s="313"/>
    </row>
    <row r="19" spans="1:8" ht="13.5" x14ac:dyDescent="0.15"/>
    <row r="20" spans="1:8" ht="13.5" x14ac:dyDescent="0.15">
      <c r="B20" s="195" t="s">
        <v>4</v>
      </c>
      <c r="F20" s="221" t="s">
        <v>137</v>
      </c>
    </row>
    <row r="21" spans="1:8" ht="13.5" x14ac:dyDescent="0.15">
      <c r="B21" s="304" t="s">
        <v>108</v>
      </c>
      <c r="C21" s="305"/>
      <c r="D21" s="206" t="s">
        <v>109</v>
      </c>
      <c r="E21" s="304" t="s">
        <v>110</v>
      </c>
      <c r="F21" s="305"/>
    </row>
    <row r="22" spans="1:8" ht="13.5" x14ac:dyDescent="0.15">
      <c r="A22" s="197"/>
      <c r="B22" s="201" t="s">
        <v>101</v>
      </c>
      <c r="C22" s="201" t="s">
        <v>122</v>
      </c>
      <c r="D22" s="212"/>
      <c r="E22" s="314"/>
      <c r="F22" s="315"/>
      <c r="G22" s="197"/>
      <c r="H22" s="197"/>
    </row>
    <row r="23" spans="1:8" ht="13.5" x14ac:dyDescent="0.15">
      <c r="A23" s="197"/>
      <c r="B23" s="202"/>
      <c r="C23" s="202" t="s">
        <v>124</v>
      </c>
      <c r="D23" s="213"/>
      <c r="E23" s="310"/>
      <c r="F23" s="311"/>
      <c r="G23" s="197"/>
      <c r="H23" s="197"/>
    </row>
    <row r="24" spans="1:8" ht="13.5" x14ac:dyDescent="0.15">
      <c r="A24" s="197"/>
      <c r="B24" s="202"/>
      <c r="C24" s="202" t="s">
        <v>125</v>
      </c>
      <c r="D24" s="213"/>
      <c r="E24" s="310"/>
      <c r="F24" s="311"/>
      <c r="G24" s="197"/>
      <c r="H24" s="197"/>
    </row>
    <row r="25" spans="1:8" ht="13.5" x14ac:dyDescent="0.15">
      <c r="A25" s="197"/>
      <c r="B25" s="202"/>
      <c r="C25" s="202"/>
      <c r="D25" s="214"/>
      <c r="E25" s="310"/>
      <c r="F25" s="311"/>
      <c r="G25" s="197"/>
      <c r="H25" s="197"/>
    </row>
    <row r="26" spans="1:8" ht="13.5" x14ac:dyDescent="0.15">
      <c r="A26" s="197"/>
      <c r="B26" s="202" t="s">
        <v>126</v>
      </c>
      <c r="C26" s="202" t="s">
        <v>127</v>
      </c>
      <c r="D26" s="213"/>
      <c r="E26" s="310"/>
      <c r="F26" s="311"/>
      <c r="G26" s="197"/>
      <c r="H26" s="197"/>
    </row>
    <row r="27" spans="1:8" ht="13.5" x14ac:dyDescent="0.15">
      <c r="A27" s="197"/>
      <c r="B27" s="202"/>
      <c r="C27" s="202" t="s">
        <v>128</v>
      </c>
      <c r="D27" s="213"/>
      <c r="E27" s="310"/>
      <c r="F27" s="311"/>
      <c r="G27" s="197"/>
      <c r="H27" s="197"/>
    </row>
    <row r="28" spans="1:8" ht="13.5" x14ac:dyDescent="0.15">
      <c r="A28" s="197"/>
      <c r="B28" s="202"/>
      <c r="C28" s="202" t="s">
        <v>129</v>
      </c>
      <c r="D28" s="213"/>
      <c r="E28" s="310"/>
      <c r="F28" s="311"/>
      <c r="G28" s="197"/>
      <c r="H28" s="197"/>
    </row>
    <row r="29" spans="1:8" ht="13.5" x14ac:dyDescent="0.15">
      <c r="A29" s="197"/>
      <c r="B29" s="202"/>
      <c r="C29" s="202" t="s">
        <v>130</v>
      </c>
      <c r="D29" s="213"/>
      <c r="E29" s="310"/>
      <c r="F29" s="311"/>
      <c r="G29" s="197"/>
      <c r="H29" s="197"/>
    </row>
    <row r="30" spans="1:8" ht="13.5" x14ac:dyDescent="0.15">
      <c r="A30" s="197"/>
      <c r="B30" s="202"/>
      <c r="C30" s="202"/>
      <c r="D30" s="214"/>
      <c r="E30" s="310"/>
      <c r="F30" s="311"/>
      <c r="G30" s="197"/>
      <c r="H30" s="197"/>
    </row>
    <row r="31" spans="1:8" ht="13.5" x14ac:dyDescent="0.15">
      <c r="A31" s="197"/>
      <c r="B31" s="202" t="s">
        <v>131</v>
      </c>
      <c r="C31" s="202" t="s">
        <v>132</v>
      </c>
      <c r="D31" s="213"/>
      <c r="E31" s="310"/>
      <c r="F31" s="311"/>
      <c r="G31" s="197"/>
      <c r="H31" s="197"/>
    </row>
    <row r="32" spans="1:8" ht="13.5" x14ac:dyDescent="0.15">
      <c r="A32" s="197"/>
      <c r="B32" s="202"/>
      <c r="C32" s="202" t="s">
        <v>133</v>
      </c>
      <c r="D32" s="213"/>
      <c r="E32" s="310"/>
      <c r="F32" s="311"/>
      <c r="G32" s="197"/>
      <c r="H32" s="197"/>
    </row>
    <row r="33" spans="1:8" ht="13.5" x14ac:dyDescent="0.15">
      <c r="A33" s="197"/>
      <c r="B33" s="202"/>
      <c r="C33" s="202" t="s">
        <v>134</v>
      </c>
      <c r="D33" s="213"/>
      <c r="E33" s="310"/>
      <c r="F33" s="311"/>
      <c r="G33" s="197"/>
      <c r="H33" s="197"/>
    </row>
    <row r="34" spans="1:8" ht="13.5" x14ac:dyDescent="0.15">
      <c r="A34" s="197"/>
      <c r="B34" s="203"/>
      <c r="C34" s="203"/>
      <c r="D34" s="215"/>
      <c r="E34" s="310"/>
      <c r="F34" s="311"/>
      <c r="G34" s="197"/>
      <c r="H34" s="197"/>
    </row>
    <row r="35" spans="1:8" ht="13.5" x14ac:dyDescent="0.15">
      <c r="B35" s="304" t="s">
        <v>112</v>
      </c>
      <c r="C35" s="305"/>
      <c r="D35" s="211">
        <f>SUM(D22:D34)</f>
        <v>0</v>
      </c>
      <c r="E35" s="316"/>
      <c r="F35" s="317"/>
    </row>
    <row r="36" spans="1:8" ht="13.5" x14ac:dyDescent="0.15"/>
    <row r="37" spans="1:8" ht="13.5" x14ac:dyDescent="0.15">
      <c r="B37" s="195" t="s">
        <v>113</v>
      </c>
    </row>
    <row r="38" spans="1:8" ht="13.5" x14ac:dyDescent="0.15"/>
    <row r="39" spans="1:8" ht="13.5" x14ac:dyDescent="0.15">
      <c r="B39" s="204" t="s">
        <v>226</v>
      </c>
    </row>
    <row r="40" spans="1:8" ht="13.5" x14ac:dyDescent="0.15">
      <c r="D40" s="216" t="s">
        <v>0</v>
      </c>
      <c r="E40" s="318">
        <f>①基礎情報!C8</f>
        <v>0</v>
      </c>
      <c r="F40" s="318"/>
      <c r="G40" s="225"/>
      <c r="H40" s="225"/>
    </row>
    <row r="41" spans="1:8" ht="13.5" x14ac:dyDescent="0.15">
      <c r="D41" s="216" t="s">
        <v>7</v>
      </c>
      <c r="E41" s="318">
        <f>①基礎情報!C9</f>
        <v>0</v>
      </c>
      <c r="F41" s="318"/>
      <c r="G41" s="225"/>
      <c r="H41" s="225"/>
    </row>
    <row r="42" spans="1:8" ht="13.5" x14ac:dyDescent="0.15">
      <c r="D42" s="216" t="s">
        <v>136</v>
      </c>
      <c r="E42" s="318">
        <f>①基礎情報!C10</f>
        <v>0</v>
      </c>
      <c r="F42" s="318"/>
      <c r="G42" s="198" t="s">
        <v>27</v>
      </c>
    </row>
  </sheetData>
  <mergeCells count="31">
    <mergeCell ref="B35:C35"/>
    <mergeCell ref="E35:F35"/>
    <mergeCell ref="E40:F40"/>
    <mergeCell ref="E41:F41"/>
    <mergeCell ref="E42:F42"/>
    <mergeCell ref="E30:F30"/>
    <mergeCell ref="E31:F31"/>
    <mergeCell ref="E32:F32"/>
    <mergeCell ref="E33:F33"/>
    <mergeCell ref="E34:F34"/>
    <mergeCell ref="E25:F25"/>
    <mergeCell ref="E26:F26"/>
    <mergeCell ref="E27:F27"/>
    <mergeCell ref="E28:F28"/>
    <mergeCell ref="E29:F29"/>
    <mergeCell ref="B21:C21"/>
    <mergeCell ref="E21:F21"/>
    <mergeCell ref="E22:F22"/>
    <mergeCell ref="E23:F23"/>
    <mergeCell ref="E24:F24"/>
    <mergeCell ref="E7:F7"/>
    <mergeCell ref="E8:F8"/>
    <mergeCell ref="E9:F9"/>
    <mergeCell ref="E10:F10"/>
    <mergeCell ref="B18:C18"/>
    <mergeCell ref="E18:F18"/>
    <mergeCell ref="E1:F1"/>
    <mergeCell ref="B2:F2"/>
    <mergeCell ref="B5:C5"/>
    <mergeCell ref="E5:F5"/>
    <mergeCell ref="E6:F6"/>
  </mergeCells>
  <phoneticPr fontId="2"/>
  <pageMargins left="0.75" right="0.75" top="1" bottom="1" header="0.51200000000000001" footer="0.51200000000000001"/>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workbookViewId="0">
      <selection activeCell="B3" sqref="B3"/>
    </sheetView>
  </sheetViews>
  <sheetFormatPr defaultRowHeight="13.5" x14ac:dyDescent="0.15"/>
  <cols>
    <col min="1" max="1" width="2.5" style="195" customWidth="1"/>
    <col min="2" max="3" width="20" style="195" customWidth="1"/>
    <col min="4" max="5" width="20" style="196" customWidth="1"/>
    <col min="6" max="6" width="10.125" style="195" bestFit="1" customWidth="1"/>
    <col min="7" max="7" width="3.375" customWidth="1"/>
    <col min="257" max="257" width="2.5" customWidth="1"/>
    <col min="258" max="261" width="20" customWidth="1"/>
    <col min="262" max="262" width="10.125" bestFit="1" customWidth="1"/>
    <col min="263" max="263" width="3.375" customWidth="1"/>
    <col min="513" max="513" width="2.5" customWidth="1"/>
    <col min="514" max="517" width="20" customWidth="1"/>
    <col min="518" max="518" width="10.125" bestFit="1" customWidth="1"/>
    <col min="519" max="519" width="3.375" customWidth="1"/>
    <col min="769" max="769" width="2.5" customWidth="1"/>
    <col min="770" max="773" width="20" customWidth="1"/>
    <col min="774" max="774" width="10.125" bestFit="1" customWidth="1"/>
    <col min="775" max="775" width="3.375" customWidth="1"/>
    <col min="1025" max="1025" width="2.5" customWidth="1"/>
    <col min="1026" max="1029" width="20" customWidth="1"/>
    <col min="1030" max="1030" width="10.125" bestFit="1" customWidth="1"/>
    <col min="1031" max="1031" width="3.375" customWidth="1"/>
    <col min="1281" max="1281" width="2.5" customWidth="1"/>
    <col min="1282" max="1285" width="20" customWidth="1"/>
    <col min="1286" max="1286" width="10.125" bestFit="1" customWidth="1"/>
    <col min="1287" max="1287" width="3.375" customWidth="1"/>
    <col min="1537" max="1537" width="2.5" customWidth="1"/>
    <col min="1538" max="1541" width="20" customWidth="1"/>
    <col min="1542" max="1542" width="10.125" bestFit="1" customWidth="1"/>
    <col min="1543" max="1543" width="3.375" customWidth="1"/>
    <col min="1793" max="1793" width="2.5" customWidth="1"/>
    <col min="1794" max="1797" width="20" customWidth="1"/>
    <col min="1798" max="1798" width="10.125" bestFit="1" customWidth="1"/>
    <col min="1799" max="1799" width="3.375" customWidth="1"/>
    <col min="2049" max="2049" width="2.5" customWidth="1"/>
    <col min="2050" max="2053" width="20" customWidth="1"/>
    <col min="2054" max="2054" width="10.125" bestFit="1" customWidth="1"/>
    <col min="2055" max="2055" width="3.375" customWidth="1"/>
    <col min="2305" max="2305" width="2.5" customWidth="1"/>
    <col min="2306" max="2309" width="20" customWidth="1"/>
    <col min="2310" max="2310" width="10.125" bestFit="1" customWidth="1"/>
    <col min="2311" max="2311" width="3.375" customWidth="1"/>
    <col min="2561" max="2561" width="2.5" customWidth="1"/>
    <col min="2562" max="2565" width="20" customWidth="1"/>
    <col min="2566" max="2566" width="10.125" bestFit="1" customWidth="1"/>
    <col min="2567" max="2567" width="3.375" customWidth="1"/>
    <col min="2817" max="2817" width="2.5" customWidth="1"/>
    <col min="2818" max="2821" width="20" customWidth="1"/>
    <col min="2822" max="2822" width="10.125" bestFit="1" customWidth="1"/>
    <col min="2823" max="2823" width="3.375" customWidth="1"/>
    <col min="3073" max="3073" width="2.5" customWidth="1"/>
    <col min="3074" max="3077" width="20" customWidth="1"/>
    <col min="3078" max="3078" width="10.125" bestFit="1" customWidth="1"/>
    <col min="3079" max="3079" width="3.375" customWidth="1"/>
    <col min="3329" max="3329" width="2.5" customWidth="1"/>
    <col min="3330" max="3333" width="20" customWidth="1"/>
    <col min="3334" max="3334" width="10.125" bestFit="1" customWidth="1"/>
    <col min="3335" max="3335" width="3.375" customWidth="1"/>
    <col min="3585" max="3585" width="2.5" customWidth="1"/>
    <col min="3586" max="3589" width="20" customWidth="1"/>
    <col min="3590" max="3590" width="10.125" bestFit="1" customWidth="1"/>
    <col min="3591" max="3591" width="3.375" customWidth="1"/>
    <col min="3841" max="3841" width="2.5" customWidth="1"/>
    <col min="3842" max="3845" width="20" customWidth="1"/>
    <col min="3846" max="3846" width="10.125" bestFit="1" customWidth="1"/>
    <col min="3847" max="3847" width="3.375" customWidth="1"/>
    <col min="4097" max="4097" width="2.5" customWidth="1"/>
    <col min="4098" max="4101" width="20" customWidth="1"/>
    <col min="4102" max="4102" width="10.125" bestFit="1" customWidth="1"/>
    <col min="4103" max="4103" width="3.375" customWidth="1"/>
    <col min="4353" max="4353" width="2.5" customWidth="1"/>
    <col min="4354" max="4357" width="20" customWidth="1"/>
    <col min="4358" max="4358" width="10.125" bestFit="1" customWidth="1"/>
    <col min="4359" max="4359" width="3.375" customWidth="1"/>
    <col min="4609" max="4609" width="2.5" customWidth="1"/>
    <col min="4610" max="4613" width="20" customWidth="1"/>
    <col min="4614" max="4614" width="10.125" bestFit="1" customWidth="1"/>
    <col min="4615" max="4615" width="3.375" customWidth="1"/>
    <col min="4865" max="4865" width="2.5" customWidth="1"/>
    <col min="4866" max="4869" width="20" customWidth="1"/>
    <col min="4870" max="4870" width="10.125" bestFit="1" customWidth="1"/>
    <col min="4871" max="4871" width="3.375" customWidth="1"/>
    <col min="5121" max="5121" width="2.5" customWidth="1"/>
    <col min="5122" max="5125" width="20" customWidth="1"/>
    <col min="5126" max="5126" width="10.125" bestFit="1" customWidth="1"/>
    <col min="5127" max="5127" width="3.375" customWidth="1"/>
    <col min="5377" max="5377" width="2.5" customWidth="1"/>
    <col min="5378" max="5381" width="20" customWidth="1"/>
    <col min="5382" max="5382" width="10.125" bestFit="1" customWidth="1"/>
    <col min="5383" max="5383" width="3.375" customWidth="1"/>
    <col min="5633" max="5633" width="2.5" customWidth="1"/>
    <col min="5634" max="5637" width="20" customWidth="1"/>
    <col min="5638" max="5638" width="10.125" bestFit="1" customWidth="1"/>
    <col min="5639" max="5639" width="3.375" customWidth="1"/>
    <col min="5889" max="5889" width="2.5" customWidth="1"/>
    <col min="5890" max="5893" width="20" customWidth="1"/>
    <col min="5894" max="5894" width="10.125" bestFit="1" customWidth="1"/>
    <col min="5895" max="5895" width="3.375" customWidth="1"/>
    <col min="6145" max="6145" width="2.5" customWidth="1"/>
    <col min="6146" max="6149" width="20" customWidth="1"/>
    <col min="6150" max="6150" width="10.125" bestFit="1" customWidth="1"/>
    <col min="6151" max="6151" width="3.375" customWidth="1"/>
    <col min="6401" max="6401" width="2.5" customWidth="1"/>
    <col min="6402" max="6405" width="20" customWidth="1"/>
    <col min="6406" max="6406" width="10.125" bestFit="1" customWidth="1"/>
    <col min="6407" max="6407" width="3.375" customWidth="1"/>
    <col min="6657" max="6657" width="2.5" customWidth="1"/>
    <col min="6658" max="6661" width="20" customWidth="1"/>
    <col min="6662" max="6662" width="10.125" bestFit="1" customWidth="1"/>
    <col min="6663" max="6663" width="3.375" customWidth="1"/>
    <col min="6913" max="6913" width="2.5" customWidth="1"/>
    <col min="6914" max="6917" width="20" customWidth="1"/>
    <col min="6918" max="6918" width="10.125" bestFit="1" customWidth="1"/>
    <col min="6919" max="6919" width="3.375" customWidth="1"/>
    <col min="7169" max="7169" width="2.5" customWidth="1"/>
    <col min="7170" max="7173" width="20" customWidth="1"/>
    <col min="7174" max="7174" width="10.125" bestFit="1" customWidth="1"/>
    <col min="7175" max="7175" width="3.375" customWidth="1"/>
    <col min="7425" max="7425" width="2.5" customWidth="1"/>
    <col min="7426" max="7429" width="20" customWidth="1"/>
    <col min="7430" max="7430" width="10.125" bestFit="1" customWidth="1"/>
    <col min="7431" max="7431" width="3.375" customWidth="1"/>
    <col min="7681" max="7681" width="2.5" customWidth="1"/>
    <col min="7682" max="7685" width="20" customWidth="1"/>
    <col min="7686" max="7686" width="10.125" bestFit="1" customWidth="1"/>
    <col min="7687" max="7687" width="3.375" customWidth="1"/>
    <col min="7937" max="7937" width="2.5" customWidth="1"/>
    <col min="7938" max="7941" width="20" customWidth="1"/>
    <col min="7942" max="7942" width="10.125" bestFit="1" customWidth="1"/>
    <col min="7943" max="7943" width="3.375" customWidth="1"/>
    <col min="8193" max="8193" width="2.5" customWidth="1"/>
    <col min="8194" max="8197" width="20" customWidth="1"/>
    <col min="8198" max="8198" width="10.125" bestFit="1" customWidth="1"/>
    <col min="8199" max="8199" width="3.375" customWidth="1"/>
    <col min="8449" max="8449" width="2.5" customWidth="1"/>
    <col min="8450" max="8453" width="20" customWidth="1"/>
    <col min="8454" max="8454" width="10.125" bestFit="1" customWidth="1"/>
    <col min="8455" max="8455" width="3.375" customWidth="1"/>
    <col min="8705" max="8705" width="2.5" customWidth="1"/>
    <col min="8706" max="8709" width="20" customWidth="1"/>
    <col min="8710" max="8710" width="10.125" bestFit="1" customWidth="1"/>
    <col min="8711" max="8711" width="3.375" customWidth="1"/>
    <col min="8961" max="8961" width="2.5" customWidth="1"/>
    <col min="8962" max="8965" width="20" customWidth="1"/>
    <col min="8966" max="8966" width="10.125" bestFit="1" customWidth="1"/>
    <col min="8967" max="8967" width="3.375" customWidth="1"/>
    <col min="9217" max="9217" width="2.5" customWidth="1"/>
    <col min="9218" max="9221" width="20" customWidth="1"/>
    <col min="9222" max="9222" width="10.125" bestFit="1" customWidth="1"/>
    <col min="9223" max="9223" width="3.375" customWidth="1"/>
    <col min="9473" max="9473" width="2.5" customWidth="1"/>
    <col min="9474" max="9477" width="20" customWidth="1"/>
    <col min="9478" max="9478" width="10.125" bestFit="1" customWidth="1"/>
    <col min="9479" max="9479" width="3.375" customWidth="1"/>
    <col min="9729" max="9729" width="2.5" customWidth="1"/>
    <col min="9730" max="9733" width="20" customWidth="1"/>
    <col min="9734" max="9734" width="10.125" bestFit="1" customWidth="1"/>
    <col min="9735" max="9735" width="3.375" customWidth="1"/>
    <col min="9985" max="9985" width="2.5" customWidth="1"/>
    <col min="9986" max="9989" width="20" customWidth="1"/>
    <col min="9990" max="9990" width="10.125" bestFit="1" customWidth="1"/>
    <col min="9991" max="9991" width="3.375" customWidth="1"/>
    <col min="10241" max="10241" width="2.5" customWidth="1"/>
    <col min="10242" max="10245" width="20" customWidth="1"/>
    <col min="10246" max="10246" width="10.125" bestFit="1" customWidth="1"/>
    <col min="10247" max="10247" width="3.375" customWidth="1"/>
    <col min="10497" max="10497" width="2.5" customWidth="1"/>
    <col min="10498" max="10501" width="20" customWidth="1"/>
    <col min="10502" max="10502" width="10.125" bestFit="1" customWidth="1"/>
    <col min="10503" max="10503" width="3.375" customWidth="1"/>
    <col min="10753" max="10753" width="2.5" customWidth="1"/>
    <col min="10754" max="10757" width="20" customWidth="1"/>
    <col min="10758" max="10758" width="10.125" bestFit="1" customWidth="1"/>
    <col min="10759" max="10759" width="3.375" customWidth="1"/>
    <col min="11009" max="11009" width="2.5" customWidth="1"/>
    <col min="11010" max="11013" width="20" customWidth="1"/>
    <col min="11014" max="11014" width="10.125" bestFit="1" customWidth="1"/>
    <col min="11015" max="11015" width="3.375" customWidth="1"/>
    <col min="11265" max="11265" width="2.5" customWidth="1"/>
    <col min="11266" max="11269" width="20" customWidth="1"/>
    <col min="11270" max="11270" width="10.125" bestFit="1" customWidth="1"/>
    <col min="11271" max="11271" width="3.375" customWidth="1"/>
    <col min="11521" max="11521" width="2.5" customWidth="1"/>
    <col min="11522" max="11525" width="20" customWidth="1"/>
    <col min="11526" max="11526" width="10.125" bestFit="1" customWidth="1"/>
    <col min="11527" max="11527" width="3.375" customWidth="1"/>
    <col min="11777" max="11777" width="2.5" customWidth="1"/>
    <col min="11778" max="11781" width="20" customWidth="1"/>
    <col min="11782" max="11782" width="10.125" bestFit="1" customWidth="1"/>
    <col min="11783" max="11783" width="3.375" customWidth="1"/>
    <col min="12033" max="12033" width="2.5" customWidth="1"/>
    <col min="12034" max="12037" width="20" customWidth="1"/>
    <col min="12038" max="12038" width="10.125" bestFit="1" customWidth="1"/>
    <col min="12039" max="12039" width="3.375" customWidth="1"/>
    <col min="12289" max="12289" width="2.5" customWidth="1"/>
    <col min="12290" max="12293" width="20" customWidth="1"/>
    <col min="12294" max="12294" width="10.125" bestFit="1" customWidth="1"/>
    <col min="12295" max="12295" width="3.375" customWidth="1"/>
    <col min="12545" max="12545" width="2.5" customWidth="1"/>
    <col min="12546" max="12549" width="20" customWidth="1"/>
    <col min="12550" max="12550" width="10.125" bestFit="1" customWidth="1"/>
    <col min="12551" max="12551" width="3.375" customWidth="1"/>
    <col min="12801" max="12801" width="2.5" customWidth="1"/>
    <col min="12802" max="12805" width="20" customWidth="1"/>
    <col min="12806" max="12806" width="10.125" bestFit="1" customWidth="1"/>
    <col min="12807" max="12807" width="3.375" customWidth="1"/>
    <col min="13057" max="13057" width="2.5" customWidth="1"/>
    <col min="13058" max="13061" width="20" customWidth="1"/>
    <col min="13062" max="13062" width="10.125" bestFit="1" customWidth="1"/>
    <col min="13063" max="13063" width="3.375" customWidth="1"/>
    <col min="13313" max="13313" width="2.5" customWidth="1"/>
    <col min="13314" max="13317" width="20" customWidth="1"/>
    <col min="13318" max="13318" width="10.125" bestFit="1" customWidth="1"/>
    <col min="13319" max="13319" width="3.375" customWidth="1"/>
    <col min="13569" max="13569" width="2.5" customWidth="1"/>
    <col min="13570" max="13573" width="20" customWidth="1"/>
    <col min="13574" max="13574" width="10.125" bestFit="1" customWidth="1"/>
    <col min="13575" max="13575" width="3.375" customWidth="1"/>
    <col min="13825" max="13825" width="2.5" customWidth="1"/>
    <col min="13826" max="13829" width="20" customWidth="1"/>
    <col min="13830" max="13830" width="10.125" bestFit="1" customWidth="1"/>
    <col min="13831" max="13831" width="3.375" customWidth="1"/>
    <col min="14081" max="14081" width="2.5" customWidth="1"/>
    <col min="14082" max="14085" width="20" customWidth="1"/>
    <col min="14086" max="14086" width="10.125" bestFit="1" customWidth="1"/>
    <col min="14087" max="14087" width="3.375" customWidth="1"/>
    <col min="14337" max="14337" width="2.5" customWidth="1"/>
    <col min="14338" max="14341" width="20" customWidth="1"/>
    <col min="14342" max="14342" width="10.125" bestFit="1" customWidth="1"/>
    <col min="14343" max="14343" width="3.375" customWidth="1"/>
    <col min="14593" max="14593" width="2.5" customWidth="1"/>
    <col min="14594" max="14597" width="20" customWidth="1"/>
    <col min="14598" max="14598" width="10.125" bestFit="1" customWidth="1"/>
    <col min="14599" max="14599" width="3.375" customWidth="1"/>
    <col min="14849" max="14849" width="2.5" customWidth="1"/>
    <col min="14850" max="14853" width="20" customWidth="1"/>
    <col min="14854" max="14854" width="10.125" bestFit="1" customWidth="1"/>
    <col min="14855" max="14855" width="3.375" customWidth="1"/>
    <col min="15105" max="15105" width="2.5" customWidth="1"/>
    <col min="15106" max="15109" width="20" customWidth="1"/>
    <col min="15110" max="15110" width="10.125" bestFit="1" customWidth="1"/>
    <col min="15111" max="15111" width="3.375" customWidth="1"/>
    <col min="15361" max="15361" width="2.5" customWidth="1"/>
    <col min="15362" max="15365" width="20" customWidth="1"/>
    <col min="15366" max="15366" width="10.125" bestFit="1" customWidth="1"/>
    <col min="15367" max="15367" width="3.375" customWidth="1"/>
    <col min="15617" max="15617" width="2.5" customWidth="1"/>
    <col min="15618" max="15621" width="20" customWidth="1"/>
    <col min="15622" max="15622" width="10.125" bestFit="1" customWidth="1"/>
    <col min="15623" max="15623" width="3.375" customWidth="1"/>
    <col min="15873" max="15873" width="2.5" customWidth="1"/>
    <col min="15874" max="15877" width="20" customWidth="1"/>
    <col min="15878" max="15878" width="10.125" bestFit="1" customWidth="1"/>
    <col min="15879" max="15879" width="3.375" customWidth="1"/>
    <col min="16129" max="16129" width="2.5" customWidth="1"/>
    <col min="16130" max="16133" width="20" customWidth="1"/>
    <col min="16134" max="16134" width="10.125" bestFit="1" customWidth="1"/>
    <col min="16135" max="16135" width="3.375" customWidth="1"/>
  </cols>
  <sheetData>
    <row r="1" spans="1:6" x14ac:dyDescent="0.15">
      <c r="E1" s="319" t="s">
        <v>229</v>
      </c>
      <c r="F1" s="319"/>
    </row>
    <row r="2" spans="1:6" x14ac:dyDescent="0.15">
      <c r="B2" s="303" t="s">
        <v>243</v>
      </c>
      <c r="C2" s="303"/>
      <c r="D2" s="303"/>
      <c r="E2" s="303"/>
      <c r="F2" s="303"/>
    </row>
    <row r="4" spans="1:6" x14ac:dyDescent="0.15">
      <c r="B4" s="195" t="s">
        <v>61</v>
      </c>
      <c r="F4" s="221" t="s">
        <v>93</v>
      </c>
    </row>
    <row r="5" spans="1:6" x14ac:dyDescent="0.15">
      <c r="B5" s="304" t="s">
        <v>108</v>
      </c>
      <c r="C5" s="305"/>
      <c r="D5" s="220" t="s">
        <v>109</v>
      </c>
      <c r="E5" s="304" t="s">
        <v>110</v>
      </c>
      <c r="F5" s="305"/>
    </row>
    <row r="6" spans="1:6" x14ac:dyDescent="0.15">
      <c r="A6" s="197"/>
      <c r="B6" s="201" t="s">
        <v>114</v>
      </c>
      <c r="C6" s="201" t="s">
        <v>115</v>
      </c>
      <c r="D6" s="227">
        <v>936000</v>
      </c>
      <c r="E6" s="320" t="s">
        <v>217</v>
      </c>
      <c r="F6" s="321"/>
    </row>
    <row r="7" spans="1:6" x14ac:dyDescent="0.15">
      <c r="A7" s="197"/>
      <c r="B7" s="202"/>
      <c r="C7" s="202" t="s">
        <v>116</v>
      </c>
      <c r="D7" s="228">
        <v>150000</v>
      </c>
      <c r="E7" s="308" t="s">
        <v>218</v>
      </c>
      <c r="F7" s="309"/>
    </row>
    <row r="8" spans="1:6" x14ac:dyDescent="0.15">
      <c r="A8" s="197"/>
      <c r="B8" s="202"/>
      <c r="C8" s="202"/>
      <c r="D8" s="209"/>
      <c r="E8" s="322"/>
      <c r="F8" s="323"/>
    </row>
    <row r="9" spans="1:6" x14ac:dyDescent="0.15">
      <c r="A9" s="197"/>
      <c r="B9" s="202" t="s">
        <v>117</v>
      </c>
      <c r="C9" s="202" t="s">
        <v>117</v>
      </c>
      <c r="D9" s="228">
        <v>3066000</v>
      </c>
      <c r="E9" s="322"/>
      <c r="F9" s="323"/>
    </row>
    <row r="10" spans="1:6" x14ac:dyDescent="0.15">
      <c r="A10" s="197"/>
      <c r="B10" s="202"/>
      <c r="C10" s="202"/>
      <c r="D10" s="209"/>
      <c r="E10" s="322"/>
      <c r="F10" s="323"/>
    </row>
    <row r="11" spans="1:6" ht="13.5" customHeight="1" x14ac:dyDescent="0.15">
      <c r="A11" s="197"/>
      <c r="B11" s="202" t="s">
        <v>118</v>
      </c>
      <c r="C11" s="202" t="s">
        <v>118</v>
      </c>
      <c r="D11" s="228">
        <v>3120000</v>
      </c>
      <c r="E11" s="217" t="s">
        <v>219</v>
      </c>
      <c r="F11" s="222"/>
    </row>
    <row r="12" spans="1:6" x14ac:dyDescent="0.15">
      <c r="A12" s="197"/>
      <c r="B12" s="202"/>
      <c r="C12" s="202"/>
      <c r="D12" s="209"/>
      <c r="E12" s="218" t="s">
        <v>230</v>
      </c>
      <c r="F12" s="235">
        <v>960000</v>
      </c>
    </row>
    <row r="13" spans="1:6" x14ac:dyDescent="0.15">
      <c r="A13" s="197"/>
      <c r="B13" s="202"/>
      <c r="C13" s="202"/>
      <c r="D13" s="209"/>
      <c r="E13" s="218" t="s">
        <v>227</v>
      </c>
      <c r="F13" s="235">
        <v>1500000</v>
      </c>
    </row>
    <row r="14" spans="1:6" x14ac:dyDescent="0.15">
      <c r="A14" s="197"/>
      <c r="B14" s="202"/>
      <c r="C14" s="202"/>
      <c r="D14" s="209"/>
      <c r="E14" s="218" t="s">
        <v>179</v>
      </c>
      <c r="F14" s="235">
        <v>516000</v>
      </c>
    </row>
    <row r="15" spans="1:6" x14ac:dyDescent="0.15">
      <c r="A15" s="197"/>
      <c r="B15" s="202"/>
      <c r="C15" s="202"/>
      <c r="D15" s="209"/>
      <c r="E15" s="218" t="s">
        <v>186</v>
      </c>
      <c r="F15" s="235">
        <v>144000</v>
      </c>
    </row>
    <row r="16" spans="1:6" x14ac:dyDescent="0.15">
      <c r="A16" s="197"/>
      <c r="B16" s="202" t="s">
        <v>119</v>
      </c>
      <c r="C16" s="202" t="s">
        <v>121</v>
      </c>
      <c r="D16" s="228">
        <v>200000</v>
      </c>
      <c r="E16" s="209"/>
      <c r="F16" s="224"/>
    </row>
    <row r="17" spans="1:6" x14ac:dyDescent="0.15">
      <c r="A17" s="197"/>
      <c r="B17" s="200"/>
      <c r="C17" s="205"/>
      <c r="D17" s="209"/>
      <c r="E17" s="209"/>
      <c r="F17" s="236"/>
    </row>
    <row r="18" spans="1:6" x14ac:dyDescent="0.15">
      <c r="B18" s="304" t="s">
        <v>112</v>
      </c>
      <c r="C18" s="305"/>
      <c r="D18" s="229">
        <f>SUM(D6:D16)</f>
        <v>7472000</v>
      </c>
      <c r="E18" s="312"/>
      <c r="F18" s="313"/>
    </row>
    <row r="20" spans="1:6" x14ac:dyDescent="0.15">
      <c r="B20" s="195" t="s">
        <v>4</v>
      </c>
    </row>
    <row r="21" spans="1:6" x14ac:dyDescent="0.15">
      <c r="B21" s="304" t="s">
        <v>108</v>
      </c>
      <c r="C21" s="305"/>
      <c r="D21" s="206" t="s">
        <v>109</v>
      </c>
      <c r="E21" s="304" t="s">
        <v>110</v>
      </c>
      <c r="F21" s="305"/>
    </row>
    <row r="22" spans="1:6" x14ac:dyDescent="0.15">
      <c r="A22" s="197"/>
      <c r="B22" s="201" t="s">
        <v>101</v>
      </c>
      <c r="C22" s="201" t="s">
        <v>122</v>
      </c>
      <c r="D22" s="230">
        <v>2800000</v>
      </c>
      <c r="E22" s="314"/>
      <c r="F22" s="315"/>
    </row>
    <row r="23" spans="1:6" x14ac:dyDescent="0.15">
      <c r="A23" s="197"/>
      <c r="B23" s="202"/>
      <c r="C23" s="202" t="s">
        <v>124</v>
      </c>
      <c r="D23" s="231">
        <v>350000</v>
      </c>
      <c r="E23" s="310"/>
      <c r="F23" s="311"/>
    </row>
    <row r="24" spans="1:6" x14ac:dyDescent="0.15">
      <c r="A24" s="197"/>
      <c r="B24" s="202"/>
      <c r="C24" s="202" t="s">
        <v>125</v>
      </c>
      <c r="D24" s="231">
        <v>240000</v>
      </c>
      <c r="E24" s="310"/>
      <c r="F24" s="311"/>
    </row>
    <row r="25" spans="1:6" x14ac:dyDescent="0.15">
      <c r="A25" s="197"/>
      <c r="B25" s="202"/>
      <c r="C25" s="202"/>
      <c r="D25" s="232"/>
      <c r="E25" s="310"/>
      <c r="F25" s="311"/>
    </row>
    <row r="26" spans="1:6" x14ac:dyDescent="0.15">
      <c r="A26" s="197"/>
      <c r="B26" s="202" t="s">
        <v>126</v>
      </c>
      <c r="C26" s="202" t="s">
        <v>127</v>
      </c>
      <c r="D26" s="231">
        <v>1800000</v>
      </c>
      <c r="E26" s="310"/>
      <c r="F26" s="311"/>
    </row>
    <row r="27" spans="1:6" x14ac:dyDescent="0.15">
      <c r="A27" s="197"/>
      <c r="B27" s="202"/>
      <c r="C27" s="202" t="s">
        <v>128</v>
      </c>
      <c r="D27" s="231">
        <v>1500000</v>
      </c>
      <c r="E27" s="310"/>
      <c r="F27" s="311"/>
    </row>
    <row r="28" spans="1:6" x14ac:dyDescent="0.15">
      <c r="A28" s="197"/>
      <c r="B28" s="202"/>
      <c r="C28" s="202" t="s">
        <v>129</v>
      </c>
      <c r="D28" s="231">
        <v>516000</v>
      </c>
      <c r="E28" s="310"/>
      <c r="F28" s="311"/>
    </row>
    <row r="29" spans="1:6" x14ac:dyDescent="0.15">
      <c r="A29" s="197"/>
      <c r="B29" s="202"/>
      <c r="C29" s="202" t="s">
        <v>130</v>
      </c>
      <c r="D29" s="231">
        <v>144000</v>
      </c>
      <c r="E29" s="310"/>
      <c r="F29" s="311"/>
    </row>
    <row r="30" spans="1:6" x14ac:dyDescent="0.15">
      <c r="A30" s="197"/>
      <c r="B30" s="202"/>
      <c r="C30" s="202"/>
      <c r="D30" s="232"/>
      <c r="E30" s="310"/>
      <c r="F30" s="311"/>
    </row>
    <row r="31" spans="1:6" x14ac:dyDescent="0.15">
      <c r="A31" s="197"/>
      <c r="B31" s="202" t="s">
        <v>131</v>
      </c>
      <c r="C31" s="202" t="s">
        <v>132</v>
      </c>
      <c r="D31" s="231">
        <v>60000</v>
      </c>
      <c r="E31" s="310"/>
      <c r="F31" s="311"/>
    </row>
    <row r="32" spans="1:6" x14ac:dyDescent="0.15">
      <c r="A32" s="197"/>
      <c r="B32" s="202"/>
      <c r="C32" s="202" t="s">
        <v>133</v>
      </c>
      <c r="D32" s="231">
        <v>50000</v>
      </c>
      <c r="E32" s="310"/>
      <c r="F32" s="311"/>
    </row>
    <row r="33" spans="1:7" x14ac:dyDescent="0.15">
      <c r="A33" s="197"/>
      <c r="B33" s="202"/>
      <c r="C33" s="202" t="s">
        <v>134</v>
      </c>
      <c r="D33" s="231">
        <v>12000</v>
      </c>
      <c r="E33" s="310"/>
      <c r="F33" s="311"/>
    </row>
    <row r="34" spans="1:7" x14ac:dyDescent="0.15">
      <c r="A34" s="197"/>
      <c r="B34" s="205"/>
      <c r="C34" s="205"/>
      <c r="D34" s="233"/>
      <c r="E34" s="324"/>
      <c r="F34" s="325"/>
    </row>
    <row r="35" spans="1:7" x14ac:dyDescent="0.15">
      <c r="B35" s="304" t="s">
        <v>112</v>
      </c>
      <c r="C35" s="305"/>
      <c r="D35" s="234">
        <f>SUM(D22:D34)</f>
        <v>7472000</v>
      </c>
      <c r="E35" s="316"/>
      <c r="F35" s="317"/>
    </row>
    <row r="37" spans="1:7" x14ac:dyDescent="0.15">
      <c r="B37" s="195" t="s">
        <v>113</v>
      </c>
    </row>
    <row r="39" spans="1:7" x14ac:dyDescent="0.15">
      <c r="B39" s="204" t="s">
        <v>226</v>
      </c>
    </row>
    <row r="40" spans="1:7" x14ac:dyDescent="0.15">
      <c r="C40" s="195" t="s">
        <v>36</v>
      </c>
      <c r="D40" s="216" t="s">
        <v>0</v>
      </c>
      <c r="E40" s="326" t="s">
        <v>220</v>
      </c>
      <c r="F40" s="326"/>
    </row>
    <row r="41" spans="1:7" x14ac:dyDescent="0.15">
      <c r="D41" s="216" t="s">
        <v>7</v>
      </c>
      <c r="E41" s="326" t="s">
        <v>221</v>
      </c>
      <c r="F41" s="326"/>
    </row>
    <row r="42" spans="1:7" x14ac:dyDescent="0.15">
      <c r="D42" s="216" t="s">
        <v>136</v>
      </c>
      <c r="E42" s="326" t="s">
        <v>228</v>
      </c>
      <c r="F42" s="326"/>
      <c r="G42" s="237" t="s">
        <v>27</v>
      </c>
    </row>
    <row r="43" spans="1:7" ht="48.75" customHeight="1" x14ac:dyDescent="0.15"/>
    <row r="44" spans="1:7" ht="14.25" x14ac:dyDescent="0.15">
      <c r="B44" s="226" t="s">
        <v>188</v>
      </c>
    </row>
  </sheetData>
  <mergeCells count="31">
    <mergeCell ref="B35:C35"/>
    <mergeCell ref="E35:F35"/>
    <mergeCell ref="E40:F40"/>
    <mergeCell ref="E41:F41"/>
    <mergeCell ref="E42:F42"/>
    <mergeCell ref="E30:F30"/>
    <mergeCell ref="E31:F31"/>
    <mergeCell ref="E32:F32"/>
    <mergeCell ref="E33:F33"/>
    <mergeCell ref="E34:F34"/>
    <mergeCell ref="E25:F25"/>
    <mergeCell ref="E26:F26"/>
    <mergeCell ref="E27:F27"/>
    <mergeCell ref="E28:F28"/>
    <mergeCell ref="E29:F29"/>
    <mergeCell ref="B21:C21"/>
    <mergeCell ref="E21:F21"/>
    <mergeCell ref="E22:F22"/>
    <mergeCell ref="E23:F23"/>
    <mergeCell ref="E24:F24"/>
    <mergeCell ref="E7:F7"/>
    <mergeCell ref="E8:F8"/>
    <mergeCell ref="E9:F9"/>
    <mergeCell ref="E10:F10"/>
    <mergeCell ref="B18:C18"/>
    <mergeCell ref="E18:F18"/>
    <mergeCell ref="E1:F1"/>
    <mergeCell ref="B2:F2"/>
    <mergeCell ref="B5:C5"/>
    <mergeCell ref="E5:F5"/>
    <mergeCell ref="E6:F6"/>
  </mergeCells>
  <phoneticPr fontId="2"/>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workbookViewId="0">
      <selection activeCell="D2" sqref="D2"/>
    </sheetView>
  </sheetViews>
  <sheetFormatPr defaultRowHeight="13.5" x14ac:dyDescent="0.15"/>
  <cols>
    <col min="1" max="1" width="5.25" style="238" bestFit="1" customWidth="1"/>
    <col min="2" max="2" width="9.125" style="238" customWidth="1"/>
    <col min="3" max="3" width="11" style="238" bestFit="1" customWidth="1"/>
    <col min="4" max="4" width="16.5" style="239" bestFit="1" customWidth="1"/>
    <col min="5" max="5" width="11" style="240" bestFit="1" customWidth="1"/>
    <col min="6" max="6" width="9" style="238" customWidth="1"/>
    <col min="7" max="16384" width="9" style="238"/>
  </cols>
  <sheetData>
    <row r="1" spans="1:5" s="241" customFormat="1" x14ac:dyDescent="0.15">
      <c r="A1" s="242" t="s">
        <v>16</v>
      </c>
      <c r="B1" s="242" t="s">
        <v>210</v>
      </c>
      <c r="C1" s="242" t="s">
        <v>54</v>
      </c>
      <c r="D1" s="246" t="s">
        <v>66</v>
      </c>
      <c r="E1" s="248" t="s">
        <v>49</v>
      </c>
    </row>
    <row r="2" spans="1:5" x14ac:dyDescent="0.15">
      <c r="A2" s="243">
        <v>0</v>
      </c>
      <c r="B2" s="244">
        <v>1</v>
      </c>
      <c r="C2" s="245">
        <v>4</v>
      </c>
      <c r="D2" s="247" t="str">
        <f t="shared" ref="D2:D65" si="0">A2&amp;B2&amp;C2</f>
        <v>014</v>
      </c>
      <c r="E2" s="249">
        <v>108000</v>
      </c>
    </row>
    <row r="3" spans="1:5" x14ac:dyDescent="0.15">
      <c r="A3" s="243">
        <v>1</v>
      </c>
      <c r="B3" s="244">
        <v>1</v>
      </c>
      <c r="C3" s="245">
        <v>4</v>
      </c>
      <c r="D3" s="247" t="str">
        <f t="shared" si="0"/>
        <v>114</v>
      </c>
      <c r="E3" s="249">
        <v>108000</v>
      </c>
    </row>
    <row r="4" spans="1:5" x14ac:dyDescent="0.15">
      <c r="A4" s="243">
        <v>2</v>
      </c>
      <c r="B4" s="244">
        <v>1</v>
      </c>
      <c r="C4" s="245">
        <v>4</v>
      </c>
      <c r="D4" s="247" t="str">
        <f t="shared" si="0"/>
        <v>214</v>
      </c>
      <c r="E4" s="249">
        <v>122000</v>
      </c>
    </row>
    <row r="5" spans="1:5" x14ac:dyDescent="0.15">
      <c r="A5" s="243">
        <v>3</v>
      </c>
      <c r="B5" s="244">
        <v>1</v>
      </c>
      <c r="C5" s="245">
        <v>4</v>
      </c>
      <c r="D5" s="247" t="str">
        <f t="shared" si="0"/>
        <v>314</v>
      </c>
      <c r="E5" s="249">
        <v>127000</v>
      </c>
    </row>
    <row r="6" spans="1:5" x14ac:dyDescent="0.15">
      <c r="A6" s="243">
        <v>4</v>
      </c>
      <c r="B6" s="244">
        <v>1</v>
      </c>
      <c r="C6" s="245">
        <v>4</v>
      </c>
      <c r="D6" s="247" t="str">
        <f t="shared" si="0"/>
        <v>414</v>
      </c>
      <c r="E6" s="249">
        <v>151000</v>
      </c>
    </row>
    <row r="7" spans="1:5" x14ac:dyDescent="0.15">
      <c r="A7" s="243">
        <v>5</v>
      </c>
      <c r="B7" s="244">
        <v>1</v>
      </c>
      <c r="C7" s="245">
        <v>4</v>
      </c>
      <c r="D7" s="247" t="str">
        <f t="shared" si="0"/>
        <v>514</v>
      </c>
      <c r="E7" s="249">
        <v>188000</v>
      </c>
    </row>
    <row r="8" spans="1:5" x14ac:dyDescent="0.15">
      <c r="A8" s="243">
        <v>6</v>
      </c>
      <c r="B8" s="244">
        <v>1</v>
      </c>
      <c r="C8" s="245">
        <v>4</v>
      </c>
      <c r="D8" s="247" t="str">
        <f t="shared" si="0"/>
        <v>614</v>
      </c>
      <c r="E8" s="249">
        <v>215000</v>
      </c>
    </row>
    <row r="9" spans="1:5" x14ac:dyDescent="0.15">
      <c r="A9" s="243">
        <v>0</v>
      </c>
      <c r="B9" s="244">
        <v>2</v>
      </c>
      <c r="C9" s="245">
        <v>4</v>
      </c>
      <c r="D9" s="247" t="str">
        <f t="shared" si="0"/>
        <v>024</v>
      </c>
      <c r="E9" s="249">
        <v>108000</v>
      </c>
    </row>
    <row r="10" spans="1:5" x14ac:dyDescent="0.15">
      <c r="A10" s="243">
        <v>1</v>
      </c>
      <c r="B10" s="244">
        <v>2</v>
      </c>
      <c r="C10" s="245">
        <v>4</v>
      </c>
      <c r="D10" s="247" t="str">
        <f t="shared" si="0"/>
        <v>124</v>
      </c>
      <c r="E10" s="249">
        <v>108000</v>
      </c>
    </row>
    <row r="11" spans="1:5" x14ac:dyDescent="0.15">
      <c r="A11" s="243">
        <v>2</v>
      </c>
      <c r="B11" s="244">
        <v>2</v>
      </c>
      <c r="C11" s="245">
        <v>4</v>
      </c>
      <c r="D11" s="247" t="str">
        <f t="shared" si="0"/>
        <v>224</v>
      </c>
      <c r="E11" s="249">
        <v>122000</v>
      </c>
    </row>
    <row r="12" spans="1:5" x14ac:dyDescent="0.15">
      <c r="A12" s="243">
        <v>3</v>
      </c>
      <c r="B12" s="244">
        <v>2</v>
      </c>
      <c r="C12" s="245">
        <v>4</v>
      </c>
      <c r="D12" s="247" t="str">
        <f t="shared" si="0"/>
        <v>324</v>
      </c>
      <c r="E12" s="249">
        <v>127000</v>
      </c>
    </row>
    <row r="13" spans="1:5" x14ac:dyDescent="0.15">
      <c r="A13" s="243">
        <v>4</v>
      </c>
      <c r="B13" s="244">
        <v>2</v>
      </c>
      <c r="C13" s="245">
        <v>4</v>
      </c>
      <c r="D13" s="247" t="str">
        <f t="shared" si="0"/>
        <v>424</v>
      </c>
      <c r="E13" s="249">
        <v>151000</v>
      </c>
    </row>
    <row r="14" spans="1:5" x14ac:dyDescent="0.15">
      <c r="A14" s="243">
        <v>5</v>
      </c>
      <c r="B14" s="244">
        <v>2</v>
      </c>
      <c r="C14" s="245">
        <v>4</v>
      </c>
      <c r="D14" s="247" t="str">
        <f t="shared" si="0"/>
        <v>524</v>
      </c>
      <c r="E14" s="249">
        <v>188000</v>
      </c>
    </row>
    <row r="15" spans="1:5" x14ac:dyDescent="0.15">
      <c r="A15" s="243">
        <v>6</v>
      </c>
      <c r="B15" s="244">
        <v>2</v>
      </c>
      <c r="C15" s="245">
        <v>4</v>
      </c>
      <c r="D15" s="247" t="str">
        <f t="shared" si="0"/>
        <v>624</v>
      </c>
      <c r="E15" s="249">
        <v>215000</v>
      </c>
    </row>
    <row r="16" spans="1:5" x14ac:dyDescent="0.15">
      <c r="A16" s="243">
        <v>0</v>
      </c>
      <c r="B16" s="244">
        <v>3</v>
      </c>
      <c r="C16" s="245">
        <v>4</v>
      </c>
      <c r="D16" s="247" t="str">
        <f t="shared" si="0"/>
        <v>034</v>
      </c>
      <c r="E16" s="249">
        <v>108000</v>
      </c>
    </row>
    <row r="17" spans="1:5" x14ac:dyDescent="0.15">
      <c r="A17" s="243">
        <v>1</v>
      </c>
      <c r="B17" s="244">
        <v>3</v>
      </c>
      <c r="C17" s="245">
        <v>4</v>
      </c>
      <c r="D17" s="247" t="str">
        <f t="shared" si="0"/>
        <v>134</v>
      </c>
      <c r="E17" s="249">
        <v>108000</v>
      </c>
    </row>
    <row r="18" spans="1:5" x14ac:dyDescent="0.15">
      <c r="A18" s="243">
        <v>2</v>
      </c>
      <c r="B18" s="244">
        <v>3</v>
      </c>
      <c r="C18" s="245">
        <v>4</v>
      </c>
      <c r="D18" s="247" t="str">
        <f t="shared" si="0"/>
        <v>234</v>
      </c>
      <c r="E18" s="249">
        <v>122000</v>
      </c>
    </row>
    <row r="19" spans="1:5" x14ac:dyDescent="0.15">
      <c r="A19" s="243">
        <v>3</v>
      </c>
      <c r="B19" s="244">
        <v>3</v>
      </c>
      <c r="C19" s="245">
        <v>4</v>
      </c>
      <c r="D19" s="247" t="str">
        <f t="shared" si="0"/>
        <v>334</v>
      </c>
      <c r="E19" s="249">
        <v>127000</v>
      </c>
    </row>
    <row r="20" spans="1:5" x14ac:dyDescent="0.15">
      <c r="A20" s="243">
        <v>4</v>
      </c>
      <c r="B20" s="244">
        <v>3</v>
      </c>
      <c r="C20" s="245">
        <v>4</v>
      </c>
      <c r="D20" s="247" t="str">
        <f t="shared" si="0"/>
        <v>434</v>
      </c>
      <c r="E20" s="249">
        <v>151000</v>
      </c>
    </row>
    <row r="21" spans="1:5" x14ac:dyDescent="0.15">
      <c r="A21" s="243">
        <v>5</v>
      </c>
      <c r="B21" s="244">
        <v>3</v>
      </c>
      <c r="C21" s="245">
        <v>4</v>
      </c>
      <c r="D21" s="247" t="str">
        <f t="shared" si="0"/>
        <v>534</v>
      </c>
      <c r="E21" s="249">
        <v>188000</v>
      </c>
    </row>
    <row r="22" spans="1:5" x14ac:dyDescent="0.15">
      <c r="A22" s="243">
        <v>6</v>
      </c>
      <c r="B22" s="244">
        <v>3</v>
      </c>
      <c r="C22" s="245">
        <v>4</v>
      </c>
      <c r="D22" s="247" t="str">
        <f t="shared" si="0"/>
        <v>634</v>
      </c>
      <c r="E22" s="249">
        <v>215000</v>
      </c>
    </row>
    <row r="23" spans="1:5" x14ac:dyDescent="0.15">
      <c r="A23" s="243">
        <v>0</v>
      </c>
      <c r="B23" s="244">
        <v>4</v>
      </c>
      <c r="C23" s="245">
        <v>4</v>
      </c>
      <c r="D23" s="247" t="str">
        <f t="shared" si="0"/>
        <v>044</v>
      </c>
      <c r="E23" s="249">
        <v>108000</v>
      </c>
    </row>
    <row r="24" spans="1:5" x14ac:dyDescent="0.15">
      <c r="A24" s="243">
        <v>1</v>
      </c>
      <c r="B24" s="244">
        <v>4</v>
      </c>
      <c r="C24" s="245">
        <v>4</v>
      </c>
      <c r="D24" s="247" t="str">
        <f t="shared" si="0"/>
        <v>144</v>
      </c>
      <c r="E24" s="249">
        <v>108000</v>
      </c>
    </row>
    <row r="25" spans="1:5" x14ac:dyDescent="0.15">
      <c r="A25" s="243">
        <v>2</v>
      </c>
      <c r="B25" s="244">
        <v>4</v>
      </c>
      <c r="C25" s="245">
        <v>4</v>
      </c>
      <c r="D25" s="247" t="str">
        <f t="shared" si="0"/>
        <v>244</v>
      </c>
      <c r="E25" s="249">
        <v>122000</v>
      </c>
    </row>
    <row r="26" spans="1:5" x14ac:dyDescent="0.15">
      <c r="A26" s="243">
        <v>3</v>
      </c>
      <c r="B26" s="244">
        <v>4</v>
      </c>
      <c r="C26" s="245">
        <v>4</v>
      </c>
      <c r="D26" s="247" t="str">
        <f t="shared" si="0"/>
        <v>344</v>
      </c>
      <c r="E26" s="249">
        <v>127000</v>
      </c>
    </row>
    <row r="27" spans="1:5" x14ac:dyDescent="0.15">
      <c r="A27" s="243">
        <v>4</v>
      </c>
      <c r="B27" s="244">
        <v>4</v>
      </c>
      <c r="C27" s="245">
        <v>4</v>
      </c>
      <c r="D27" s="247" t="str">
        <f t="shared" si="0"/>
        <v>444</v>
      </c>
      <c r="E27" s="249">
        <v>151000</v>
      </c>
    </row>
    <row r="28" spans="1:5" x14ac:dyDescent="0.15">
      <c r="A28" s="243">
        <v>5</v>
      </c>
      <c r="B28" s="244">
        <v>4</v>
      </c>
      <c r="C28" s="245">
        <v>4</v>
      </c>
      <c r="D28" s="247" t="str">
        <f t="shared" si="0"/>
        <v>544</v>
      </c>
      <c r="E28" s="249">
        <v>188000</v>
      </c>
    </row>
    <row r="29" spans="1:5" x14ac:dyDescent="0.15">
      <c r="A29" s="243">
        <v>6</v>
      </c>
      <c r="B29" s="244">
        <v>4</v>
      </c>
      <c r="C29" s="245">
        <v>4</v>
      </c>
      <c r="D29" s="247" t="str">
        <f t="shared" si="0"/>
        <v>644</v>
      </c>
      <c r="E29" s="249">
        <v>215000</v>
      </c>
    </row>
    <row r="30" spans="1:5" x14ac:dyDescent="0.15">
      <c r="A30" s="243">
        <v>0</v>
      </c>
      <c r="B30" s="244">
        <v>5</v>
      </c>
      <c r="C30" s="245">
        <v>4</v>
      </c>
      <c r="D30" s="247" t="str">
        <f t="shared" si="0"/>
        <v>054</v>
      </c>
      <c r="E30" s="249">
        <v>93000</v>
      </c>
    </row>
    <row r="31" spans="1:5" x14ac:dyDescent="0.15">
      <c r="A31" s="243">
        <v>1</v>
      </c>
      <c r="B31" s="244">
        <v>5</v>
      </c>
      <c r="C31" s="245">
        <v>4</v>
      </c>
      <c r="D31" s="247" t="str">
        <f t="shared" si="0"/>
        <v>154</v>
      </c>
      <c r="E31" s="249">
        <v>93000</v>
      </c>
    </row>
    <row r="32" spans="1:5" x14ac:dyDescent="0.15">
      <c r="A32" s="243">
        <v>2</v>
      </c>
      <c r="B32" s="244">
        <v>5</v>
      </c>
      <c r="C32" s="245">
        <v>4</v>
      </c>
      <c r="D32" s="247" t="str">
        <f t="shared" si="0"/>
        <v>254</v>
      </c>
      <c r="E32" s="249">
        <v>107000</v>
      </c>
    </row>
    <row r="33" spans="1:5" x14ac:dyDescent="0.15">
      <c r="A33" s="243">
        <v>3</v>
      </c>
      <c r="B33" s="244">
        <v>5</v>
      </c>
      <c r="C33" s="245">
        <v>4</v>
      </c>
      <c r="D33" s="247" t="str">
        <f t="shared" si="0"/>
        <v>354</v>
      </c>
      <c r="E33" s="249">
        <v>126000</v>
      </c>
    </row>
    <row r="34" spans="1:5" x14ac:dyDescent="0.15">
      <c r="A34" s="243">
        <v>4</v>
      </c>
      <c r="B34" s="244">
        <v>5</v>
      </c>
      <c r="C34" s="245">
        <v>4</v>
      </c>
      <c r="D34" s="247" t="str">
        <f t="shared" si="0"/>
        <v>454</v>
      </c>
      <c r="E34" s="249">
        <v>146000</v>
      </c>
    </row>
    <row r="35" spans="1:5" x14ac:dyDescent="0.15">
      <c r="A35" s="243">
        <v>5</v>
      </c>
      <c r="B35" s="244">
        <v>5</v>
      </c>
      <c r="C35" s="245">
        <v>4</v>
      </c>
      <c r="D35" s="247" t="str">
        <f t="shared" si="0"/>
        <v>554</v>
      </c>
      <c r="E35" s="249">
        <v>177000</v>
      </c>
    </row>
    <row r="36" spans="1:5" x14ac:dyDescent="0.15">
      <c r="A36" s="243">
        <v>6</v>
      </c>
      <c r="B36" s="244">
        <v>5</v>
      </c>
      <c r="C36" s="245">
        <v>4</v>
      </c>
      <c r="D36" s="247" t="str">
        <f t="shared" si="0"/>
        <v>654</v>
      </c>
      <c r="E36" s="249">
        <v>204000</v>
      </c>
    </row>
    <row r="37" spans="1:5" x14ac:dyDescent="0.15">
      <c r="A37" s="243">
        <v>0</v>
      </c>
      <c r="B37" s="244">
        <v>6</v>
      </c>
      <c r="C37" s="245">
        <v>4</v>
      </c>
      <c r="D37" s="247" t="str">
        <f t="shared" si="0"/>
        <v>064</v>
      </c>
      <c r="E37" s="249">
        <v>83000</v>
      </c>
    </row>
    <row r="38" spans="1:5" x14ac:dyDescent="0.15">
      <c r="A38" s="243">
        <v>1</v>
      </c>
      <c r="B38" s="244">
        <v>6</v>
      </c>
      <c r="C38" s="245">
        <v>4</v>
      </c>
      <c r="D38" s="247" t="str">
        <f t="shared" si="0"/>
        <v>164</v>
      </c>
      <c r="E38" s="249">
        <v>83000</v>
      </c>
    </row>
    <row r="39" spans="1:5" x14ac:dyDescent="0.15">
      <c r="A39" s="243">
        <v>2</v>
      </c>
      <c r="B39" s="244">
        <v>6</v>
      </c>
      <c r="C39" s="245">
        <v>4</v>
      </c>
      <c r="D39" s="247" t="str">
        <f t="shared" si="0"/>
        <v>264</v>
      </c>
      <c r="E39" s="249">
        <v>97000</v>
      </c>
    </row>
    <row r="40" spans="1:5" x14ac:dyDescent="0.15">
      <c r="A40" s="243">
        <v>3</v>
      </c>
      <c r="B40" s="244">
        <v>6</v>
      </c>
      <c r="C40" s="245">
        <v>4</v>
      </c>
      <c r="D40" s="247" t="str">
        <f t="shared" si="0"/>
        <v>364</v>
      </c>
      <c r="E40" s="249">
        <v>119000</v>
      </c>
    </row>
    <row r="41" spans="1:5" x14ac:dyDescent="0.15">
      <c r="A41" s="243">
        <v>4</v>
      </c>
      <c r="B41" s="244">
        <v>6</v>
      </c>
      <c r="C41" s="245">
        <v>4</v>
      </c>
      <c r="D41" s="247" t="str">
        <f t="shared" si="0"/>
        <v>464</v>
      </c>
      <c r="E41" s="249">
        <v>139000</v>
      </c>
    </row>
    <row r="42" spans="1:5" x14ac:dyDescent="0.15">
      <c r="A42" s="243">
        <v>5</v>
      </c>
      <c r="B42" s="244">
        <v>6</v>
      </c>
      <c r="C42" s="245">
        <v>4</v>
      </c>
      <c r="D42" s="247" t="str">
        <f t="shared" si="0"/>
        <v>564</v>
      </c>
      <c r="E42" s="249">
        <v>170000</v>
      </c>
    </row>
    <row r="43" spans="1:5" x14ac:dyDescent="0.15">
      <c r="A43" s="243">
        <v>6</v>
      </c>
      <c r="B43" s="244">
        <v>6</v>
      </c>
      <c r="C43" s="245">
        <v>4</v>
      </c>
      <c r="D43" s="247" t="str">
        <f t="shared" si="0"/>
        <v>664</v>
      </c>
      <c r="E43" s="249">
        <v>199000</v>
      </c>
    </row>
    <row r="44" spans="1:5" x14ac:dyDescent="0.15">
      <c r="A44" s="243">
        <v>0</v>
      </c>
      <c r="B44" s="244">
        <v>1</v>
      </c>
      <c r="C44" s="245">
        <v>5</v>
      </c>
      <c r="D44" s="247" t="str">
        <f t="shared" si="0"/>
        <v>015</v>
      </c>
      <c r="E44" s="249">
        <v>94000</v>
      </c>
    </row>
    <row r="45" spans="1:5" x14ac:dyDescent="0.15">
      <c r="A45" s="243">
        <v>1</v>
      </c>
      <c r="B45" s="244">
        <v>1</v>
      </c>
      <c r="C45" s="245">
        <v>5</v>
      </c>
      <c r="D45" s="247" t="str">
        <f t="shared" si="0"/>
        <v>115</v>
      </c>
      <c r="E45" s="249">
        <v>94000</v>
      </c>
    </row>
    <row r="46" spans="1:5" x14ac:dyDescent="0.15">
      <c r="A46" s="243">
        <v>2</v>
      </c>
      <c r="B46" s="244">
        <v>1</v>
      </c>
      <c r="C46" s="245">
        <v>5</v>
      </c>
      <c r="D46" s="247" t="str">
        <f t="shared" si="0"/>
        <v>215</v>
      </c>
      <c r="E46" s="249">
        <v>107000</v>
      </c>
    </row>
    <row r="47" spans="1:5" x14ac:dyDescent="0.15">
      <c r="A47" s="243">
        <v>3</v>
      </c>
      <c r="B47" s="244">
        <v>1</v>
      </c>
      <c r="C47" s="245">
        <v>5</v>
      </c>
      <c r="D47" s="247" t="str">
        <f t="shared" si="0"/>
        <v>315</v>
      </c>
      <c r="E47" s="249">
        <v>112000</v>
      </c>
    </row>
    <row r="48" spans="1:5" x14ac:dyDescent="0.15">
      <c r="A48" s="243">
        <v>4</v>
      </c>
      <c r="B48" s="244">
        <v>1</v>
      </c>
      <c r="C48" s="245">
        <v>5</v>
      </c>
      <c r="D48" s="247" t="str">
        <f t="shared" si="0"/>
        <v>415</v>
      </c>
      <c r="E48" s="249">
        <v>136000</v>
      </c>
    </row>
    <row r="49" spans="1:5" x14ac:dyDescent="0.15">
      <c r="A49" s="243">
        <v>5</v>
      </c>
      <c r="B49" s="244">
        <v>1</v>
      </c>
      <c r="C49" s="245">
        <v>5</v>
      </c>
      <c r="D49" s="247" t="str">
        <f t="shared" si="0"/>
        <v>515</v>
      </c>
      <c r="E49" s="249">
        <v>172000</v>
      </c>
    </row>
    <row r="50" spans="1:5" x14ac:dyDescent="0.15">
      <c r="A50" s="243">
        <v>6</v>
      </c>
      <c r="B50" s="244">
        <v>1</v>
      </c>
      <c r="C50" s="245">
        <v>5</v>
      </c>
      <c r="D50" s="247" t="str">
        <f t="shared" si="0"/>
        <v>615</v>
      </c>
      <c r="E50" s="249">
        <v>200000</v>
      </c>
    </row>
    <row r="51" spans="1:5" x14ac:dyDescent="0.15">
      <c r="A51" s="243">
        <v>0</v>
      </c>
      <c r="B51" s="244">
        <v>2</v>
      </c>
      <c r="C51" s="245">
        <v>5</v>
      </c>
      <c r="D51" s="247" t="str">
        <f t="shared" si="0"/>
        <v>025</v>
      </c>
      <c r="E51" s="249">
        <v>94000</v>
      </c>
    </row>
    <row r="52" spans="1:5" x14ac:dyDescent="0.15">
      <c r="A52" s="243">
        <v>1</v>
      </c>
      <c r="B52" s="244">
        <v>2</v>
      </c>
      <c r="C52" s="245">
        <v>5</v>
      </c>
      <c r="D52" s="247" t="str">
        <f t="shared" si="0"/>
        <v>125</v>
      </c>
      <c r="E52" s="249">
        <v>94000</v>
      </c>
    </row>
    <row r="53" spans="1:5" x14ac:dyDescent="0.15">
      <c r="A53" s="243">
        <v>2</v>
      </c>
      <c r="B53" s="244">
        <v>2</v>
      </c>
      <c r="C53" s="245">
        <v>5</v>
      </c>
      <c r="D53" s="247" t="str">
        <f t="shared" si="0"/>
        <v>225</v>
      </c>
      <c r="E53" s="249">
        <v>107000</v>
      </c>
    </row>
    <row r="54" spans="1:5" x14ac:dyDescent="0.15">
      <c r="A54" s="243">
        <v>3</v>
      </c>
      <c r="B54" s="244">
        <v>2</v>
      </c>
      <c r="C54" s="245">
        <v>5</v>
      </c>
      <c r="D54" s="247" t="str">
        <f t="shared" si="0"/>
        <v>325</v>
      </c>
      <c r="E54" s="249">
        <v>112000</v>
      </c>
    </row>
    <row r="55" spans="1:5" x14ac:dyDescent="0.15">
      <c r="A55" s="243">
        <v>4</v>
      </c>
      <c r="B55" s="244">
        <v>2</v>
      </c>
      <c r="C55" s="245">
        <v>5</v>
      </c>
      <c r="D55" s="247" t="str">
        <f t="shared" si="0"/>
        <v>425</v>
      </c>
      <c r="E55" s="249">
        <v>136000</v>
      </c>
    </row>
    <row r="56" spans="1:5" x14ac:dyDescent="0.15">
      <c r="A56" s="243">
        <v>5</v>
      </c>
      <c r="B56" s="244">
        <v>2</v>
      </c>
      <c r="C56" s="245">
        <v>5</v>
      </c>
      <c r="D56" s="247" t="str">
        <f t="shared" si="0"/>
        <v>525</v>
      </c>
      <c r="E56" s="249">
        <v>172000</v>
      </c>
    </row>
    <row r="57" spans="1:5" x14ac:dyDescent="0.15">
      <c r="A57" s="243">
        <v>6</v>
      </c>
      <c r="B57" s="244">
        <v>2</v>
      </c>
      <c r="C57" s="245">
        <v>5</v>
      </c>
      <c r="D57" s="247" t="str">
        <f t="shared" si="0"/>
        <v>625</v>
      </c>
      <c r="E57" s="249">
        <v>200000</v>
      </c>
    </row>
    <row r="58" spans="1:5" x14ac:dyDescent="0.15">
      <c r="A58" s="243">
        <v>0</v>
      </c>
      <c r="B58" s="244">
        <v>3</v>
      </c>
      <c r="C58" s="245">
        <v>5</v>
      </c>
      <c r="D58" s="247" t="str">
        <f t="shared" si="0"/>
        <v>035</v>
      </c>
      <c r="E58" s="249">
        <v>94000</v>
      </c>
    </row>
    <row r="59" spans="1:5" x14ac:dyDescent="0.15">
      <c r="A59" s="243">
        <v>1</v>
      </c>
      <c r="B59" s="244">
        <v>3</v>
      </c>
      <c r="C59" s="245">
        <v>5</v>
      </c>
      <c r="D59" s="247" t="str">
        <f t="shared" si="0"/>
        <v>135</v>
      </c>
      <c r="E59" s="249">
        <v>94000</v>
      </c>
    </row>
    <row r="60" spans="1:5" x14ac:dyDescent="0.15">
      <c r="A60" s="243">
        <v>2</v>
      </c>
      <c r="B60" s="244">
        <v>3</v>
      </c>
      <c r="C60" s="245">
        <v>5</v>
      </c>
      <c r="D60" s="247" t="str">
        <f t="shared" si="0"/>
        <v>235</v>
      </c>
      <c r="E60" s="249">
        <v>107000</v>
      </c>
    </row>
    <row r="61" spans="1:5" x14ac:dyDescent="0.15">
      <c r="A61" s="243">
        <v>3</v>
      </c>
      <c r="B61" s="244">
        <v>3</v>
      </c>
      <c r="C61" s="245">
        <v>5</v>
      </c>
      <c r="D61" s="247" t="str">
        <f t="shared" si="0"/>
        <v>335</v>
      </c>
      <c r="E61" s="249">
        <v>112000</v>
      </c>
    </row>
    <row r="62" spans="1:5" x14ac:dyDescent="0.15">
      <c r="A62" s="243">
        <v>4</v>
      </c>
      <c r="B62" s="244">
        <v>3</v>
      </c>
      <c r="C62" s="245">
        <v>5</v>
      </c>
      <c r="D62" s="247" t="str">
        <f t="shared" si="0"/>
        <v>435</v>
      </c>
      <c r="E62" s="249">
        <v>136000</v>
      </c>
    </row>
    <row r="63" spans="1:5" x14ac:dyDescent="0.15">
      <c r="A63" s="243">
        <v>5</v>
      </c>
      <c r="B63" s="244">
        <v>3</v>
      </c>
      <c r="C63" s="245">
        <v>5</v>
      </c>
      <c r="D63" s="247" t="str">
        <f t="shared" si="0"/>
        <v>535</v>
      </c>
      <c r="E63" s="249">
        <v>172000</v>
      </c>
    </row>
    <row r="64" spans="1:5" x14ac:dyDescent="0.15">
      <c r="A64" s="243">
        <v>6</v>
      </c>
      <c r="B64" s="244">
        <v>3</v>
      </c>
      <c r="C64" s="245">
        <v>5</v>
      </c>
      <c r="D64" s="247" t="str">
        <f t="shared" si="0"/>
        <v>635</v>
      </c>
      <c r="E64" s="249">
        <v>200000</v>
      </c>
    </row>
    <row r="65" spans="1:5" x14ac:dyDescent="0.15">
      <c r="A65" s="243">
        <v>0</v>
      </c>
      <c r="B65" s="244">
        <v>4</v>
      </c>
      <c r="C65" s="245">
        <v>5</v>
      </c>
      <c r="D65" s="247" t="str">
        <f t="shared" si="0"/>
        <v>045</v>
      </c>
      <c r="E65" s="249">
        <v>94000</v>
      </c>
    </row>
    <row r="66" spans="1:5" x14ac:dyDescent="0.15">
      <c r="A66" s="243">
        <v>1</v>
      </c>
      <c r="B66" s="244">
        <v>4</v>
      </c>
      <c r="C66" s="245">
        <v>5</v>
      </c>
      <c r="D66" s="247" t="str">
        <f t="shared" ref="D66:D127" si="1">A66&amp;B66&amp;C66</f>
        <v>145</v>
      </c>
      <c r="E66" s="249">
        <v>94000</v>
      </c>
    </row>
    <row r="67" spans="1:5" x14ac:dyDescent="0.15">
      <c r="A67" s="243">
        <v>2</v>
      </c>
      <c r="B67" s="244">
        <v>4</v>
      </c>
      <c r="C67" s="245">
        <v>5</v>
      </c>
      <c r="D67" s="247" t="str">
        <f t="shared" si="1"/>
        <v>245</v>
      </c>
      <c r="E67" s="249">
        <v>107000</v>
      </c>
    </row>
    <row r="68" spans="1:5" x14ac:dyDescent="0.15">
      <c r="A68" s="243">
        <v>3</v>
      </c>
      <c r="B68" s="244">
        <v>4</v>
      </c>
      <c r="C68" s="245">
        <v>5</v>
      </c>
      <c r="D68" s="247" t="str">
        <f t="shared" si="1"/>
        <v>345</v>
      </c>
      <c r="E68" s="249">
        <v>112000</v>
      </c>
    </row>
    <row r="69" spans="1:5" x14ac:dyDescent="0.15">
      <c r="A69" s="243">
        <v>4</v>
      </c>
      <c r="B69" s="244">
        <v>4</v>
      </c>
      <c r="C69" s="245">
        <v>5</v>
      </c>
      <c r="D69" s="247" t="str">
        <f t="shared" si="1"/>
        <v>445</v>
      </c>
      <c r="E69" s="249">
        <v>136000</v>
      </c>
    </row>
    <row r="70" spans="1:5" x14ac:dyDescent="0.15">
      <c r="A70" s="243">
        <v>5</v>
      </c>
      <c r="B70" s="244">
        <v>4</v>
      </c>
      <c r="C70" s="245">
        <v>5</v>
      </c>
      <c r="D70" s="247" t="str">
        <f t="shared" si="1"/>
        <v>545</v>
      </c>
      <c r="E70" s="249">
        <v>172000</v>
      </c>
    </row>
    <row r="71" spans="1:5" x14ac:dyDescent="0.15">
      <c r="A71" s="243">
        <v>6</v>
      </c>
      <c r="B71" s="244">
        <v>4</v>
      </c>
      <c r="C71" s="245">
        <v>5</v>
      </c>
      <c r="D71" s="247" t="str">
        <f t="shared" si="1"/>
        <v>645</v>
      </c>
      <c r="E71" s="249">
        <v>200000</v>
      </c>
    </row>
    <row r="72" spans="1:5" x14ac:dyDescent="0.15">
      <c r="A72" s="243">
        <v>0</v>
      </c>
      <c r="B72" s="244">
        <v>5</v>
      </c>
      <c r="C72" s="245">
        <v>5</v>
      </c>
      <c r="D72" s="247" t="str">
        <f t="shared" si="1"/>
        <v>055</v>
      </c>
      <c r="E72" s="249">
        <v>79000</v>
      </c>
    </row>
    <row r="73" spans="1:5" x14ac:dyDescent="0.15">
      <c r="A73" s="243">
        <v>1</v>
      </c>
      <c r="B73" s="244">
        <v>5</v>
      </c>
      <c r="C73" s="245">
        <v>5</v>
      </c>
      <c r="D73" s="247" t="str">
        <f t="shared" si="1"/>
        <v>155</v>
      </c>
      <c r="E73" s="249">
        <v>79000</v>
      </c>
    </row>
    <row r="74" spans="1:5" x14ac:dyDescent="0.15">
      <c r="A74" s="243">
        <v>2</v>
      </c>
      <c r="B74" s="244">
        <v>5</v>
      </c>
      <c r="C74" s="245">
        <v>5</v>
      </c>
      <c r="D74" s="247" t="str">
        <f t="shared" si="1"/>
        <v>255</v>
      </c>
      <c r="E74" s="249">
        <v>92000</v>
      </c>
    </row>
    <row r="75" spans="1:5" x14ac:dyDescent="0.15">
      <c r="A75" s="243">
        <v>3</v>
      </c>
      <c r="B75" s="244">
        <v>5</v>
      </c>
      <c r="C75" s="245">
        <v>5</v>
      </c>
      <c r="D75" s="247" t="str">
        <f t="shared" si="1"/>
        <v>355</v>
      </c>
      <c r="E75" s="249">
        <v>111000</v>
      </c>
    </row>
    <row r="76" spans="1:5" x14ac:dyDescent="0.15">
      <c r="A76" s="243">
        <v>4</v>
      </c>
      <c r="B76" s="244">
        <v>5</v>
      </c>
      <c r="C76" s="245">
        <v>5</v>
      </c>
      <c r="D76" s="247" t="str">
        <f t="shared" si="1"/>
        <v>455</v>
      </c>
      <c r="E76" s="249">
        <v>131000</v>
      </c>
    </row>
    <row r="77" spans="1:5" x14ac:dyDescent="0.15">
      <c r="A77" s="243">
        <v>5</v>
      </c>
      <c r="B77" s="244">
        <v>5</v>
      </c>
      <c r="C77" s="245">
        <v>5</v>
      </c>
      <c r="D77" s="247" t="str">
        <f t="shared" si="1"/>
        <v>555</v>
      </c>
      <c r="E77" s="249">
        <v>161000</v>
      </c>
    </row>
    <row r="78" spans="1:5" x14ac:dyDescent="0.15">
      <c r="A78" s="243">
        <v>6</v>
      </c>
      <c r="B78" s="244">
        <v>5</v>
      </c>
      <c r="C78" s="245">
        <v>5</v>
      </c>
      <c r="D78" s="247" t="str">
        <f t="shared" si="1"/>
        <v>655</v>
      </c>
      <c r="E78" s="249">
        <v>189000</v>
      </c>
    </row>
    <row r="79" spans="1:5" x14ac:dyDescent="0.15">
      <c r="A79" s="243">
        <v>0</v>
      </c>
      <c r="B79" s="244">
        <v>6</v>
      </c>
      <c r="C79" s="245">
        <v>5</v>
      </c>
      <c r="D79" s="247" t="str">
        <f t="shared" si="1"/>
        <v>065</v>
      </c>
      <c r="E79" s="249">
        <v>69000</v>
      </c>
    </row>
    <row r="80" spans="1:5" x14ac:dyDescent="0.15">
      <c r="A80" s="243">
        <v>1</v>
      </c>
      <c r="B80" s="244">
        <v>6</v>
      </c>
      <c r="C80" s="245">
        <v>5</v>
      </c>
      <c r="D80" s="247" t="str">
        <f t="shared" si="1"/>
        <v>165</v>
      </c>
      <c r="E80" s="249">
        <v>69000</v>
      </c>
    </row>
    <row r="81" spans="1:5" x14ac:dyDescent="0.15">
      <c r="A81" s="243">
        <v>2</v>
      </c>
      <c r="B81" s="244">
        <v>6</v>
      </c>
      <c r="C81" s="245">
        <v>5</v>
      </c>
      <c r="D81" s="247" t="str">
        <f t="shared" si="1"/>
        <v>265</v>
      </c>
      <c r="E81" s="249">
        <v>82000</v>
      </c>
    </row>
    <row r="82" spans="1:5" x14ac:dyDescent="0.15">
      <c r="A82" s="243">
        <v>3</v>
      </c>
      <c r="B82" s="244">
        <v>6</v>
      </c>
      <c r="C82" s="245">
        <v>5</v>
      </c>
      <c r="D82" s="247" t="str">
        <f t="shared" si="1"/>
        <v>365</v>
      </c>
      <c r="E82" s="249">
        <v>104000</v>
      </c>
    </row>
    <row r="83" spans="1:5" x14ac:dyDescent="0.15">
      <c r="A83" s="243">
        <v>4</v>
      </c>
      <c r="B83" s="244">
        <v>6</v>
      </c>
      <c r="C83" s="245">
        <v>5</v>
      </c>
      <c r="D83" s="247" t="str">
        <f t="shared" si="1"/>
        <v>465</v>
      </c>
      <c r="E83" s="249">
        <v>124000</v>
      </c>
    </row>
    <row r="84" spans="1:5" x14ac:dyDescent="0.15">
      <c r="A84" s="243">
        <v>5</v>
      </c>
      <c r="B84" s="244">
        <v>6</v>
      </c>
      <c r="C84" s="245">
        <v>5</v>
      </c>
      <c r="D84" s="247" t="str">
        <f t="shared" si="1"/>
        <v>565</v>
      </c>
      <c r="E84" s="249">
        <v>154000</v>
      </c>
    </row>
    <row r="85" spans="1:5" x14ac:dyDescent="0.15">
      <c r="A85" s="243">
        <v>6</v>
      </c>
      <c r="B85" s="244">
        <v>6</v>
      </c>
      <c r="C85" s="245">
        <v>5</v>
      </c>
      <c r="D85" s="247" t="str">
        <f t="shared" si="1"/>
        <v>665</v>
      </c>
      <c r="E85" s="249">
        <v>184000</v>
      </c>
    </row>
    <row r="86" spans="1:5" x14ac:dyDescent="0.15">
      <c r="A86" s="243">
        <v>0</v>
      </c>
      <c r="B86" s="244">
        <v>1</v>
      </c>
      <c r="C86" s="245">
        <v>6</v>
      </c>
      <c r="D86" s="247" t="str">
        <f t="shared" si="1"/>
        <v>016</v>
      </c>
      <c r="E86" s="249">
        <v>85000</v>
      </c>
    </row>
    <row r="87" spans="1:5" x14ac:dyDescent="0.15">
      <c r="A87" s="243">
        <v>1</v>
      </c>
      <c r="B87" s="244">
        <v>1</v>
      </c>
      <c r="C87" s="245">
        <v>6</v>
      </c>
      <c r="D87" s="247" t="str">
        <f t="shared" si="1"/>
        <v>116</v>
      </c>
      <c r="E87" s="249">
        <v>85000</v>
      </c>
    </row>
    <row r="88" spans="1:5" x14ac:dyDescent="0.15">
      <c r="A88" s="243">
        <v>2</v>
      </c>
      <c r="B88" s="244">
        <v>1</v>
      </c>
      <c r="C88" s="245">
        <v>6</v>
      </c>
      <c r="D88" s="247" t="str">
        <f t="shared" si="1"/>
        <v>216</v>
      </c>
      <c r="E88" s="249">
        <v>97000</v>
      </c>
    </row>
    <row r="89" spans="1:5" x14ac:dyDescent="0.15">
      <c r="A89" s="243">
        <v>3</v>
      </c>
      <c r="B89" s="244">
        <v>1</v>
      </c>
      <c r="C89" s="245">
        <v>6</v>
      </c>
      <c r="D89" s="247" t="str">
        <f t="shared" si="1"/>
        <v>316</v>
      </c>
      <c r="E89" s="249">
        <v>102000</v>
      </c>
    </row>
    <row r="90" spans="1:5" x14ac:dyDescent="0.15">
      <c r="A90" s="243">
        <v>4</v>
      </c>
      <c r="B90" s="244">
        <v>1</v>
      </c>
      <c r="C90" s="245">
        <v>6</v>
      </c>
      <c r="D90" s="247" t="str">
        <f t="shared" si="1"/>
        <v>416</v>
      </c>
      <c r="E90" s="249">
        <v>126000</v>
      </c>
    </row>
    <row r="91" spans="1:5" x14ac:dyDescent="0.15">
      <c r="A91" s="243">
        <v>5</v>
      </c>
      <c r="B91" s="244">
        <v>1</v>
      </c>
      <c r="C91" s="245">
        <v>6</v>
      </c>
      <c r="D91" s="247" t="str">
        <f t="shared" si="1"/>
        <v>516</v>
      </c>
      <c r="E91" s="249">
        <v>162000</v>
      </c>
    </row>
    <row r="92" spans="1:5" x14ac:dyDescent="0.15">
      <c r="A92" s="243">
        <v>6</v>
      </c>
      <c r="B92" s="244">
        <v>1</v>
      </c>
      <c r="C92" s="245">
        <v>6</v>
      </c>
      <c r="D92" s="247" t="str">
        <f t="shared" si="1"/>
        <v>616</v>
      </c>
      <c r="E92" s="249">
        <v>190000</v>
      </c>
    </row>
    <row r="93" spans="1:5" x14ac:dyDescent="0.15">
      <c r="A93" s="243">
        <v>0</v>
      </c>
      <c r="B93" s="244">
        <v>2</v>
      </c>
      <c r="C93" s="245">
        <v>6</v>
      </c>
      <c r="D93" s="247" t="str">
        <f t="shared" si="1"/>
        <v>026</v>
      </c>
      <c r="E93" s="249">
        <v>85000</v>
      </c>
    </row>
    <row r="94" spans="1:5" x14ac:dyDescent="0.15">
      <c r="A94" s="243">
        <v>1</v>
      </c>
      <c r="B94" s="244">
        <v>2</v>
      </c>
      <c r="C94" s="245">
        <v>6</v>
      </c>
      <c r="D94" s="247" t="str">
        <f t="shared" si="1"/>
        <v>126</v>
      </c>
      <c r="E94" s="249">
        <v>85000</v>
      </c>
    </row>
    <row r="95" spans="1:5" x14ac:dyDescent="0.15">
      <c r="A95" s="243">
        <v>2</v>
      </c>
      <c r="B95" s="244">
        <v>2</v>
      </c>
      <c r="C95" s="245">
        <v>6</v>
      </c>
      <c r="D95" s="247" t="str">
        <f t="shared" si="1"/>
        <v>226</v>
      </c>
      <c r="E95" s="249">
        <v>97000</v>
      </c>
    </row>
    <row r="96" spans="1:5" x14ac:dyDescent="0.15">
      <c r="A96" s="243">
        <v>3</v>
      </c>
      <c r="B96" s="244">
        <v>2</v>
      </c>
      <c r="C96" s="245">
        <v>6</v>
      </c>
      <c r="D96" s="247" t="str">
        <f t="shared" si="1"/>
        <v>326</v>
      </c>
      <c r="E96" s="249">
        <v>102000</v>
      </c>
    </row>
    <row r="97" spans="1:5" x14ac:dyDescent="0.15">
      <c r="A97" s="243">
        <v>4</v>
      </c>
      <c r="B97" s="244">
        <v>2</v>
      </c>
      <c r="C97" s="245">
        <v>6</v>
      </c>
      <c r="D97" s="247" t="str">
        <f t="shared" si="1"/>
        <v>426</v>
      </c>
      <c r="E97" s="249">
        <v>126000</v>
      </c>
    </row>
    <row r="98" spans="1:5" x14ac:dyDescent="0.15">
      <c r="A98" s="243">
        <v>5</v>
      </c>
      <c r="B98" s="244">
        <v>2</v>
      </c>
      <c r="C98" s="245">
        <v>6</v>
      </c>
      <c r="D98" s="247" t="str">
        <f t="shared" si="1"/>
        <v>526</v>
      </c>
      <c r="E98" s="249">
        <v>162000</v>
      </c>
    </row>
    <row r="99" spans="1:5" x14ac:dyDescent="0.15">
      <c r="A99" s="243">
        <v>6</v>
      </c>
      <c r="B99" s="244">
        <v>2</v>
      </c>
      <c r="C99" s="245">
        <v>6</v>
      </c>
      <c r="D99" s="247" t="str">
        <f t="shared" si="1"/>
        <v>626</v>
      </c>
      <c r="E99" s="249">
        <v>190000</v>
      </c>
    </row>
    <row r="100" spans="1:5" x14ac:dyDescent="0.15">
      <c r="A100" s="243">
        <v>0</v>
      </c>
      <c r="B100" s="244">
        <v>3</v>
      </c>
      <c r="C100" s="245">
        <v>6</v>
      </c>
      <c r="D100" s="247" t="str">
        <f t="shared" si="1"/>
        <v>036</v>
      </c>
      <c r="E100" s="249">
        <v>85000</v>
      </c>
    </row>
    <row r="101" spans="1:5" x14ac:dyDescent="0.15">
      <c r="A101" s="243">
        <v>1</v>
      </c>
      <c r="B101" s="244">
        <v>3</v>
      </c>
      <c r="C101" s="245">
        <v>6</v>
      </c>
      <c r="D101" s="247" t="str">
        <f t="shared" si="1"/>
        <v>136</v>
      </c>
      <c r="E101" s="249">
        <v>85000</v>
      </c>
    </row>
    <row r="102" spans="1:5" x14ac:dyDescent="0.15">
      <c r="A102" s="243">
        <v>2</v>
      </c>
      <c r="B102" s="244">
        <v>3</v>
      </c>
      <c r="C102" s="245">
        <v>6</v>
      </c>
      <c r="D102" s="247" t="str">
        <f t="shared" si="1"/>
        <v>236</v>
      </c>
      <c r="E102" s="249">
        <v>97000</v>
      </c>
    </row>
    <row r="103" spans="1:5" x14ac:dyDescent="0.15">
      <c r="A103" s="243">
        <v>3</v>
      </c>
      <c r="B103" s="244">
        <v>3</v>
      </c>
      <c r="C103" s="245">
        <v>6</v>
      </c>
      <c r="D103" s="247" t="str">
        <f t="shared" si="1"/>
        <v>336</v>
      </c>
      <c r="E103" s="249">
        <v>102000</v>
      </c>
    </row>
    <row r="104" spans="1:5" x14ac:dyDescent="0.15">
      <c r="A104" s="243">
        <v>4</v>
      </c>
      <c r="B104" s="244">
        <v>3</v>
      </c>
      <c r="C104" s="245">
        <v>6</v>
      </c>
      <c r="D104" s="247" t="str">
        <f t="shared" si="1"/>
        <v>436</v>
      </c>
      <c r="E104" s="249">
        <v>126000</v>
      </c>
    </row>
    <row r="105" spans="1:5" x14ac:dyDescent="0.15">
      <c r="A105" s="243">
        <v>5</v>
      </c>
      <c r="B105" s="244">
        <v>3</v>
      </c>
      <c r="C105" s="245">
        <v>6</v>
      </c>
      <c r="D105" s="247" t="str">
        <f t="shared" si="1"/>
        <v>536</v>
      </c>
      <c r="E105" s="249">
        <v>162000</v>
      </c>
    </row>
    <row r="106" spans="1:5" x14ac:dyDescent="0.15">
      <c r="A106" s="243">
        <v>6</v>
      </c>
      <c r="B106" s="244">
        <v>3</v>
      </c>
      <c r="C106" s="245">
        <v>6</v>
      </c>
      <c r="D106" s="247" t="str">
        <f t="shared" si="1"/>
        <v>636</v>
      </c>
      <c r="E106" s="249">
        <v>190000</v>
      </c>
    </row>
    <row r="107" spans="1:5" x14ac:dyDescent="0.15">
      <c r="A107" s="243">
        <v>0</v>
      </c>
      <c r="B107" s="244">
        <v>4</v>
      </c>
      <c r="C107" s="245">
        <v>6</v>
      </c>
      <c r="D107" s="247" t="str">
        <f t="shared" si="1"/>
        <v>046</v>
      </c>
      <c r="E107" s="249">
        <v>85000</v>
      </c>
    </row>
    <row r="108" spans="1:5" x14ac:dyDescent="0.15">
      <c r="A108" s="243">
        <v>1</v>
      </c>
      <c r="B108" s="244">
        <v>4</v>
      </c>
      <c r="C108" s="245">
        <v>6</v>
      </c>
      <c r="D108" s="247" t="str">
        <f t="shared" si="1"/>
        <v>146</v>
      </c>
      <c r="E108" s="249">
        <v>85000</v>
      </c>
    </row>
    <row r="109" spans="1:5" x14ac:dyDescent="0.15">
      <c r="A109" s="243">
        <v>2</v>
      </c>
      <c r="B109" s="244">
        <v>4</v>
      </c>
      <c r="C109" s="245">
        <v>6</v>
      </c>
      <c r="D109" s="247" t="str">
        <f t="shared" si="1"/>
        <v>246</v>
      </c>
      <c r="E109" s="249">
        <v>97000</v>
      </c>
    </row>
    <row r="110" spans="1:5" x14ac:dyDescent="0.15">
      <c r="A110" s="243">
        <v>3</v>
      </c>
      <c r="B110" s="244">
        <v>4</v>
      </c>
      <c r="C110" s="245">
        <v>6</v>
      </c>
      <c r="D110" s="247" t="str">
        <f t="shared" si="1"/>
        <v>346</v>
      </c>
      <c r="E110" s="249">
        <v>102000</v>
      </c>
    </row>
    <row r="111" spans="1:5" x14ac:dyDescent="0.15">
      <c r="A111" s="243">
        <v>4</v>
      </c>
      <c r="B111" s="244">
        <v>4</v>
      </c>
      <c r="C111" s="245">
        <v>6</v>
      </c>
      <c r="D111" s="247" t="str">
        <f t="shared" si="1"/>
        <v>446</v>
      </c>
      <c r="E111" s="249">
        <v>126000</v>
      </c>
    </row>
    <row r="112" spans="1:5" x14ac:dyDescent="0.15">
      <c r="A112" s="243">
        <v>5</v>
      </c>
      <c r="B112" s="244">
        <v>4</v>
      </c>
      <c r="C112" s="245">
        <v>6</v>
      </c>
      <c r="D112" s="247" t="str">
        <f t="shared" si="1"/>
        <v>546</v>
      </c>
      <c r="E112" s="249">
        <v>162000</v>
      </c>
    </row>
    <row r="113" spans="1:5" x14ac:dyDescent="0.15">
      <c r="A113" s="243">
        <v>6</v>
      </c>
      <c r="B113" s="244">
        <v>4</v>
      </c>
      <c r="C113" s="245">
        <v>6</v>
      </c>
      <c r="D113" s="247" t="str">
        <f t="shared" si="1"/>
        <v>646</v>
      </c>
      <c r="E113" s="249">
        <v>190000</v>
      </c>
    </row>
    <row r="114" spans="1:5" x14ac:dyDescent="0.15">
      <c r="A114" s="243">
        <v>0</v>
      </c>
      <c r="B114" s="244">
        <v>5</v>
      </c>
      <c r="C114" s="245">
        <v>6</v>
      </c>
      <c r="D114" s="247" t="str">
        <f t="shared" si="1"/>
        <v>056</v>
      </c>
      <c r="E114" s="249">
        <v>70000</v>
      </c>
    </row>
    <row r="115" spans="1:5" x14ac:dyDescent="0.15">
      <c r="A115" s="243">
        <v>1</v>
      </c>
      <c r="B115" s="244">
        <v>5</v>
      </c>
      <c r="C115" s="245">
        <v>6</v>
      </c>
      <c r="D115" s="247" t="str">
        <f t="shared" si="1"/>
        <v>156</v>
      </c>
      <c r="E115" s="249">
        <v>70000</v>
      </c>
    </row>
    <row r="116" spans="1:5" x14ac:dyDescent="0.15">
      <c r="A116" s="243">
        <v>2</v>
      </c>
      <c r="B116" s="244">
        <v>5</v>
      </c>
      <c r="C116" s="245">
        <v>6</v>
      </c>
      <c r="D116" s="247" t="str">
        <f t="shared" si="1"/>
        <v>256</v>
      </c>
      <c r="E116" s="249">
        <v>82000</v>
      </c>
    </row>
    <row r="117" spans="1:5" x14ac:dyDescent="0.15">
      <c r="A117" s="243">
        <v>3</v>
      </c>
      <c r="B117" s="244">
        <v>5</v>
      </c>
      <c r="C117" s="245">
        <v>6</v>
      </c>
      <c r="D117" s="247" t="str">
        <f t="shared" si="1"/>
        <v>356</v>
      </c>
      <c r="E117" s="249">
        <v>101000</v>
      </c>
    </row>
    <row r="118" spans="1:5" x14ac:dyDescent="0.15">
      <c r="A118" s="243">
        <v>4</v>
      </c>
      <c r="B118" s="244">
        <v>5</v>
      </c>
      <c r="C118" s="245">
        <v>6</v>
      </c>
      <c r="D118" s="247" t="str">
        <f t="shared" si="1"/>
        <v>456</v>
      </c>
      <c r="E118" s="249">
        <v>121000</v>
      </c>
    </row>
    <row r="119" spans="1:5" x14ac:dyDescent="0.15">
      <c r="A119" s="243">
        <v>5</v>
      </c>
      <c r="B119" s="244">
        <v>5</v>
      </c>
      <c r="C119" s="245">
        <v>6</v>
      </c>
      <c r="D119" s="247" t="str">
        <f t="shared" si="1"/>
        <v>556</v>
      </c>
      <c r="E119" s="249">
        <v>151000</v>
      </c>
    </row>
    <row r="120" spans="1:5" x14ac:dyDescent="0.15">
      <c r="A120" s="243">
        <v>6</v>
      </c>
      <c r="B120" s="244">
        <v>5</v>
      </c>
      <c r="C120" s="245">
        <v>6</v>
      </c>
      <c r="D120" s="247" t="str">
        <f t="shared" si="1"/>
        <v>656</v>
      </c>
      <c r="E120" s="249">
        <v>179000</v>
      </c>
    </row>
    <row r="121" spans="1:5" x14ac:dyDescent="0.15">
      <c r="A121" s="243">
        <v>0</v>
      </c>
      <c r="B121" s="244">
        <v>6</v>
      </c>
      <c r="C121" s="245">
        <v>6</v>
      </c>
      <c r="D121" s="247" t="str">
        <f t="shared" si="1"/>
        <v>066</v>
      </c>
      <c r="E121" s="249">
        <v>60000</v>
      </c>
    </row>
    <row r="122" spans="1:5" x14ac:dyDescent="0.15">
      <c r="A122" s="243">
        <v>1</v>
      </c>
      <c r="B122" s="244">
        <v>6</v>
      </c>
      <c r="C122" s="245">
        <v>6</v>
      </c>
      <c r="D122" s="247" t="str">
        <f t="shared" si="1"/>
        <v>166</v>
      </c>
      <c r="E122" s="249">
        <v>60000</v>
      </c>
    </row>
    <row r="123" spans="1:5" x14ac:dyDescent="0.15">
      <c r="A123" s="243">
        <v>2</v>
      </c>
      <c r="B123" s="244">
        <v>6</v>
      </c>
      <c r="C123" s="245">
        <v>6</v>
      </c>
      <c r="D123" s="247" t="str">
        <f t="shared" si="1"/>
        <v>266</v>
      </c>
      <c r="E123" s="249">
        <v>72000</v>
      </c>
    </row>
    <row r="124" spans="1:5" x14ac:dyDescent="0.15">
      <c r="A124" s="243">
        <v>3</v>
      </c>
      <c r="B124" s="244">
        <v>6</v>
      </c>
      <c r="C124" s="245">
        <v>6</v>
      </c>
      <c r="D124" s="247" t="str">
        <f t="shared" si="1"/>
        <v>366</v>
      </c>
      <c r="E124" s="249">
        <v>94000</v>
      </c>
    </row>
    <row r="125" spans="1:5" x14ac:dyDescent="0.15">
      <c r="A125" s="243">
        <v>4</v>
      </c>
      <c r="B125" s="244">
        <v>6</v>
      </c>
      <c r="C125" s="245">
        <v>6</v>
      </c>
      <c r="D125" s="247" t="str">
        <f t="shared" si="1"/>
        <v>466</v>
      </c>
      <c r="E125" s="249">
        <v>114000</v>
      </c>
    </row>
    <row r="126" spans="1:5" x14ac:dyDescent="0.15">
      <c r="A126" s="243">
        <v>5</v>
      </c>
      <c r="B126" s="244">
        <v>6</v>
      </c>
      <c r="C126" s="245">
        <v>6</v>
      </c>
      <c r="D126" s="247" t="str">
        <f t="shared" si="1"/>
        <v>566</v>
      </c>
      <c r="E126" s="249">
        <v>144000</v>
      </c>
    </row>
    <row r="127" spans="1:5" x14ac:dyDescent="0.15">
      <c r="A127" s="243">
        <v>6</v>
      </c>
      <c r="B127" s="244">
        <v>6</v>
      </c>
      <c r="C127" s="245">
        <v>6</v>
      </c>
      <c r="D127" s="247" t="str">
        <f t="shared" si="1"/>
        <v>666</v>
      </c>
      <c r="E127" s="249">
        <v>174000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はじめにご覧ください</vt:lpstr>
      <vt:lpstr>①基礎情報</vt:lpstr>
      <vt:lpstr>②所要額見込調書（その2）</vt:lpstr>
      <vt:lpstr>③所要額見込調書（その１）</vt:lpstr>
      <vt:lpstr>実績報告書</vt:lpstr>
      <vt:lpstr>所要額調書</vt:lpstr>
      <vt:lpstr>決算書</vt:lpstr>
      <vt:lpstr>決算書記載例</vt:lpstr>
      <vt:lpstr>補助基準額リスト</vt:lpstr>
      <vt:lpstr>'②所要額見込調書（その2）'!Print_Area</vt:lpstr>
      <vt:lpstr>はじめにご覧ください!Print_Area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亜有美</dc:creator>
  <cp:lastModifiedBy>Windows ユーザー</cp:lastModifiedBy>
  <cp:lastPrinted>2023-06-15T06:48:03Z</cp:lastPrinted>
  <dcterms:created xsi:type="dcterms:W3CDTF">1997-01-08T22:48:59Z</dcterms:created>
  <dcterms:modified xsi:type="dcterms:W3CDTF">2023-08-14T04:07:08Z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2022-05-26T04:39:39Z</vt:filetime>
  </property>
</Properties>
</file>