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heckCompatibility="1" codeName="ThisWorkbook" defaultThemeVersion="124226"/>
  <xr:revisionPtr xr6:coauthVersionLast="47" xr6:coauthVersionMax="47" documentId="13_ncr:1_{CDCEB2D2-7B3C-44CA-8D62-5946661303A5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差押金額計算書 (新型)" sheetId="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5" l="1"/>
  <c r="F16" i="25"/>
  <c r="F14" i="25"/>
  <c r="F13" i="25"/>
  <c r="F12" i="25"/>
  <c r="F11" i="25"/>
  <c r="D16" i="25"/>
  <c r="D17" i="25" s="1"/>
  <c r="D14" i="25"/>
  <c r="H14" i="25" s="1"/>
  <c r="D13" i="25"/>
  <c r="D12" i="25"/>
  <c r="D11" i="25"/>
  <c r="H8" i="25"/>
  <c r="H7" i="25"/>
  <c r="H6" i="25"/>
  <c r="H5" i="25"/>
  <c r="H4" i="25"/>
  <c r="H16" i="25" s="1"/>
  <c r="H12" i="25" l="1"/>
  <c r="D19" i="25"/>
  <c r="H15" i="25"/>
  <c r="H13" i="25"/>
  <c r="H11" i="25"/>
  <c r="F17" i="25" l="1"/>
  <c r="H17" i="25" s="1"/>
  <c r="H19" i="25" l="1"/>
  <c r="F19" i="25" s="1"/>
  <c r="F20" i="25" s="1"/>
</calcChain>
</file>

<file path=xl/sharedStrings.xml><?xml version="1.0" encoding="utf-8"?>
<sst xmlns="http://schemas.openxmlformats.org/spreadsheetml/2006/main" count="72" uniqueCount="29">
  <si>
    <t>円</t>
    <rPh sb="0" eb="1">
      <t>エン</t>
    </rPh>
    <phoneticPr fontId="1"/>
  </si>
  <si>
    <t>1ヶ月以上</t>
  </si>
  <si>
    <t>入力項目</t>
    <rPh sb="0" eb="2">
      <t>ニュウリョク</t>
    </rPh>
    <rPh sb="2" eb="4">
      <t>コウモク</t>
    </rPh>
    <phoneticPr fontId="1"/>
  </si>
  <si>
    <t>人</t>
    <rPh sb="0" eb="1">
      <t>ニン</t>
    </rPh>
    <phoneticPr fontId="1"/>
  </si>
  <si>
    <t>項目</t>
    <rPh sb="0" eb="2">
      <t>コウモク</t>
    </rPh>
    <phoneticPr fontId="1"/>
  </si>
  <si>
    <t>給料等計算に係る勤務期間を選択してください。　　　　⇒</t>
    <rPh sb="0" eb="2">
      <t>キュウリョウ</t>
    </rPh>
    <rPh sb="2" eb="3">
      <t>トウ</t>
    </rPh>
    <rPh sb="3" eb="5">
      <t>ケイサン</t>
    </rPh>
    <rPh sb="6" eb="7">
      <t>カカ</t>
    </rPh>
    <rPh sb="8" eb="10">
      <t>キンム</t>
    </rPh>
    <rPh sb="10" eb="12">
      <t>キカン</t>
    </rPh>
    <rPh sb="13" eb="15">
      <t>センタク</t>
    </rPh>
    <phoneticPr fontId="1"/>
  </si>
  <si>
    <t>給料等月額（各種手当を含む）</t>
    <rPh sb="0" eb="2">
      <t>キュウリョウ</t>
    </rPh>
    <rPh sb="2" eb="3">
      <t>トウ</t>
    </rPh>
    <rPh sb="3" eb="5">
      <t>ゲツガク</t>
    </rPh>
    <rPh sb="6" eb="8">
      <t>カクシュ</t>
    </rPh>
    <rPh sb="8" eb="10">
      <t>テアテ</t>
    </rPh>
    <rPh sb="11" eb="12">
      <t>フク</t>
    </rPh>
    <phoneticPr fontId="1"/>
  </si>
  <si>
    <t>給料等から差し引いている</t>
    <rPh sb="0" eb="2">
      <t>キュウリョウ</t>
    </rPh>
    <rPh sb="2" eb="3">
      <t>トウ</t>
    </rPh>
    <rPh sb="5" eb="6">
      <t>サ</t>
    </rPh>
    <rPh sb="7" eb="8">
      <t>ヒ</t>
    </rPh>
    <phoneticPr fontId="1"/>
  </si>
  <si>
    <t>特別徴収の住民税額</t>
    <rPh sb="0" eb="2">
      <t>トクベツ</t>
    </rPh>
    <rPh sb="2" eb="4">
      <t>チョウシュウ</t>
    </rPh>
    <rPh sb="5" eb="8">
      <t>ジュウミンゼイ</t>
    </rPh>
    <rPh sb="8" eb="9">
      <t>ガク</t>
    </rPh>
    <phoneticPr fontId="1"/>
  </si>
  <si>
    <t>社会保険料等の額</t>
    <rPh sb="0" eb="2">
      <t>シャカイ</t>
    </rPh>
    <rPh sb="2" eb="5">
      <t>ホケンリョウ</t>
    </rPh>
    <rPh sb="5" eb="6">
      <t>トウ</t>
    </rPh>
    <rPh sb="7" eb="8">
      <t>ゼイガク</t>
    </rPh>
    <phoneticPr fontId="1"/>
  </si>
  <si>
    <t>源泉所得税額</t>
    <rPh sb="0" eb="2">
      <t>ゲンセン</t>
    </rPh>
    <rPh sb="2" eb="5">
      <t>ショトクゼイ</t>
    </rPh>
    <rPh sb="5" eb="6">
      <t>ガク</t>
    </rPh>
    <phoneticPr fontId="1"/>
  </si>
  <si>
    <t>A　差押可能額の計算に使用する給料等月額</t>
    <rPh sb="2" eb="4">
      <t>サシオサエ</t>
    </rPh>
    <rPh sb="4" eb="7">
      <t>カノウガク</t>
    </rPh>
    <rPh sb="8" eb="10">
      <t>ケイサン</t>
    </rPh>
    <rPh sb="11" eb="13">
      <t>シヨウ</t>
    </rPh>
    <rPh sb="15" eb="17">
      <t>キュウリョウ</t>
    </rPh>
    <rPh sb="17" eb="18">
      <t>トウ</t>
    </rPh>
    <rPh sb="18" eb="20">
      <t>ゲツガク</t>
    </rPh>
    <phoneticPr fontId="1"/>
  </si>
  <si>
    <t>B　国税徴収法第76条第1項第1号規定の金額（源泉所得税額）</t>
    <rPh sb="2" eb="4">
      <t>コクゼイ</t>
    </rPh>
    <rPh sb="4" eb="6">
      <t>チョウシュウ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4" eb="15">
      <t>ダイ</t>
    </rPh>
    <rPh sb="16" eb="17">
      <t>ゴウ</t>
    </rPh>
    <rPh sb="17" eb="19">
      <t>キテイ</t>
    </rPh>
    <rPh sb="20" eb="22">
      <t>キンガク</t>
    </rPh>
    <rPh sb="23" eb="25">
      <t>ゲンセン</t>
    </rPh>
    <rPh sb="25" eb="28">
      <t>ショトクゼイ</t>
    </rPh>
    <rPh sb="28" eb="29">
      <t>ガク</t>
    </rPh>
    <phoneticPr fontId="1"/>
  </si>
  <si>
    <t>C　同法同条同項第2号規定の金額（特別徴収住民税額）</t>
    <rPh sb="2" eb="4">
      <t>ドウホウ</t>
    </rPh>
    <rPh sb="4" eb="6">
      <t>ドウジョウ</t>
    </rPh>
    <rPh sb="6" eb="8">
      <t>ドウコウ</t>
    </rPh>
    <rPh sb="8" eb="9">
      <t>ダイ</t>
    </rPh>
    <rPh sb="10" eb="11">
      <t>ゴウ</t>
    </rPh>
    <rPh sb="11" eb="13">
      <t>キテイ</t>
    </rPh>
    <rPh sb="14" eb="16">
      <t>キンガク</t>
    </rPh>
    <rPh sb="17" eb="19">
      <t>トクベツ</t>
    </rPh>
    <rPh sb="19" eb="21">
      <t>チョウシュウ</t>
    </rPh>
    <rPh sb="21" eb="24">
      <t>ジュウミンゼイ</t>
    </rPh>
    <rPh sb="24" eb="25">
      <t>ガク</t>
    </rPh>
    <phoneticPr fontId="1"/>
  </si>
  <si>
    <t>D　同法同条同項第3号規定の金額（社会保険料等）</t>
    <rPh sb="2" eb="4">
      <t>ドウホウ</t>
    </rPh>
    <rPh sb="4" eb="6">
      <t>ドウジョウ</t>
    </rPh>
    <rPh sb="6" eb="8">
      <t>ドウコウ</t>
    </rPh>
    <rPh sb="8" eb="9">
      <t>ダイ</t>
    </rPh>
    <rPh sb="10" eb="11">
      <t>ゴウ</t>
    </rPh>
    <rPh sb="11" eb="13">
      <t>キテイ</t>
    </rPh>
    <rPh sb="14" eb="16">
      <t>キンガク</t>
    </rPh>
    <rPh sb="17" eb="19">
      <t>シャカイ</t>
    </rPh>
    <rPh sb="19" eb="22">
      <t>ホケンリョウ</t>
    </rPh>
    <rPh sb="22" eb="23">
      <t>トウ</t>
    </rPh>
    <phoneticPr fontId="1"/>
  </si>
  <si>
    <t>E　同法同条同項第4号規定の金額（親族数に対応する金額）</t>
    <rPh sb="2" eb="4">
      <t>ドウホウ</t>
    </rPh>
    <rPh sb="4" eb="6">
      <t>ドウジョウ</t>
    </rPh>
    <rPh sb="6" eb="8">
      <t>ドウコウ</t>
    </rPh>
    <rPh sb="8" eb="9">
      <t>ダイ</t>
    </rPh>
    <rPh sb="10" eb="11">
      <t>ゴウ</t>
    </rPh>
    <rPh sb="11" eb="13">
      <t>キテイ</t>
    </rPh>
    <rPh sb="14" eb="16">
      <t>キンガク</t>
    </rPh>
    <rPh sb="17" eb="19">
      <t>シンゾク</t>
    </rPh>
    <rPh sb="19" eb="20">
      <t>スウ</t>
    </rPh>
    <rPh sb="21" eb="23">
      <t>タイオウ</t>
    </rPh>
    <rPh sb="25" eb="27">
      <t>キンガク</t>
    </rPh>
    <phoneticPr fontId="1"/>
  </si>
  <si>
    <t>計</t>
    <rPh sb="0" eb="1">
      <t>ケイ</t>
    </rPh>
    <phoneticPr fontId="1"/>
  </si>
  <si>
    <t>合算</t>
    <rPh sb="0" eb="2">
      <t>ガッサン</t>
    </rPh>
    <phoneticPr fontId="1"/>
  </si>
  <si>
    <t>先に支給した分</t>
    <rPh sb="0" eb="1">
      <t>サキ</t>
    </rPh>
    <rPh sb="2" eb="4">
      <t>シキュウ</t>
    </rPh>
    <rPh sb="6" eb="7">
      <t>ブン</t>
    </rPh>
    <phoneticPr fontId="1"/>
  </si>
  <si>
    <t>後に支給した分</t>
    <rPh sb="0" eb="1">
      <t>アト</t>
    </rPh>
    <rPh sb="2" eb="4">
      <t>シキュウ</t>
    </rPh>
    <rPh sb="6" eb="7">
      <t>ブン</t>
    </rPh>
    <phoneticPr fontId="1"/>
  </si>
  <si>
    <t>差押金額計算書（1ケ月分）</t>
    <phoneticPr fontId="1"/>
  </si>
  <si>
    <r>
      <rPr>
        <b/>
        <sz val="12"/>
        <rFont val="ＭＳ Ｐゴシック"/>
        <family val="3"/>
        <charset val="128"/>
      </rPr>
      <t>後に支給した分</t>
    </r>
    <r>
      <rPr>
        <sz val="11"/>
        <rFont val="ＭＳ Ｐゴシック"/>
        <family val="3"/>
        <charset val="128"/>
      </rPr>
      <t xml:space="preserve">
給与等・賞与等
入力欄</t>
    </r>
    <rPh sb="8" eb="10">
      <t>キュウヨ</t>
    </rPh>
    <rPh sb="10" eb="11">
      <t>トウ</t>
    </rPh>
    <rPh sb="12" eb="14">
      <t>ショウヨ</t>
    </rPh>
    <rPh sb="14" eb="15">
      <t>トウ</t>
    </rPh>
    <rPh sb="16" eb="18">
      <t>ニュウリョク</t>
    </rPh>
    <rPh sb="18" eb="19">
      <t>ラン</t>
    </rPh>
    <phoneticPr fontId="1"/>
  </si>
  <si>
    <r>
      <rPr>
        <b/>
        <sz val="12"/>
        <rFont val="ＭＳ Ｐゴシック"/>
        <family val="3"/>
        <charset val="128"/>
      </rPr>
      <t>先に支給した分</t>
    </r>
    <r>
      <rPr>
        <sz val="11"/>
        <rFont val="ＭＳ Ｐゴシック"/>
        <family val="3"/>
        <charset val="128"/>
      </rPr>
      <t xml:space="preserve">
給与等・賞与等
入力欄</t>
    </r>
    <rPh sb="8" eb="10">
      <t>キュウヨ</t>
    </rPh>
    <rPh sb="10" eb="11">
      <t>トウ</t>
    </rPh>
    <rPh sb="12" eb="14">
      <t>ショウヨ</t>
    </rPh>
    <rPh sb="14" eb="15">
      <t>トウ</t>
    </rPh>
    <rPh sb="16" eb="18">
      <t>ニュウリョク</t>
    </rPh>
    <rPh sb="18" eb="19">
      <t>ラン</t>
    </rPh>
    <phoneticPr fontId="1"/>
  </si>
  <si>
    <t>生計を一にする親族の人数（本人含む）　</t>
    <rPh sb="0" eb="2">
      <t>セイケイ</t>
    </rPh>
    <rPh sb="3" eb="4">
      <t>イツ</t>
    </rPh>
    <rPh sb="7" eb="9">
      <t>シンゾク</t>
    </rPh>
    <rPh sb="10" eb="12">
      <t>ニンズウ</t>
    </rPh>
    <rPh sb="13" eb="15">
      <t>ホンニン</t>
    </rPh>
    <rPh sb="15" eb="16">
      <t>フク</t>
    </rPh>
    <phoneticPr fontId="1"/>
  </si>
  <si>
    <t>※　｛A-（B+C+D+E）｝×20/100　と　E×2　のいずれか少ない方の金額</t>
    <rPh sb="34" eb="35">
      <t>スク</t>
    </rPh>
    <rPh sb="37" eb="38">
      <t>ホウ</t>
    </rPh>
    <rPh sb="39" eb="41">
      <t>キンガク</t>
    </rPh>
    <phoneticPr fontId="1"/>
  </si>
  <si>
    <t>F　同法同条同項第5号規定の金額　※</t>
    <rPh sb="2" eb="4">
      <t>ドウホウ</t>
    </rPh>
    <rPh sb="4" eb="6">
      <t>ドウジョウ</t>
    </rPh>
    <rPh sb="6" eb="8">
      <t>ドウコウ</t>
    </rPh>
    <rPh sb="8" eb="9">
      <t>ダイ</t>
    </rPh>
    <rPh sb="10" eb="11">
      <t>ゴウ</t>
    </rPh>
    <rPh sb="11" eb="13">
      <t>キテイ</t>
    </rPh>
    <rPh sb="14" eb="16">
      <t>キンガク</t>
    </rPh>
    <phoneticPr fontId="1"/>
  </si>
  <si>
    <t>G　差押禁止額</t>
    <rPh sb="2" eb="4">
      <t>サシオサエ</t>
    </rPh>
    <rPh sb="4" eb="6">
      <t>キンシ</t>
    </rPh>
    <rPh sb="6" eb="7">
      <t>ガク</t>
    </rPh>
    <phoneticPr fontId="1"/>
  </si>
  <si>
    <t>B～Fの合計額</t>
    <rPh sb="4" eb="6">
      <t>ゴウケイ</t>
    </rPh>
    <rPh sb="6" eb="7">
      <t>ガク</t>
    </rPh>
    <phoneticPr fontId="1"/>
  </si>
  <si>
    <t>A - G　差押可能金額（野田市に支払うべき金額）</t>
    <rPh sb="6" eb="8">
      <t>サシオサエ</t>
    </rPh>
    <rPh sb="8" eb="10">
      <t>カノウ</t>
    </rPh>
    <rPh sb="10" eb="12">
      <t>キンガク</t>
    </rPh>
    <rPh sb="13" eb="16">
      <t>ノダシ</t>
    </rPh>
    <rPh sb="17" eb="19">
      <t>シハラ</t>
    </rPh>
    <rPh sb="22" eb="24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</si>
</sst>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);[Red]\(#,##0\)"/>
    <numFmt numFmtId="178" formatCode="#,##0_ "/>
    <numFmt numFmtId="179" formatCode="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 style="medium">
        <color indexed="64"/>
      </diagonal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178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8" fontId="0" fillId="2" borderId="19" xfId="0" applyNumberFormat="1" applyFill="1" applyBorder="1" applyProtection="1">
      <alignment vertical="center"/>
      <protection locked="0"/>
    </xf>
    <xf numFmtId="178" fontId="0" fillId="2" borderId="20" xfId="0" applyNumberFormat="1" applyFill="1" applyBorder="1" applyProtection="1">
      <alignment vertical="center"/>
      <protection locked="0"/>
    </xf>
    <xf numFmtId="177" fontId="0" fillId="2" borderId="19" xfId="0" applyNumberFormat="1" applyFill="1" applyBorder="1" applyProtection="1">
      <alignment vertical="center"/>
      <protection locked="0"/>
    </xf>
    <xf numFmtId="177" fontId="0" fillId="2" borderId="20" xfId="0" applyNumberFormat="1" applyFill="1" applyBorder="1" applyProtection="1">
      <alignment vertical="center"/>
      <protection locked="0"/>
    </xf>
    <xf numFmtId="176" fontId="0" fillId="2" borderId="21" xfId="0" applyNumberFormat="1" applyFill="1" applyBorder="1" applyProtection="1">
      <alignment vertical="center"/>
      <protection locked="0"/>
    </xf>
    <xf numFmtId="177" fontId="0" fillId="0" borderId="2" xfId="0" applyNumberFormat="1" applyBorder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78" fontId="3" fillId="0" borderId="9" xfId="0" applyNumberFormat="1" applyFont="1" applyBorder="1">
      <alignment vertical="center"/>
    </xf>
    <xf numFmtId="0" fontId="3" fillId="0" borderId="10" xfId="0" applyFont="1" applyBorder="1">
      <alignment vertical="center"/>
    </xf>
    <xf numFmtId="178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2" fillId="0" borderId="9" xfId="0" applyFont="1" applyBorder="1" applyAlignment="1">
      <alignment horizontal="right" vertical="center"/>
    </xf>
    <xf numFmtId="178" fontId="3" fillId="0" borderId="12" xfId="0" applyNumberFormat="1" applyFont="1" applyBorder="1">
      <alignment vertical="center"/>
    </xf>
    <xf numFmtId="178" fontId="0" fillId="2" borderId="22" xfId="0" applyNumberFormat="1" applyFill="1" applyBorder="1" applyProtection="1">
      <alignment vertical="center"/>
      <protection locked="0"/>
    </xf>
    <xf numFmtId="179" fontId="0" fillId="0" borderId="23" xfId="0" applyNumberFormat="1" applyFill="1" applyBorder="1" applyProtection="1">
      <alignment vertical="center"/>
    </xf>
    <xf numFmtId="178" fontId="0" fillId="0" borderId="0" xfId="0" applyNumberFormat="1">
      <alignment vertical="center"/>
    </xf>
    <xf numFmtId="0" fontId="2" fillId="0" borderId="9" xfId="0" applyFont="1" applyBorder="1" applyAlignment="1">
      <alignment horizontal="distributed" vertical="center" indent="5"/>
    </xf>
    <xf numFmtId="0" fontId="2" fillId="0" borderId="12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distributed" vertical="center" indent="5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distributed" vertical="center" indent="4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zoomScaleNormal="100" workbookViewId="0">
      <selection activeCell="D4" sqref="D4"/>
    </sheetView>
  </sheetViews>
  <sheetFormatPr defaultColWidth="8.375" defaultRowHeight="13.5" x14ac:dyDescent="0.15"/>
  <cols>
    <col min="1" max="1" width="5" customWidth="1"/>
    <col min="2" max="2" width="25.5" customWidth="1"/>
    <col min="3" max="3" width="28.375" customWidth="1"/>
    <col min="4" max="4" width="11.875" customWidth="1"/>
    <col min="5" max="5" width="5.5" customWidth="1"/>
    <col min="6" max="6" width="11.875" customWidth="1"/>
    <col min="7" max="7" width="5.5" customWidth="1"/>
    <col min="8" max="8" width="16.375" hidden="1" customWidth="1"/>
    <col min="9" max="9" width="5.5" hidden="1" customWidth="1"/>
  </cols>
  <sheetData>
    <row r="1" spans="1:17" ht="33.200000000000003" customHeight="1" thickBot="1" x14ac:dyDescent="0.2">
      <c r="A1" s="47" t="s">
        <v>20</v>
      </c>
      <c r="B1" s="48"/>
      <c r="C1" s="48"/>
      <c r="D1" s="48"/>
      <c r="E1" s="48"/>
      <c r="F1" s="48"/>
      <c r="G1" s="48"/>
    </row>
    <row r="2" spans="1:17" ht="35.1" customHeight="1" thickBot="1" x14ac:dyDescent="0.2">
      <c r="A2" s="49" t="s">
        <v>5</v>
      </c>
      <c r="B2" s="49"/>
      <c r="C2" s="49"/>
      <c r="D2" s="49"/>
      <c r="E2" s="50"/>
      <c r="F2" s="51" t="s">
        <v>1</v>
      </c>
      <c r="G2" s="52"/>
    </row>
    <row r="3" spans="1:17" ht="69.95" customHeight="1" thickBot="1" x14ac:dyDescent="0.2">
      <c r="A3" s="53" t="s">
        <v>2</v>
      </c>
      <c r="B3" s="53"/>
      <c r="C3" s="53"/>
      <c r="D3" s="54" t="s">
        <v>22</v>
      </c>
      <c r="E3" s="37"/>
      <c r="F3" s="54" t="s">
        <v>21</v>
      </c>
      <c r="G3" s="37"/>
      <c r="H3" s="45" t="s">
        <v>17</v>
      </c>
      <c r="I3" s="46"/>
    </row>
    <row r="4" spans="1:17" ht="35.1" customHeight="1" x14ac:dyDescent="0.15">
      <c r="A4" s="37" t="s">
        <v>6</v>
      </c>
      <c r="B4" s="55"/>
      <c r="C4" s="55"/>
      <c r="D4" s="7"/>
      <c r="E4" s="21" t="s">
        <v>0</v>
      </c>
      <c r="F4" s="5"/>
      <c r="G4" s="2" t="s">
        <v>0</v>
      </c>
      <c r="H4" s="10">
        <f>IF($D$4=0,0,IF($F$4=0,0,D4+F4))</f>
        <v>0</v>
      </c>
      <c r="I4" s="11" t="s">
        <v>0</v>
      </c>
      <c r="J4" s="1"/>
      <c r="K4" s="1"/>
      <c r="L4" s="1"/>
      <c r="M4" s="1"/>
      <c r="N4" s="1"/>
      <c r="O4" s="1"/>
      <c r="P4" s="1"/>
      <c r="Q4" s="1"/>
    </row>
    <row r="5" spans="1:17" ht="35.1" customHeight="1" x14ac:dyDescent="0.15">
      <c r="A5" s="13"/>
      <c r="B5" s="14"/>
      <c r="C5" s="12" t="s">
        <v>10</v>
      </c>
      <c r="D5" s="8"/>
      <c r="E5" s="4" t="s">
        <v>0</v>
      </c>
      <c r="F5" s="6"/>
      <c r="G5" s="2" t="s">
        <v>0</v>
      </c>
      <c r="H5" s="10">
        <f>IF($D$4=0,0,IF($F$4=0,0,D5+F5))</f>
        <v>0</v>
      </c>
      <c r="I5" s="11" t="s">
        <v>0</v>
      </c>
      <c r="J5" s="1"/>
      <c r="K5" s="1"/>
      <c r="L5" s="1"/>
      <c r="M5" s="1"/>
      <c r="N5" s="1"/>
      <c r="O5" s="1"/>
      <c r="P5" s="1"/>
      <c r="Q5" s="1"/>
    </row>
    <row r="6" spans="1:17" ht="35.1" customHeight="1" x14ac:dyDescent="0.15">
      <c r="A6" s="56" t="s">
        <v>7</v>
      </c>
      <c r="B6" s="57"/>
      <c r="C6" s="12" t="s">
        <v>8</v>
      </c>
      <c r="D6" s="8"/>
      <c r="E6" s="4" t="s">
        <v>0</v>
      </c>
      <c r="F6" s="6"/>
      <c r="G6" s="2" t="s">
        <v>0</v>
      </c>
      <c r="H6" s="10">
        <f>IF($D$4=0,0,IF($F$4=0,0,D6+F6))</f>
        <v>0</v>
      </c>
      <c r="I6" s="11" t="s">
        <v>0</v>
      </c>
      <c r="J6" s="1"/>
      <c r="K6" s="1"/>
      <c r="L6" s="1"/>
      <c r="M6" s="1"/>
      <c r="N6" s="1"/>
      <c r="O6" s="1"/>
      <c r="P6" s="1"/>
      <c r="Q6" s="1"/>
    </row>
    <row r="7" spans="1:17" ht="35.1" customHeight="1" thickBot="1" x14ac:dyDescent="0.2">
      <c r="A7" s="15"/>
      <c r="B7" s="16"/>
      <c r="C7" s="12" t="s">
        <v>9</v>
      </c>
      <c r="D7" s="8"/>
      <c r="E7" s="4" t="s">
        <v>0</v>
      </c>
      <c r="F7" s="24"/>
      <c r="G7" s="2" t="s">
        <v>0</v>
      </c>
      <c r="H7" s="10">
        <f>IF($D$4=0,0,IF($F$4=0,0,D7+F7))</f>
        <v>0</v>
      </c>
      <c r="I7" s="11" t="s">
        <v>0</v>
      </c>
    </row>
    <row r="8" spans="1:17" ht="35.1" customHeight="1" thickBot="1" x14ac:dyDescent="0.2">
      <c r="A8" s="55" t="s">
        <v>23</v>
      </c>
      <c r="B8" s="58"/>
      <c r="C8" s="59"/>
      <c r="D8" s="9"/>
      <c r="E8" s="4" t="s">
        <v>3</v>
      </c>
      <c r="F8" s="25"/>
      <c r="G8" s="2" t="s">
        <v>3</v>
      </c>
      <c r="H8" s="10">
        <f>IF($D$4=0,0,IF($F$4=0,0,D8+F8))</f>
        <v>0</v>
      </c>
      <c r="I8" s="11" t="s">
        <v>3</v>
      </c>
    </row>
    <row r="9" spans="1:17" ht="35.1" customHeight="1" x14ac:dyDescent="0.15">
      <c r="A9" s="60"/>
      <c r="B9" s="60"/>
      <c r="C9" s="60"/>
      <c r="D9" s="60"/>
      <c r="E9" s="60"/>
      <c r="F9" s="60"/>
      <c r="G9" s="60"/>
      <c r="H9" s="60"/>
      <c r="I9" s="60"/>
    </row>
    <row r="10" spans="1:17" ht="35.1" customHeight="1" x14ac:dyDescent="0.15">
      <c r="A10" s="44" t="s">
        <v>4</v>
      </c>
      <c r="B10" s="44"/>
      <c r="C10" s="44"/>
      <c r="D10" s="37" t="s">
        <v>18</v>
      </c>
      <c r="E10" s="37"/>
      <c r="F10" s="37" t="s">
        <v>19</v>
      </c>
      <c r="G10" s="37"/>
      <c r="H10" s="45" t="s">
        <v>17</v>
      </c>
      <c r="I10" s="46"/>
    </row>
    <row r="11" spans="1:17" ht="35.1" customHeight="1" x14ac:dyDescent="0.15">
      <c r="A11" s="37" t="s">
        <v>11</v>
      </c>
      <c r="B11" s="37"/>
      <c r="C11" s="37"/>
      <c r="D11" s="3">
        <f>IF(D4=0,0,IF($F$2="1ヶ月以上",ROUNDDOWN(D4,-3),ROUNDDOWN(D4,-2)))</f>
        <v>0</v>
      </c>
      <c r="E11" s="2" t="s">
        <v>0</v>
      </c>
      <c r="F11" s="3">
        <f>IF(F4=0,0,IF($F$2="1ヶ月以上",ROUNDDOWN(F4,-3),ROUNDDOWN(F4,-2)))</f>
        <v>0</v>
      </c>
      <c r="G11" s="2" t="s">
        <v>0</v>
      </c>
      <c r="H11" s="3">
        <f>D11+F11</f>
        <v>0</v>
      </c>
      <c r="I11" s="2" t="s">
        <v>0</v>
      </c>
    </row>
    <row r="12" spans="1:17" ht="35.1" customHeight="1" x14ac:dyDescent="0.15">
      <c r="A12" s="38" t="s">
        <v>26</v>
      </c>
      <c r="B12" s="40" t="s">
        <v>12</v>
      </c>
      <c r="C12" s="41"/>
      <c r="D12" s="3">
        <f>IF(D5=0,0,IF($F$2="1ヶ月以上",ROUNDUP(D5,-3),ROUNDUP(D5,-2)))</f>
        <v>0</v>
      </c>
      <c r="E12" s="2" t="s">
        <v>0</v>
      </c>
      <c r="F12" s="3">
        <f>IF(F5=0,0,IF($F$2="1ヶ月以上",ROUNDUP(F5,-3),ROUNDUP(F5,-2)))</f>
        <v>0</v>
      </c>
      <c r="G12" s="2" t="s">
        <v>0</v>
      </c>
      <c r="H12" s="3">
        <f t="shared" ref="H12:H17" si="0">D12+F12</f>
        <v>0</v>
      </c>
      <c r="I12" s="2" t="s">
        <v>0</v>
      </c>
    </row>
    <row r="13" spans="1:17" ht="35.1" customHeight="1" x14ac:dyDescent="0.15">
      <c r="A13" s="38"/>
      <c r="B13" s="40" t="s">
        <v>13</v>
      </c>
      <c r="C13" s="41"/>
      <c r="D13" s="3">
        <f>IF(D6=0,0,IF($F$2="1ヶ月以上",ROUNDUP(D6,-3),ROUNDUP(D6,-2)))</f>
        <v>0</v>
      </c>
      <c r="E13" s="2" t="s">
        <v>0</v>
      </c>
      <c r="F13" s="3">
        <f>IF(F6=0,0,IF($F$2="1ヶ月以上",ROUNDUP(F6,-3),ROUNDUP(F6,-2)))</f>
        <v>0</v>
      </c>
      <c r="G13" s="2" t="s">
        <v>0</v>
      </c>
      <c r="H13" s="3">
        <f t="shared" si="0"/>
        <v>0</v>
      </c>
      <c r="I13" s="2" t="s">
        <v>0</v>
      </c>
      <c r="N13" s="26"/>
    </row>
    <row r="14" spans="1:17" ht="35.1" customHeight="1" x14ac:dyDescent="0.15">
      <c r="A14" s="38"/>
      <c r="B14" s="40" t="s">
        <v>14</v>
      </c>
      <c r="C14" s="41"/>
      <c r="D14" s="3">
        <f>IF(D7=0,0,IF($F$2="1ヶ月以上",ROUNDUP(D7,-3),ROUNDUP(D7,-2)))</f>
        <v>0</v>
      </c>
      <c r="E14" s="2" t="s">
        <v>0</v>
      </c>
      <c r="F14" s="3">
        <f>IF(F7=0,0,IF($F$2="1ヶ月以上",ROUNDUP(F7,-3),ROUNDUP(F7,-2)))</f>
        <v>0</v>
      </c>
      <c r="G14" s="2" t="s">
        <v>0</v>
      </c>
      <c r="H14" s="3">
        <f t="shared" si="0"/>
        <v>0</v>
      </c>
      <c r="I14" s="2" t="s">
        <v>0</v>
      </c>
    </row>
    <row r="15" spans="1:17" ht="35.1" customHeight="1" x14ac:dyDescent="0.15">
      <c r="A15" s="38"/>
      <c r="B15" s="40" t="s">
        <v>15</v>
      </c>
      <c r="C15" s="41"/>
      <c r="D15" s="3">
        <f>IF(D8=0,0,IF(D8=1,107000,107000+48000*(D8-1)))</f>
        <v>0</v>
      </c>
      <c r="E15" s="2" t="s">
        <v>0</v>
      </c>
      <c r="F15" s="3">
        <v>0</v>
      </c>
      <c r="G15" s="2" t="s">
        <v>0</v>
      </c>
      <c r="H15" s="3">
        <f t="shared" si="0"/>
        <v>0</v>
      </c>
      <c r="I15" s="2" t="s">
        <v>0</v>
      </c>
    </row>
    <row r="16" spans="1:17" ht="35.1" customHeight="1" x14ac:dyDescent="0.15">
      <c r="A16" s="38"/>
      <c r="B16" s="40" t="s">
        <v>25</v>
      </c>
      <c r="C16" s="41"/>
      <c r="D16" s="3">
        <f>IF(D4=0,0,IF(D15=0,0,IF((D11-(D12+D13+D14+D15))*20/100&gt;D15*2,IF($F$2="1ヶ月以上",ROUNDUP(D15*2,-3),ROUNDUP(D15*2,-2)),IF($F$2="1ヶ月以上",ROUNDUP((D11-(D12+D13+D14+D15))*20/100,-3),ROUNDUP((D11-(D12+D13+D14+D15))*20/100,-2)))))</f>
        <v>0</v>
      </c>
      <c r="E16" s="2" t="s">
        <v>0</v>
      </c>
      <c r="F16" s="3">
        <f>IF(F4=0,0,IF(D4&gt;0,H16-D16,IF(F15=0,0,IF((F11-(F12+F13+F14+F15))*20/100&gt;F15*2,IF($F$2="1ヶ月以上",ROUNDUP(F15*2,-3),ROUNDUP(F15*2,-2)),IF($F$2="1ヶ月以上",ROUNDUP((F11-(F12+F13+F14+F15))*20/100,-3),ROUNDUP((F11-(F12+F13+F14+F15))*20/100,-2))))))</f>
        <v>0</v>
      </c>
      <c r="G16" s="2" t="s">
        <v>0</v>
      </c>
      <c r="H16" s="3">
        <f>IF(H4=0,0,IF(H15=0,0,IF((H11-(H12+H13+H14+H15))*20/100&gt;H15*2,IF($F$2="1ヶ月以上",ROUNDUP(H15*2,-3),ROUNDUP(H15*2,-2)),IF($F$2="1ヶ月以上",ROUNDUP((H11-(H12+H13+H14+H15))*20/100,-3),ROUNDUP((H11-(H12+H13+H14+H15))*20/100,-2)))))</f>
        <v>0</v>
      </c>
      <c r="I16" s="2" t="s">
        <v>0</v>
      </c>
    </row>
    <row r="17" spans="1:9" ht="35.1" customHeight="1" thickBot="1" x14ac:dyDescent="0.2">
      <c r="A17" s="39"/>
      <c r="B17" s="42" t="s">
        <v>27</v>
      </c>
      <c r="C17" s="43"/>
      <c r="D17" s="19">
        <f>IF(D4=0,0,SUM(D12:D16))</f>
        <v>0</v>
      </c>
      <c r="E17" s="20" t="s">
        <v>0</v>
      </c>
      <c r="F17" s="19">
        <f>IF(F4=0,0,SUM(F12:F16))</f>
        <v>0</v>
      </c>
      <c r="G17" s="20" t="s">
        <v>0</v>
      </c>
      <c r="H17" s="3">
        <f t="shared" si="0"/>
        <v>0</v>
      </c>
      <c r="I17" s="20" t="s">
        <v>0</v>
      </c>
    </row>
    <row r="18" spans="1:9" ht="35.1" customHeight="1" thickBot="1" x14ac:dyDescent="0.2">
      <c r="A18" s="27" t="s">
        <v>4</v>
      </c>
      <c r="B18" s="28"/>
      <c r="C18" s="29"/>
      <c r="D18" s="30" t="s">
        <v>18</v>
      </c>
      <c r="E18" s="31"/>
      <c r="F18" s="30" t="s">
        <v>19</v>
      </c>
      <c r="G18" s="31"/>
      <c r="H18" s="32" t="s">
        <v>17</v>
      </c>
      <c r="I18" s="33"/>
    </row>
    <row r="19" spans="1:9" ht="35.1" customHeight="1" thickBot="1" x14ac:dyDescent="0.2">
      <c r="A19" s="34" t="s">
        <v>28</v>
      </c>
      <c r="B19" s="35"/>
      <c r="C19" s="36"/>
      <c r="D19" s="17">
        <f>D11-D17</f>
        <v>0</v>
      </c>
      <c r="E19" s="18" t="s">
        <v>0</v>
      </c>
      <c r="F19" s="17">
        <f>IF(D4&gt;0,IF(F4=0,0,H19-D19),IF(F4=0,0,F11-F17))</f>
        <v>0</v>
      </c>
      <c r="G19" s="18" t="s">
        <v>0</v>
      </c>
      <c r="H19" s="17">
        <f>IF(H4=0,0,H11-H17)</f>
        <v>0</v>
      </c>
      <c r="I19" s="18" t="s">
        <v>0</v>
      </c>
    </row>
    <row r="20" spans="1:9" ht="35.1" customHeight="1" thickBot="1" x14ac:dyDescent="0.2">
      <c r="A20" s="1" t="s">
        <v>24</v>
      </c>
      <c r="B20" s="1"/>
      <c r="C20" s="1"/>
      <c r="D20" s="1"/>
      <c r="E20" s="22" t="s">
        <v>16</v>
      </c>
      <c r="F20" s="23">
        <f>D19+F19</f>
        <v>0</v>
      </c>
      <c r="G20" s="18" t="s">
        <v>0</v>
      </c>
      <c r="H20" s="1"/>
      <c r="I20" s="1"/>
    </row>
  </sheetData>
  <sheetProtection selectLockedCells="1"/>
  <mergeCells count="28">
    <mergeCell ref="A10:C10"/>
    <mergeCell ref="D10:E10"/>
    <mergeCell ref="F10:G10"/>
    <mergeCell ref="H10:I10"/>
    <mergeCell ref="A1:G1"/>
    <mergeCell ref="A2:E2"/>
    <mergeCell ref="F2:G2"/>
    <mergeCell ref="A3:C3"/>
    <mergeCell ref="D3:E3"/>
    <mergeCell ref="F3:G3"/>
    <mergeCell ref="H3:I3"/>
    <mergeCell ref="A4:C4"/>
    <mergeCell ref="A6:B6"/>
    <mergeCell ref="A8:C8"/>
    <mergeCell ref="A9:I9"/>
    <mergeCell ref="A11:C11"/>
    <mergeCell ref="A12:A17"/>
    <mergeCell ref="B12:C12"/>
    <mergeCell ref="B13:C13"/>
    <mergeCell ref="B14:C14"/>
    <mergeCell ref="B15:C15"/>
    <mergeCell ref="B16:C16"/>
    <mergeCell ref="B17:C17"/>
    <mergeCell ref="A18:C18"/>
    <mergeCell ref="D18:E18"/>
    <mergeCell ref="F18:G18"/>
    <mergeCell ref="H18:I18"/>
    <mergeCell ref="A19:C19"/>
  </mergeCells>
  <phoneticPr fontId="1"/>
  <dataValidations count="1">
    <dataValidation type="list" allowBlank="1" showInputMessage="1" showErrorMessage="1" sqref="F2" xr:uid="{00000000-0002-0000-0000-000000000000}">
      <formula1>"1ヶ月以上,1ヶ月未満"</formula1>
    </dataValidation>
  </dataValidations>
  <pageMargins left="0.7" right="0.7" top="0.75" bottom="0.75" header="0.3" footer="0.3"/>
  <pageSetup paperSize="9" scale="95" orientation="portrait" r:id="rId1"/>
  <headerFooter differentFirst="1"/>
  <ignoredErrors>
    <ignoredError sqref="H16" formula="1"/>
  </ignoredError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差押金額計算書 (新型)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2026-03-19T04:56:53Z</cp:lastPrinted>
  <dcterms:created xsi:type="dcterms:W3CDTF">2002-12-11T05:43:55Z</dcterms:created>
  <dcterms:modified xsi:type="dcterms:W3CDTF">2026-03-19T05:22:36Z</dcterms:modified>
</cp:coreProperties>
</file>