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rion2\下水道\●●●経営係\◎◎◎経営比較分析表\Ｒ1\公営企業に係る経営比較分析表（令和元年度決算）の分析について\提出様式\"/>
    </mc:Choice>
  </mc:AlternateContent>
  <workbookProtection workbookAlgorithmName="SHA-512" workbookHashValue="2d5Z8SFfy4emshVlGGrZrMdfTBRj/RjlpX9fTi3PX/F0EcmjtIjs/IEzwXCzk/lJ/loN4YtbmAyqU5TPpIvQqA==" workbookSaltValue="I85KOf1Bs4ueKTq4i4GFL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<sst xmlns="http://schemas.openxmlformats.org/spreadsheetml/2006/main" count="243" uniqueCount="118">
  <si>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</si>
  <si>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</si>
  <si>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</si>
  <si>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</si>
  <si>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</si>
  <si>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</si>
  <si>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</si>
  <si>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</si>
  <si>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</si>
  <si>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</si>
  <si>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</si>
  <si>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</si>
  <si>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</si>
  <si>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</si>
  <si>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</si>
  <si>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</si>
  <si>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</si>
  <si>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</si>
  <si>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</si>
  <si>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</si>
  <si>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</si>
  <si>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</si>
  <si>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</si>
  <si>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</si>
  <si>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</si>
  <si>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</si>
  <si>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</si>
  <si>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</si>
  <si>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</si>
  <si>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</si>
  <si>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</si>
  <si>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</si>
  <si>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</si>
  <si>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</si>
  <si>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</si>
  <si>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</si>
  <si>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</si>
  <si>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</si>
  <si>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</si>
  <si>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</si>
  <si>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</si>
  <si>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</si>
  <si>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</si>
  <si>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</si>
  <si>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</si>
  <si>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</si>
  <si>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</si>
  <si>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</si>
  <si>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</si>
  <si>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</si>
  <si>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</si>
  <si>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</si>
  <si>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</si>
  <si>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</si>
  <si>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</si>
  <si>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</si>
  <si>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</si>
  <si>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</si>
  <si>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</si>
  <si>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</si>
  <si>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</si>
  <si>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</si>
  <si>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</si>
  <si>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</si>
  <si>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</si>
  <si>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</si>
  <si>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</si>
  <si>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</si>
  <si>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</si>
  <si>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</si>
  <si>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</si>
  <si>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</si>
  <si>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</si>
  <si>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</si>
  <si>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</si>
  <si>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</si>
  <si>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</si>
  <si>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</si>
  <si>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</si>
  <si>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</si>
  <si>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</si>
  <si>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</si>
  <si>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</si>
  <si>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</si>
  <si>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</si>
  <si>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</si>
  <si>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</si>
  <si>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</si>
  <si>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</si>
  <si>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</si>
  <si>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</si>
  <si>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</si>
  <si>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</si>
  <si>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</si>
  <si>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</si>
  <si>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</si>
  <si>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</si>
  <si>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野田市</t>
  </si>
  <si>
    <t>法非適用</t>
  </si>
  <si>
    <t>下水道事業</t>
  </si>
  <si>
    <t>公共下水道</t>
  </si>
  <si>
    <t>Ac1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</si>
  <si>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</si>
  <si>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</si>
  <si>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</si>
  <si>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</si>
  <si>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</si>
  <si>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</si>
  <si>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</si>
  <si>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</si>
  <si>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</si>
  <si>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</si>
  <si>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</si>
  <si>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</si>
  <si>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</si>
  <si>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昭和62年度末から公共下水道の供用開始をしたため、更新する管渠施設が少ない状況にあります。
今後の老朽化対策については、策定した下水道ストックマネジメント計画（長寿命化計画）に基づき、計画的な維持管理を行います。
</t>
    <rPh sb="61" eb="63">
      <t>サクテイ</t>
    </rPh>
    <rPh sb="81" eb="85">
      <t>チョウジュミョウカ</t>
    </rPh>
    <rPh sb="85" eb="87">
      <t>ケイカク</t>
    </rPh>
    <rPh sb="89" eb="90">
      <t>モト</t>
    </rPh>
    <phoneticPr fontId="4"/>
  </si>
  <si>
    <t xml:space="preserve">　経営の安定化を図るため、引き続き汚水施設の整備を行いながら、戸別訪問による接続促進や融資あっせん及び利子補給制度により水洗化率の向上に努め、下水道使用料の収益を高めていきます。
　令和2年度中に中長期を見据えた経営戦略を策定し、これに基づいて下水道事業を経営することで、経営基盤の更なる強化を図ります。
</t>
    <rPh sb="1" eb="3">
      <t>ケイエイ</t>
    </rPh>
    <rPh sb="4" eb="7">
      <t>アンテイカ</t>
    </rPh>
    <rPh sb="8" eb="9">
      <t>ハカ</t>
    </rPh>
    <rPh sb="13" eb="14">
      <t>ヒ</t>
    </rPh>
    <rPh sb="15" eb="16">
      <t>ツヅ</t>
    </rPh>
    <rPh sb="17" eb="19">
      <t>オスイ</t>
    </rPh>
    <rPh sb="19" eb="21">
      <t>シセツ</t>
    </rPh>
    <rPh sb="22" eb="24">
      <t>セイビ</t>
    </rPh>
    <rPh sb="25" eb="26">
      <t>オコナ</t>
    </rPh>
    <rPh sb="31" eb="33">
      <t>コベツ</t>
    </rPh>
    <rPh sb="33" eb="35">
      <t>ホウモン</t>
    </rPh>
    <rPh sb="38" eb="40">
      <t>セツゾク</t>
    </rPh>
    <rPh sb="40" eb="42">
      <t>ソクシン</t>
    </rPh>
    <rPh sb="43" eb="45">
      <t>ユウシ</t>
    </rPh>
    <rPh sb="49" eb="50">
      <t>オヨ</t>
    </rPh>
    <rPh sb="51" eb="53">
      <t>リシ</t>
    </rPh>
    <rPh sb="53" eb="55">
      <t>ホキュウ</t>
    </rPh>
    <rPh sb="55" eb="57">
      <t>セイド</t>
    </rPh>
    <rPh sb="60" eb="63">
      <t>スイセンカ</t>
    </rPh>
    <rPh sb="63" eb="64">
      <t>リツ</t>
    </rPh>
    <rPh sb="65" eb="67">
      <t>コウジョウ</t>
    </rPh>
    <rPh sb="68" eb="69">
      <t>ツト</t>
    </rPh>
    <rPh sb="71" eb="74">
      <t>ゲスイドウ</t>
    </rPh>
    <rPh sb="74" eb="77">
      <t>シヨウリョウ</t>
    </rPh>
    <rPh sb="78" eb="80">
      <t>シュウエキ</t>
    </rPh>
    <rPh sb="81" eb="82">
      <t>タカ</t>
    </rPh>
    <rPh sb="92" eb="94">
      <t>レイワ</t>
    </rPh>
    <rPh sb="95" eb="98">
      <t>ネンドチュウ</t>
    </rPh>
    <rPh sb="99" eb="102">
      <t>チュウチョウキ</t>
    </rPh>
    <rPh sb="103" eb="105">
      <t>ミス</t>
    </rPh>
    <rPh sb="107" eb="109">
      <t>ケイエイ</t>
    </rPh>
    <rPh sb="109" eb="111">
      <t>センリャク</t>
    </rPh>
    <rPh sb="112" eb="114">
      <t>サクテイ</t>
    </rPh>
    <rPh sb="119" eb="120">
      <t>モト</t>
    </rPh>
    <rPh sb="123" eb="126">
      <t>ゲスイドウ</t>
    </rPh>
    <rPh sb="126" eb="128">
      <t>ジギョウ</t>
    </rPh>
    <rPh sb="129" eb="131">
      <t>ケイエイ</t>
    </rPh>
    <rPh sb="137" eb="139">
      <t>ケイエイ</t>
    </rPh>
    <rPh sb="139" eb="141">
      <t>キバン</t>
    </rPh>
    <rPh sb="142" eb="143">
      <t>サラ</t>
    </rPh>
    <rPh sb="145" eb="147">
      <t>キョウカ</t>
    </rPh>
    <rPh sb="148" eb="149">
      <t>ハカ</t>
    </rPh>
    <phoneticPr fontId="4"/>
  </si>
  <si>
    <r>
      <t xml:space="preserve">　野田市下水道事業は令和2年4月1日より地方公営企業法の一部を適用し、公営企業会計に移行しました。このことに伴い令和元年度決算は、出納整理期間の収入・支出は含まれておらず、この期間の収入・支出は令和2年度下水道事業会計へ引き継ぐことになります。
　このような出納整理期間の収入・支出が含まれないことにより、令和元年度の①収益的収支比率、④企業債残高対事業規模比率、⑤経費回収率及び⑥汚水処理原価については例年より減少・増加の傾向となっておりますが、出納整理期間の収支を考慮した指標で分析すると次のとおりと考えられます。
①収益的収支比率は下水道使用料の増収により健全化の傾向にあります。
④企業債残高対事業規模比率は前年度より比率が上がるものの地方債現在高が減り下水道使用料の増収により健全化の傾向にあります。
⑤経費回収率は100％に近い状況となっており概ね下水道使用料だけで汚水処理費を賄えている状況です。
⑥汚水処理原価は未整備地域への下水道整備を進めている中、概ね過年度と同程度の水準を保っています。
⑧水洗化率は下水道整備時や既に下水道整備後の地域に対する下水道接続促進の地道な取組の結果伸びていると考えられます。
　本市は、汚水処理施設を保有しておらず流域下水道へ接続しているため、⑦施設利用率については該当ありません。
</t>
    </r>
    <r>
      <rPr>
        <sz val="10"/>
        <color theme="1"/>
        <rFont val="ＭＳ ゴシック"/>
        <family val="3"/>
        <charset val="128"/>
      </rPr>
      <t/>
    </r>
    <rPh sb="1" eb="3">
      <t>ノダ</t>
    </rPh>
    <rPh sb="10" eb="12">
      <t>レイワ</t>
    </rPh>
    <rPh sb="28" eb="30">
      <t>イチブ</t>
    </rPh>
    <rPh sb="56" eb="58">
      <t>レイワ</t>
    </rPh>
    <rPh sb="58" eb="59">
      <t>ガン</t>
    </rPh>
    <rPh sb="72" eb="74">
      <t>シュウニュウ</t>
    </rPh>
    <rPh sb="75" eb="77">
      <t>シシュツ</t>
    </rPh>
    <rPh sb="78" eb="79">
      <t>フク</t>
    </rPh>
    <rPh sb="88" eb="90">
      <t>キカン</t>
    </rPh>
    <rPh sb="91" eb="93">
      <t>シュウニュウ</t>
    </rPh>
    <rPh sb="94" eb="96">
      <t>シシュツ</t>
    </rPh>
    <rPh sb="97" eb="99">
      <t>レイワ</t>
    </rPh>
    <rPh sb="100" eb="102">
      <t>ネンド</t>
    </rPh>
    <rPh sb="102" eb="105">
      <t>ゲスイドウ</t>
    </rPh>
    <rPh sb="105" eb="107">
      <t>ジギョウ</t>
    </rPh>
    <rPh sb="107" eb="109">
      <t>カイケイ</t>
    </rPh>
    <rPh sb="110" eb="111">
      <t>ヒ</t>
    </rPh>
    <rPh sb="112" eb="113">
      <t>ツ</t>
    </rPh>
    <rPh sb="129" eb="131">
      <t>スイトウ</t>
    </rPh>
    <rPh sb="131" eb="133">
      <t>セイリ</t>
    </rPh>
    <rPh sb="133" eb="135">
      <t>キカン</t>
    </rPh>
    <rPh sb="136" eb="138">
      <t>シュウニュウ</t>
    </rPh>
    <rPh sb="139" eb="141">
      <t>シシュツ</t>
    </rPh>
    <rPh sb="142" eb="143">
      <t>フク</t>
    </rPh>
    <rPh sb="153" eb="155">
      <t>レイワ</t>
    </rPh>
    <rPh sb="155" eb="157">
      <t>ガンネン</t>
    </rPh>
    <rPh sb="157" eb="158">
      <t>ド</t>
    </rPh>
    <rPh sb="188" eb="189">
      <t>オヨ</t>
    </rPh>
    <rPh sb="202" eb="204">
      <t>レイネン</t>
    </rPh>
    <rPh sb="206" eb="208">
      <t>ゲンショウ</t>
    </rPh>
    <rPh sb="209" eb="211">
      <t>ゾウカ</t>
    </rPh>
    <rPh sb="212" eb="214">
      <t>ケイコウ</t>
    </rPh>
    <rPh sb="224" eb="230">
      <t>スイトウセイリキカン</t>
    </rPh>
    <rPh sb="231" eb="233">
      <t>シュウシ</t>
    </rPh>
    <rPh sb="234" eb="236">
      <t>コウリョ</t>
    </rPh>
    <rPh sb="238" eb="240">
      <t>シヒョウ</t>
    </rPh>
    <rPh sb="241" eb="243">
      <t>ブンセキ</t>
    </rPh>
    <rPh sb="246" eb="247">
      <t>ツギ</t>
    </rPh>
    <rPh sb="252" eb="253">
      <t>カンガ</t>
    </rPh>
    <rPh sb="269" eb="272">
      <t>ゲスイドウ</t>
    </rPh>
    <rPh sb="272" eb="275">
      <t>シヨウリョウ</t>
    </rPh>
    <rPh sb="276" eb="278">
      <t>ゾウシュウ</t>
    </rPh>
    <rPh sb="281" eb="284">
      <t>ケンゼンカ</t>
    </rPh>
    <rPh sb="285" eb="287">
      <t>ケイコウ</t>
    </rPh>
    <rPh sb="308" eb="311">
      <t>ゼンネンド</t>
    </rPh>
    <rPh sb="313" eb="315">
      <t>ヒリツ</t>
    </rPh>
    <rPh sb="316" eb="317">
      <t>ア</t>
    </rPh>
    <rPh sb="322" eb="324">
      <t>チホウ</t>
    </rPh>
    <rPh sb="324" eb="325">
      <t>サイ</t>
    </rPh>
    <rPh sb="325" eb="327">
      <t>ゲンザイ</t>
    </rPh>
    <rPh sb="329" eb="330">
      <t>ヘ</t>
    </rPh>
    <rPh sb="331" eb="334">
      <t>ゲスイドウ</t>
    </rPh>
    <rPh sb="334" eb="337">
      <t>シヨウリョウ</t>
    </rPh>
    <rPh sb="338" eb="340">
      <t>ゾウシュウ</t>
    </rPh>
    <rPh sb="343" eb="346">
      <t>ケンゼンカ</t>
    </rPh>
    <rPh sb="347" eb="349">
      <t>ケイコウ</t>
    </rPh>
    <rPh sb="357" eb="359">
      <t>ケイヒ</t>
    </rPh>
    <rPh sb="359" eb="361">
      <t>カイシュウ</t>
    </rPh>
    <rPh sb="361" eb="362">
      <t>リツ</t>
    </rPh>
    <rPh sb="368" eb="369">
      <t>チカ</t>
    </rPh>
    <rPh sb="370" eb="372">
      <t>ジョウキョウ</t>
    </rPh>
    <rPh sb="378" eb="379">
      <t>オオム</t>
    </rPh>
    <rPh sb="380" eb="383">
      <t>ゲスイドウ</t>
    </rPh>
    <rPh sb="383" eb="386">
      <t>シヨウリョウ</t>
    </rPh>
    <rPh sb="389" eb="391">
      <t>オスイ</t>
    </rPh>
    <rPh sb="391" eb="393">
      <t>ショリ</t>
    </rPh>
    <rPh sb="393" eb="394">
      <t>ヒ</t>
    </rPh>
    <rPh sb="395" eb="396">
      <t>マカナ</t>
    </rPh>
    <rPh sb="400" eb="402">
      <t>ジョウキョウ</t>
    </rPh>
    <rPh sb="414" eb="417">
      <t>ミセイビ</t>
    </rPh>
    <rPh sb="417" eb="419">
      <t>チイキ</t>
    </rPh>
    <rPh sb="421" eb="424">
      <t>ゲスイドウ</t>
    </rPh>
    <rPh sb="424" eb="426">
      <t>セイビ</t>
    </rPh>
    <rPh sb="427" eb="428">
      <t>スス</t>
    </rPh>
    <rPh sb="432" eb="433">
      <t>ナカ</t>
    </rPh>
    <rPh sb="434" eb="435">
      <t>オオム</t>
    </rPh>
    <rPh sb="436" eb="439">
      <t>カネンド</t>
    </rPh>
    <rPh sb="440" eb="443">
      <t>ドウテイド</t>
    </rPh>
    <rPh sb="444" eb="446">
      <t>スイジュン</t>
    </rPh>
    <rPh sb="447" eb="448">
      <t>タモ</t>
    </rPh>
    <rPh sb="456" eb="459">
      <t>スイセンカ</t>
    </rPh>
    <rPh sb="459" eb="460">
      <t>リツ</t>
    </rPh>
    <rPh sb="461" eb="464">
      <t>ゲスイドウ</t>
    </rPh>
    <rPh sb="464" eb="466">
      <t>セイビ</t>
    </rPh>
    <rPh sb="466" eb="467">
      <t>ジ</t>
    </rPh>
    <rPh sb="468" eb="469">
      <t>スデ</t>
    </rPh>
    <rPh sb="470" eb="473">
      <t>ゲスイドウ</t>
    </rPh>
    <rPh sb="473" eb="475">
      <t>セイビ</t>
    </rPh>
    <rPh sb="475" eb="476">
      <t>ゴ</t>
    </rPh>
    <rPh sb="477" eb="479">
      <t>チイキ</t>
    </rPh>
    <rPh sb="480" eb="481">
      <t>タイ</t>
    </rPh>
    <rPh sb="483" eb="486">
      <t>ゲスイドウ</t>
    </rPh>
    <rPh sb="486" eb="488">
      <t>セツゾク</t>
    </rPh>
    <rPh sb="488" eb="490">
      <t>ソクシン</t>
    </rPh>
    <rPh sb="491" eb="493">
      <t>ジミチ</t>
    </rPh>
    <rPh sb="494" eb="496">
      <t>トリクミ</t>
    </rPh>
    <rPh sb="497" eb="499">
      <t>ケッカ</t>
    </rPh>
    <rPh sb="499" eb="500">
      <t>ノ</t>
    </rPh>
    <rPh sb="505" eb="50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</si>
</sst>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quot;-&quot;">
                  <c:v>0.01</c:v>
                </c:pt>
                <c:pt idx="4">
                  <c:v>0</c:v>
                </c:pt>
              </c:numCache>
            </c:numRef>
          </c:val>
          <c:extLst xmlns:c16r2="http://schemas.microsoft.com/office/drawing/2015/06/chart">
            <c:ext xmlns:c16="http://schemas.microsoft.com/office/drawing/2014/chart" uri="{C3380CC4-5D6E-409C-BE32-E72D297353CC}">
              <c16:uniqueId val="{00000000-610B-433D-813D-7A185E137A64}"/>
            </c:ext>
          </c:extLst>
        </c:ser>
        <c:dLbls>
          <c:showLegendKey val="0"/>
          <c:showVal val="0"/>
          <c:showCatName val="0"/>
          <c:showSerName val="0"/>
          <c:showPercent val="0"/>
          <c:showBubbleSize val="0"/>
        </c:dLbls>
        <c:gapWidth val="150"/>
        <c:axId val="-2038888240"/>
        <c:axId val="-203888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0.06</c:v>
                </c:pt>
                <c:pt idx="2">
                  <c:v>0.17</c:v>
                </c:pt>
                <c:pt idx="3">
                  <c:v>0.21</c:v>
                </c:pt>
                <c:pt idx="4">
                  <c:v>0.19</c:v>
                </c:pt>
              </c:numCache>
            </c:numRef>
          </c:val>
          <c:smooth val="0"/>
          <c:extLst xmlns:c16r2="http://schemas.microsoft.com/office/drawing/2015/06/chart">
            <c:ext xmlns:c16="http://schemas.microsoft.com/office/drawing/2014/chart" uri="{C3380CC4-5D6E-409C-BE32-E72D297353CC}">
              <c16:uniqueId val="{00000001-610B-433D-813D-7A185E137A64}"/>
            </c:ext>
          </c:extLst>
        </c:ser>
        <c:dLbls>
          <c:showLegendKey val="0"/>
          <c:showVal val="0"/>
          <c:showCatName val="0"/>
          <c:showSerName val="0"/>
          <c:showPercent val="0"/>
          <c:showBubbleSize val="0"/>
        </c:dLbls>
        <c:marker val="1"/>
        <c:smooth val="0"/>
        <c:axId val="-2038888240"/>
        <c:axId val="-2038888784"/>
      </c:lineChart>
      <c:dateAx>
        <c:axId val="-2038888240"/>
        <c:scaling>
          <c:orientation val="minMax"/>
        </c:scaling>
        <c:delete val="1"/>
        <c:axPos val="b"/>
        <c:numFmt formatCode="&quot;H&quot;yy" sourceLinked="1"/>
        <c:majorTickMark val="none"/>
        <c:minorTickMark val="none"/>
        <c:tickLblPos val="none"/>
        <c:crossAx val="-2038888784"/>
        <c:crosses val="autoZero"/>
        <c:auto val="1"/>
        <c:lblOffset val="100"/>
        <c:baseTimeUnit val="years"/>
      </c:dateAx>
      <c:valAx>
        <c:axId val="-203888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888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B7-4B24-AD94-E84614A8A2E8}"/>
            </c:ext>
          </c:extLst>
        </c:ser>
        <c:dLbls>
          <c:showLegendKey val="0"/>
          <c:showVal val="0"/>
          <c:showCatName val="0"/>
          <c:showSerName val="0"/>
          <c:showPercent val="0"/>
          <c:showBubbleSize val="0"/>
        </c:dLbls>
        <c:gapWidth val="150"/>
        <c:axId val="-1806327552"/>
        <c:axId val="-180633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61.54</c:v>
                </c:pt>
                <c:pt idx="3">
                  <c:v>61.93</c:v>
                </c:pt>
                <c:pt idx="4">
                  <c:v>61.32</c:v>
                </c:pt>
              </c:numCache>
            </c:numRef>
          </c:val>
          <c:smooth val="0"/>
          <c:extLst xmlns:c16r2="http://schemas.microsoft.com/office/drawing/2015/06/chart">
            <c:ext xmlns:c16="http://schemas.microsoft.com/office/drawing/2014/chart" uri="{C3380CC4-5D6E-409C-BE32-E72D297353CC}">
              <c16:uniqueId val="{00000001-47B7-4B24-AD94-E84614A8A2E8}"/>
            </c:ext>
          </c:extLst>
        </c:ser>
        <c:dLbls>
          <c:showLegendKey val="0"/>
          <c:showVal val="0"/>
          <c:showCatName val="0"/>
          <c:showSerName val="0"/>
          <c:showPercent val="0"/>
          <c:showBubbleSize val="0"/>
        </c:dLbls>
        <c:marker val="1"/>
        <c:smooth val="0"/>
        <c:axId val="-1806327552"/>
        <c:axId val="-1806335168"/>
      </c:lineChart>
      <c:dateAx>
        <c:axId val="-1806327552"/>
        <c:scaling>
          <c:orientation val="minMax"/>
        </c:scaling>
        <c:delete val="1"/>
        <c:axPos val="b"/>
        <c:numFmt formatCode="&quot;H&quot;yy" sourceLinked="1"/>
        <c:majorTickMark val="none"/>
        <c:minorTickMark val="none"/>
        <c:tickLblPos val="none"/>
        <c:crossAx val="-1806335168"/>
        <c:crosses val="autoZero"/>
        <c:auto val="1"/>
        <c:lblOffset val="100"/>
        <c:baseTimeUnit val="years"/>
      </c:dateAx>
      <c:valAx>
        <c:axId val="-18063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3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91.49</c:v>
                </c:pt>
                <c:pt idx="1">
                  <c:v>92.23</c:v>
                </c:pt>
                <c:pt idx="2">
                  <c:v>93.27</c:v>
                </c:pt>
                <c:pt idx="3">
                  <c:v>93.79</c:v>
                </c:pt>
                <c:pt idx="4">
                  <c:v>93.66</c:v>
                </c:pt>
              </c:numCache>
            </c:numRef>
          </c:val>
          <c:extLst xmlns:c16r2="http://schemas.microsoft.com/office/drawing/2015/06/chart">
            <c:ext xmlns:c16="http://schemas.microsoft.com/office/drawing/2014/chart" uri="{C3380CC4-5D6E-409C-BE32-E72D297353CC}">
              <c16:uniqueId val="{00000000-A3B0-4A72-9580-C2BD2C904743}"/>
            </c:ext>
          </c:extLst>
        </c:ser>
        <c:dLbls>
          <c:showLegendKey val="0"/>
          <c:showVal val="0"/>
          <c:showCatName val="0"/>
          <c:showSerName val="0"/>
          <c:showPercent val="0"/>
          <c:showBubbleSize val="0"/>
        </c:dLbls>
        <c:gapWidth val="150"/>
        <c:axId val="-1806327008"/>
        <c:axId val="-180633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88.43</c:v>
                </c:pt>
                <c:pt idx="1">
                  <c:v>88.75</c:v>
                </c:pt>
                <c:pt idx="2">
                  <c:v>94.13</c:v>
                </c:pt>
                <c:pt idx="3">
                  <c:v>94.45</c:v>
                </c:pt>
                <c:pt idx="4">
                  <c:v>94.58</c:v>
                </c:pt>
              </c:numCache>
            </c:numRef>
          </c:val>
          <c:smooth val="0"/>
          <c:extLst xmlns:c16r2="http://schemas.microsoft.com/office/drawing/2015/06/chart">
            <c:ext xmlns:c16="http://schemas.microsoft.com/office/drawing/2014/chart" uri="{C3380CC4-5D6E-409C-BE32-E72D297353CC}">
              <c16:uniqueId val="{00000001-A3B0-4A72-9580-C2BD2C904743}"/>
            </c:ext>
          </c:extLst>
        </c:ser>
        <c:dLbls>
          <c:showLegendKey val="0"/>
          <c:showVal val="0"/>
          <c:showCatName val="0"/>
          <c:showSerName val="0"/>
          <c:showPercent val="0"/>
          <c:showBubbleSize val="0"/>
        </c:dLbls>
        <c:marker val="1"/>
        <c:smooth val="0"/>
        <c:axId val="-1806327008"/>
        <c:axId val="-1806331904"/>
      </c:lineChart>
      <c:dateAx>
        <c:axId val="-1806327008"/>
        <c:scaling>
          <c:orientation val="minMax"/>
        </c:scaling>
        <c:delete val="1"/>
        <c:axPos val="b"/>
        <c:numFmt formatCode="&quot;H&quot;yy" sourceLinked="1"/>
        <c:majorTickMark val="none"/>
        <c:minorTickMark val="none"/>
        <c:tickLblPos val="none"/>
        <c:crossAx val="-1806331904"/>
        <c:crosses val="autoZero"/>
        <c:auto val="1"/>
        <c:lblOffset val="100"/>
        <c:baseTimeUnit val="years"/>
      </c:dateAx>
      <c:valAx>
        <c:axId val="-18063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3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95.19</c:v>
                </c:pt>
                <c:pt idx="1">
                  <c:v>86.09</c:v>
                </c:pt>
                <c:pt idx="2">
                  <c:v>85.89</c:v>
                </c:pt>
                <c:pt idx="3">
                  <c:v>89.39</c:v>
                </c:pt>
                <c:pt idx="4">
                  <c:v>88.09</c:v>
                </c:pt>
              </c:numCache>
            </c:numRef>
          </c:val>
          <c:extLst xmlns:c16r2="http://schemas.microsoft.com/office/drawing/2015/06/chart">
            <c:ext xmlns:c16="http://schemas.microsoft.com/office/drawing/2014/chart" uri="{C3380CC4-5D6E-409C-BE32-E72D297353CC}">
              <c16:uniqueId val="{00000000-C7E2-4002-8AD0-AAC31007FFD5}"/>
            </c:ext>
          </c:extLst>
        </c:ser>
        <c:dLbls>
          <c:showLegendKey val="0"/>
          <c:showVal val="0"/>
          <c:showCatName val="0"/>
          <c:showSerName val="0"/>
          <c:showPercent val="0"/>
          <c:showBubbleSize val="0"/>
        </c:dLbls>
        <c:gapWidth val="150"/>
        <c:axId val="-2038896944"/>
        <c:axId val="-203889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E2-4002-8AD0-AAC31007FFD5}"/>
            </c:ext>
          </c:extLst>
        </c:ser>
        <c:dLbls>
          <c:showLegendKey val="0"/>
          <c:showVal val="0"/>
          <c:showCatName val="0"/>
          <c:showSerName val="0"/>
          <c:showPercent val="0"/>
          <c:showBubbleSize val="0"/>
        </c:dLbls>
        <c:marker val="1"/>
        <c:smooth val="0"/>
        <c:axId val="-2038896944"/>
        <c:axId val="-2038890416"/>
      </c:lineChart>
      <c:dateAx>
        <c:axId val="-2038896944"/>
        <c:scaling>
          <c:orientation val="minMax"/>
        </c:scaling>
        <c:delete val="1"/>
        <c:axPos val="b"/>
        <c:numFmt formatCode="&quot;H&quot;yy" sourceLinked="1"/>
        <c:majorTickMark val="none"/>
        <c:minorTickMark val="none"/>
        <c:tickLblPos val="none"/>
        <c:crossAx val="-2038890416"/>
        <c:crosses val="autoZero"/>
        <c:auto val="1"/>
        <c:lblOffset val="100"/>
        <c:baseTimeUnit val="years"/>
      </c:dateAx>
      <c:valAx>
        <c:axId val="-203889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889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C8-4AF1-B14B-2E5B4F318FC5}"/>
            </c:ext>
          </c:extLst>
        </c:ser>
        <c:dLbls>
          <c:showLegendKey val="0"/>
          <c:showVal val="0"/>
          <c:showCatName val="0"/>
          <c:showSerName val="0"/>
          <c:showPercent val="0"/>
          <c:showBubbleSize val="0"/>
        </c:dLbls>
        <c:gapWidth val="150"/>
        <c:axId val="-2133561856"/>
        <c:axId val="-180632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C8-4AF1-B14B-2E5B4F318FC5}"/>
            </c:ext>
          </c:extLst>
        </c:ser>
        <c:dLbls>
          <c:showLegendKey val="0"/>
          <c:showVal val="0"/>
          <c:showCatName val="0"/>
          <c:showSerName val="0"/>
          <c:showPercent val="0"/>
          <c:showBubbleSize val="0"/>
        </c:dLbls>
        <c:marker val="1"/>
        <c:smooth val="0"/>
        <c:axId val="-2133561856"/>
        <c:axId val="-1806325920"/>
      </c:lineChart>
      <c:dateAx>
        <c:axId val="-2133561856"/>
        <c:scaling>
          <c:orientation val="minMax"/>
        </c:scaling>
        <c:delete val="1"/>
        <c:axPos val="b"/>
        <c:numFmt formatCode="&quot;H&quot;yy" sourceLinked="1"/>
        <c:majorTickMark val="none"/>
        <c:minorTickMark val="none"/>
        <c:tickLblPos val="none"/>
        <c:crossAx val="-1806325920"/>
        <c:crosses val="autoZero"/>
        <c:auto val="1"/>
        <c:lblOffset val="100"/>
        <c:baseTimeUnit val="years"/>
      </c:dateAx>
      <c:valAx>
        <c:axId val="-18063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5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49-483C-8655-AC55C57FD6E0}"/>
            </c:ext>
          </c:extLst>
        </c:ser>
        <c:dLbls>
          <c:showLegendKey val="0"/>
          <c:showVal val="0"/>
          <c:showCatName val="0"/>
          <c:showSerName val="0"/>
          <c:showPercent val="0"/>
          <c:showBubbleSize val="0"/>
        </c:dLbls>
        <c:gapWidth val="150"/>
        <c:axId val="-1806338432"/>
        <c:axId val="-18063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49-483C-8655-AC55C57FD6E0}"/>
            </c:ext>
          </c:extLst>
        </c:ser>
        <c:dLbls>
          <c:showLegendKey val="0"/>
          <c:showVal val="0"/>
          <c:showCatName val="0"/>
          <c:showSerName val="0"/>
          <c:showPercent val="0"/>
          <c:showBubbleSize val="0"/>
        </c:dLbls>
        <c:marker val="1"/>
        <c:smooth val="0"/>
        <c:axId val="-1806338432"/>
        <c:axId val="-1806324288"/>
      </c:lineChart>
      <c:dateAx>
        <c:axId val="-1806338432"/>
        <c:scaling>
          <c:orientation val="minMax"/>
        </c:scaling>
        <c:delete val="1"/>
        <c:axPos val="b"/>
        <c:numFmt formatCode="&quot;H&quot;yy" sourceLinked="1"/>
        <c:majorTickMark val="none"/>
        <c:minorTickMark val="none"/>
        <c:tickLblPos val="none"/>
        <c:crossAx val="-1806324288"/>
        <c:crosses val="autoZero"/>
        <c:auto val="1"/>
        <c:lblOffset val="100"/>
        <c:baseTimeUnit val="years"/>
      </c:dateAx>
      <c:valAx>
        <c:axId val="-18063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3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75-4CF0-AC24-D57437431CD6}"/>
            </c:ext>
          </c:extLst>
        </c:ser>
        <c:dLbls>
          <c:showLegendKey val="0"/>
          <c:showVal val="0"/>
          <c:showCatName val="0"/>
          <c:showSerName val="0"/>
          <c:showPercent val="0"/>
          <c:showBubbleSize val="0"/>
        </c:dLbls>
        <c:gapWidth val="150"/>
        <c:axId val="-1806324832"/>
        <c:axId val="-18063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75-4CF0-AC24-D57437431CD6}"/>
            </c:ext>
          </c:extLst>
        </c:ser>
        <c:dLbls>
          <c:showLegendKey val="0"/>
          <c:showVal val="0"/>
          <c:showCatName val="0"/>
          <c:showSerName val="0"/>
          <c:showPercent val="0"/>
          <c:showBubbleSize val="0"/>
        </c:dLbls>
        <c:marker val="1"/>
        <c:smooth val="0"/>
        <c:axId val="-1806324832"/>
        <c:axId val="-1806326464"/>
      </c:lineChart>
      <c:dateAx>
        <c:axId val="-1806324832"/>
        <c:scaling>
          <c:orientation val="minMax"/>
        </c:scaling>
        <c:delete val="1"/>
        <c:axPos val="b"/>
        <c:numFmt formatCode="&quot;H&quot;yy" sourceLinked="1"/>
        <c:majorTickMark val="none"/>
        <c:minorTickMark val="none"/>
        <c:tickLblPos val="none"/>
        <c:crossAx val="-1806326464"/>
        <c:crosses val="autoZero"/>
        <c:auto val="1"/>
        <c:lblOffset val="100"/>
        <c:baseTimeUnit val="years"/>
      </c:dateAx>
      <c:valAx>
        <c:axId val="-18063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3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BE-41CC-8259-DCBAA3817E1D}"/>
            </c:ext>
          </c:extLst>
        </c:ser>
        <c:dLbls>
          <c:showLegendKey val="0"/>
          <c:showVal val="0"/>
          <c:showCatName val="0"/>
          <c:showSerName val="0"/>
          <c:showPercent val="0"/>
          <c:showBubbleSize val="0"/>
        </c:dLbls>
        <c:gapWidth val="150"/>
        <c:axId val="-1806335712"/>
        <c:axId val="-180632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BE-41CC-8259-DCBAA3817E1D}"/>
            </c:ext>
          </c:extLst>
        </c:ser>
        <c:dLbls>
          <c:showLegendKey val="0"/>
          <c:showVal val="0"/>
          <c:showCatName val="0"/>
          <c:showSerName val="0"/>
          <c:showPercent val="0"/>
          <c:showBubbleSize val="0"/>
        </c:dLbls>
        <c:marker val="1"/>
        <c:smooth val="0"/>
        <c:axId val="-1806335712"/>
        <c:axId val="-1806323744"/>
      </c:lineChart>
      <c:dateAx>
        <c:axId val="-1806335712"/>
        <c:scaling>
          <c:orientation val="minMax"/>
        </c:scaling>
        <c:delete val="1"/>
        <c:axPos val="b"/>
        <c:numFmt formatCode="&quot;H&quot;yy" sourceLinked="1"/>
        <c:majorTickMark val="none"/>
        <c:minorTickMark val="none"/>
        <c:tickLblPos val="none"/>
        <c:crossAx val="-1806323744"/>
        <c:crosses val="autoZero"/>
        <c:auto val="1"/>
        <c:lblOffset val="100"/>
        <c:baseTimeUnit val="years"/>
      </c:dateAx>
      <c:valAx>
        <c:axId val="-18063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3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385.01</c:v>
                </c:pt>
                <c:pt idx="1">
                  <c:v>322.69</c:v>
                </c:pt>
                <c:pt idx="2">
                  <c:v>318.66000000000003</c:v>
                </c:pt>
                <c:pt idx="3">
                  <c:v>313.14999999999998</c:v>
                </c:pt>
                <c:pt idx="4">
                  <c:v>453.23</c:v>
                </c:pt>
              </c:numCache>
            </c:numRef>
          </c:val>
          <c:extLst xmlns:c16r2="http://schemas.microsoft.com/office/drawing/2015/06/chart">
            <c:ext xmlns:c16="http://schemas.microsoft.com/office/drawing/2014/chart" uri="{C3380CC4-5D6E-409C-BE32-E72D297353CC}">
              <c16:uniqueId val="{00000000-7F00-4814-9022-97CD14B279CE}"/>
            </c:ext>
          </c:extLst>
        </c:ser>
        <c:dLbls>
          <c:showLegendKey val="0"/>
          <c:showVal val="0"/>
          <c:showCatName val="0"/>
          <c:showSerName val="0"/>
          <c:showPercent val="0"/>
          <c:showBubbleSize val="0"/>
        </c:dLbls>
        <c:gapWidth val="150"/>
        <c:axId val="-1806328096"/>
        <c:axId val="-18063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856.82</c:v>
                </c:pt>
                <c:pt idx="1">
                  <c:v>835.39</c:v>
                </c:pt>
                <c:pt idx="2">
                  <c:v>805.14</c:v>
                </c:pt>
                <c:pt idx="3">
                  <c:v>730.93</c:v>
                </c:pt>
                <c:pt idx="4">
                  <c:v>708.89</c:v>
                </c:pt>
              </c:numCache>
            </c:numRef>
          </c:val>
          <c:smooth val="0"/>
          <c:extLst xmlns:c16r2="http://schemas.microsoft.com/office/drawing/2015/06/chart">
            <c:ext xmlns:c16="http://schemas.microsoft.com/office/drawing/2014/chart" uri="{C3380CC4-5D6E-409C-BE32-E72D297353CC}">
              <c16:uniqueId val="{00000001-7F00-4814-9022-97CD14B279CE}"/>
            </c:ext>
          </c:extLst>
        </c:ser>
        <c:dLbls>
          <c:showLegendKey val="0"/>
          <c:showVal val="0"/>
          <c:showCatName val="0"/>
          <c:showSerName val="0"/>
          <c:showPercent val="0"/>
          <c:showBubbleSize val="0"/>
        </c:dLbls>
        <c:marker val="1"/>
        <c:smooth val="0"/>
        <c:axId val="-1806328096"/>
        <c:axId val="-1806338976"/>
      </c:lineChart>
      <c:dateAx>
        <c:axId val="-1806328096"/>
        <c:scaling>
          <c:orientation val="minMax"/>
        </c:scaling>
        <c:delete val="1"/>
        <c:axPos val="b"/>
        <c:numFmt formatCode="&quot;H&quot;yy" sourceLinked="1"/>
        <c:majorTickMark val="none"/>
        <c:minorTickMark val="none"/>
        <c:tickLblPos val="none"/>
        <c:crossAx val="-1806338976"/>
        <c:crosses val="autoZero"/>
        <c:auto val="1"/>
        <c:lblOffset val="100"/>
        <c:baseTimeUnit val="years"/>
      </c:dateAx>
      <c:valAx>
        <c:axId val="-18063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3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96.57</c:v>
                </c:pt>
                <c:pt idx="1">
                  <c:v>99.61</c:v>
                </c:pt>
                <c:pt idx="2">
                  <c:v>100</c:v>
                </c:pt>
                <c:pt idx="3">
                  <c:v>99.05</c:v>
                </c:pt>
                <c:pt idx="4">
                  <c:v>83.7</c:v>
                </c:pt>
              </c:numCache>
            </c:numRef>
          </c:val>
          <c:extLst xmlns:c16r2="http://schemas.microsoft.com/office/drawing/2015/06/chart">
            <c:ext xmlns:c16="http://schemas.microsoft.com/office/drawing/2014/chart" uri="{C3380CC4-5D6E-409C-BE32-E72D297353CC}">
              <c16:uniqueId val="{00000000-88BA-42E4-9C4A-35808A3FB131}"/>
            </c:ext>
          </c:extLst>
        </c:ser>
        <c:dLbls>
          <c:showLegendKey val="0"/>
          <c:showVal val="0"/>
          <c:showCatName val="0"/>
          <c:showSerName val="0"/>
          <c:showPercent val="0"/>
          <c:showBubbleSize val="0"/>
        </c:dLbls>
        <c:gapWidth val="150"/>
        <c:axId val="-1806330816"/>
        <c:axId val="-180633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76.3</c:v>
                </c:pt>
                <c:pt idx="2">
                  <c:v>100.22</c:v>
                </c:pt>
                <c:pt idx="3">
                  <c:v>98.09</c:v>
                </c:pt>
                <c:pt idx="4">
                  <c:v>97.91</c:v>
                </c:pt>
              </c:numCache>
            </c:numRef>
          </c:val>
          <c:smooth val="0"/>
          <c:extLst xmlns:c16r2="http://schemas.microsoft.com/office/drawing/2015/06/chart">
            <c:ext xmlns:c16="http://schemas.microsoft.com/office/drawing/2014/chart" uri="{C3380CC4-5D6E-409C-BE32-E72D297353CC}">
              <c16:uniqueId val="{00000001-88BA-42E4-9C4A-35808A3FB131}"/>
            </c:ext>
          </c:extLst>
        </c:ser>
        <c:dLbls>
          <c:showLegendKey val="0"/>
          <c:showVal val="0"/>
          <c:showCatName val="0"/>
          <c:showSerName val="0"/>
          <c:showPercent val="0"/>
          <c:showBubbleSize val="0"/>
        </c:dLbls>
        <c:marker val="1"/>
        <c:smooth val="0"/>
        <c:axId val="-1806330816"/>
        <c:axId val="-1806337344"/>
      </c:lineChart>
      <c:dateAx>
        <c:axId val="-1806330816"/>
        <c:scaling>
          <c:orientation val="minMax"/>
        </c:scaling>
        <c:delete val="1"/>
        <c:axPos val="b"/>
        <c:numFmt formatCode="&quot;H&quot;yy" sourceLinked="1"/>
        <c:majorTickMark val="none"/>
        <c:minorTickMark val="none"/>
        <c:tickLblPos val="none"/>
        <c:crossAx val="-1806337344"/>
        <c:crosses val="autoZero"/>
        <c:auto val="1"/>
        <c:lblOffset val="100"/>
        <c:baseTimeUnit val="years"/>
      </c:dateAx>
      <c:valAx>
        <c:axId val="-18063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3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155.41999999999999</c:v>
                </c:pt>
                <c:pt idx="1">
                  <c:v>150</c:v>
                </c:pt>
                <c:pt idx="2">
                  <c:v>150.44999999999999</c:v>
                </c:pt>
                <c:pt idx="3">
                  <c:v>151.75</c:v>
                </c:pt>
                <c:pt idx="4">
                  <c:v>150</c:v>
                </c:pt>
              </c:numCache>
            </c:numRef>
          </c:val>
          <c:extLst xmlns:c16r2="http://schemas.microsoft.com/office/drawing/2015/06/chart">
            <c:ext xmlns:c16="http://schemas.microsoft.com/office/drawing/2014/chart" uri="{C3380CC4-5D6E-409C-BE32-E72D297353CC}">
              <c16:uniqueId val="{00000000-4083-4669-BE97-50ADE0238BF3}"/>
            </c:ext>
          </c:extLst>
        </c:ser>
        <c:dLbls>
          <c:showLegendKey val="0"/>
          <c:showVal val="0"/>
          <c:showCatName val="0"/>
          <c:showSerName val="0"/>
          <c:showPercent val="0"/>
          <c:showBubbleSize val="0"/>
        </c:dLbls>
        <c:gapWidth val="150"/>
        <c:axId val="-1806336256"/>
        <c:axId val="-180632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159.33000000000001</c:v>
                </c:pt>
                <c:pt idx="1">
                  <c:v>152.38</c:v>
                </c:pt>
                <c:pt idx="2">
                  <c:v>144.79</c:v>
                </c:pt>
                <c:pt idx="3">
                  <c:v>146.08000000000001</c:v>
                </c:pt>
                <c:pt idx="4">
                  <c:v>144.11000000000001</c:v>
                </c:pt>
              </c:numCache>
            </c:numRef>
          </c:val>
          <c:smooth val="0"/>
          <c:extLst xmlns:c16r2="http://schemas.microsoft.com/office/drawing/2015/06/chart">
            <c:ext xmlns:c16="http://schemas.microsoft.com/office/drawing/2014/chart" uri="{C3380CC4-5D6E-409C-BE32-E72D297353CC}">
              <c16:uniqueId val="{00000001-4083-4669-BE97-50ADE0238BF3}"/>
            </c:ext>
          </c:extLst>
        </c:ser>
        <c:dLbls>
          <c:showLegendKey val="0"/>
          <c:showVal val="0"/>
          <c:showCatName val="0"/>
          <c:showSerName val="0"/>
          <c:showPercent val="0"/>
          <c:showBubbleSize val="0"/>
        </c:dLbls>
        <c:marker val="1"/>
        <c:smooth val="0"/>
        <c:axId val="-1806336256"/>
        <c:axId val="-1806325376"/>
      </c:lineChart>
      <c:dateAx>
        <c:axId val="-1806336256"/>
        <c:scaling>
          <c:orientation val="minMax"/>
        </c:scaling>
        <c:delete val="1"/>
        <c:axPos val="b"/>
        <c:numFmt formatCode="&quot;H&quot;yy" sourceLinked="1"/>
        <c:majorTickMark val="none"/>
        <c:minorTickMark val="none"/>
        <c:tickLblPos val="none"/>
        <c:crossAx val="-1806325376"/>
        <c:crosses val="autoZero"/>
        <c:auto val="1"/>
        <c:lblOffset val="100"/>
        <c:baseTimeUnit val="years"/>
      </c:dateAx>
      <c:valAx>
        <c:axId val="-18063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3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CB10" sqref="CB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野田市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非設置</v>
      </c>
      <c r="AE8" s="73"/>
      <c r="AF8" s="73"/>
      <c r="AG8" s="73"/>
      <c r="AH8" s="73"/>
      <c r="AI8" s="73"/>
      <c r="AJ8" s="73"/>
      <c r="AK8" s="3"/>
      <c r="AL8" s="69">
        <f>データ!S6</f>
        <v>154373</v>
      </c>
      <c r="AM8" s="69"/>
      <c r="AN8" s="69"/>
      <c r="AO8" s="69"/>
      <c r="AP8" s="69"/>
      <c r="AQ8" s="69"/>
      <c r="AR8" s="69"/>
      <c r="AS8" s="69"/>
      <c r="AT8" s="68">
        <f>データ!T6</f>
        <v>103.55</v>
      </c>
      <c r="AU8" s="68"/>
      <c r="AV8" s="68"/>
      <c r="AW8" s="68"/>
      <c r="AX8" s="68"/>
      <c r="AY8" s="68"/>
      <c r="AZ8" s="68"/>
      <c r="BA8" s="68"/>
      <c r="BB8" s="68">
        <f>データ!U6</f>
        <v>1490.81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67.88</v>
      </c>
      <c r="Q10" s="68"/>
      <c r="R10" s="68"/>
      <c r="S10" s="68"/>
      <c r="T10" s="68"/>
      <c r="U10" s="68"/>
      <c r="V10" s="68"/>
      <c r="W10" s="68">
        <f>データ!Q6</f>
        <v>81.96</v>
      </c>
      <c r="X10" s="68"/>
      <c r="Y10" s="68"/>
      <c r="Z10" s="68"/>
      <c r="AA10" s="68"/>
      <c r="AB10" s="68"/>
      <c r="AC10" s="68"/>
      <c r="AD10" s="69">
        <f>データ!R6</f>
        <v>2310</v>
      </c>
      <c r="AE10" s="69"/>
      <c r="AF10" s="69"/>
      <c r="AG10" s="69"/>
      <c r="AH10" s="69"/>
      <c r="AI10" s="69"/>
      <c r="AJ10" s="69"/>
      <c r="AK10" s="2"/>
      <c r="AL10" s="69">
        <f>データ!V6</f>
        <v>104757</v>
      </c>
      <c r="AM10" s="69"/>
      <c r="AN10" s="69"/>
      <c r="AO10" s="69"/>
      <c r="AP10" s="69"/>
      <c r="AQ10" s="69"/>
      <c r="AR10" s="69"/>
      <c r="AS10" s="69"/>
      <c r="AT10" s="68">
        <f>データ!W6</f>
        <v>18.149999999999999</v>
      </c>
      <c r="AU10" s="68"/>
      <c r="AV10" s="68"/>
      <c r="AW10" s="68"/>
      <c r="AX10" s="68"/>
      <c r="AY10" s="68"/>
      <c r="AZ10" s="68"/>
      <c r="BA10" s="68"/>
      <c r="BB10" s="68">
        <f>データ!X6</f>
        <v>5771.74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zzLJyj7QSiFSQa9dm7vJWyYr3cN74G55M2fh/NLGCYTjBKV52H7Qq8w7AxPqwZI2aDpihI9BdlKQsGuepU3rBg==" saltValue="17ItF4PjBmPEQBukD/Ic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122084</v>
      </c>
      <c r="D6" s="33">
        <f t="shared" si="3"/>
        <v>47</v>
      </c>
      <c r="E6" s="33">
        <f t="shared" si="3"/>
        <v>17</v>
      </c>
      <c r="F6" s="33">
        <f t="shared" si="3"/>
        <v>1</v>
      </c>
      <c r="G6" s="33">
        <f t="shared" si="3"/>
        <v>0</v>
      </c>
      <c r="H6" s="33" t="str">
        <f t="shared" si="3"/>
        <v>千葉県　野田市</v>
      </c>
      <c r="I6" s="33" t="str">
        <f t="shared" si="3"/>
        <v>法非適用</v>
      </c>
      <c r="J6" s="33" t="str">
        <f t="shared" si="3"/>
        <v>下水道事業</v>
      </c>
      <c r="K6" s="33" t="str">
        <f t="shared" si="3"/>
        <v>公共下水道</v>
      </c>
      <c r="L6" s="33" t="str">
        <f t="shared" si="3"/>
        <v>Ac1</v>
      </c>
      <c r="M6" s="33" t="str">
        <f t="shared" si="3"/>
        <v>非設置</v>
      </c>
      <c r="N6" s="34" t="str">
        <f t="shared" si="3"/>
        <v>-</v>
      </c>
      <c r="O6" s="34" t="str">
        <f t="shared" si="3"/>
        <v>該当数値なし</v>
      </c>
      <c r="P6" s="34">
        <f t="shared" si="3"/>
        <v>67.88</v>
      </c>
      <c r="Q6" s="34">
        <f t="shared" si="3"/>
        <v>81.96</v>
      </c>
      <c r="R6" s="34">
        <f t="shared" si="3"/>
        <v>2310</v>
      </c>
      <c r="S6" s="34">
        <f t="shared" si="3"/>
        <v>154373</v>
      </c>
      <c r="T6" s="34">
        <f t="shared" si="3"/>
        <v>103.55</v>
      </c>
      <c r="U6" s="34">
        <f t="shared" si="3"/>
        <v>1490.81</v>
      </c>
      <c r="V6" s="34">
        <f t="shared" si="3"/>
        <v>104757</v>
      </c>
      <c r="W6" s="34">
        <f t="shared" si="3"/>
        <v>18.149999999999999</v>
      </c>
      <c r="X6" s="34">
        <f t="shared" si="3"/>
        <v>5771.74</v>
      </c>
      <c r="Y6" s="35">
        <f>IF(Y7="",NA(),Y7)</f>
        <v>95.19</v>
      </c>
      <c r="Z6" s="35">
        <f t="shared" ref="Z6:AH6" si="4">IF(Z7="",NA(),Z7)</f>
        <v>86.09</v>
      </c>
      <c r="AA6" s="35">
        <f t="shared" si="4"/>
        <v>85.89</v>
      </c>
      <c r="AB6" s="35">
        <f t="shared" si="4"/>
        <v>89.39</v>
      </c>
      <c r="AC6" s="35">
        <f t="shared" si="4"/>
        <v>88.09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385.01</v>
      </c>
      <c r="BG6" s="35">
        <f t="shared" ref="BG6:BO6" si="7">IF(BG7="",NA(),BG7)</f>
        <v>322.69</v>
      </c>
      <c r="BH6" s="35">
        <f t="shared" si="7"/>
        <v>318.66000000000003</v>
      </c>
      <c r="BI6" s="35">
        <f t="shared" si="7"/>
        <v>313.14999999999998</v>
      </c>
      <c r="BJ6" s="35">
        <f t="shared" si="7"/>
        <v>453.23</v>
      </c>
      <c r="BK6" s="35">
        <f t="shared" si="7"/>
        <v>856.82</v>
      </c>
      <c r="BL6" s="35">
        <f t="shared" si="7"/>
        <v>835.39</v>
      </c>
      <c r="BM6" s="35">
        <f t="shared" si="7"/>
        <v>805.14</v>
      </c>
      <c r="BN6" s="35">
        <f t="shared" si="7"/>
        <v>730.93</v>
      </c>
      <c r="BO6" s="35">
        <f t="shared" si="7"/>
        <v>708.89</v>
      </c>
      <c r="BP6" s="34" t="str">
        <f>IF(BP7="","",IF(BP7="-","【-】","【"&amp;SUBSTITUTE(TEXT(BP7,"#,##0.00"),"-","△")&amp;"】"))</f>
        <v>【682.51】</v>
      </c>
      <c r="BQ6" s="35">
        <f>IF(BQ7="",NA(),BQ7)</f>
        <v>96.57</v>
      </c>
      <c r="BR6" s="35">
        <f t="shared" ref="BR6:BZ6" si="8">IF(BR7="",NA(),BR7)</f>
        <v>99.61</v>
      </c>
      <c r="BS6" s="35">
        <f t="shared" si="8"/>
        <v>100</v>
      </c>
      <c r="BT6" s="35">
        <f t="shared" si="8"/>
        <v>99.05</v>
      </c>
      <c r="BU6" s="35">
        <f t="shared" si="8"/>
        <v>83.7</v>
      </c>
      <c r="BV6" s="35">
        <f t="shared" si="8"/>
        <v>74.17</v>
      </c>
      <c r="BW6" s="35">
        <f t="shared" si="8"/>
        <v>76.3</v>
      </c>
      <c r="BX6" s="35">
        <f t="shared" si="8"/>
        <v>100.22</v>
      </c>
      <c r="BY6" s="35">
        <f t="shared" si="8"/>
        <v>98.09</v>
      </c>
      <c r="BZ6" s="35">
        <f t="shared" si="8"/>
        <v>97.91</v>
      </c>
      <c r="CA6" s="34" t="str">
        <f>IF(CA7="","",IF(CA7="-","【-】","【"&amp;SUBSTITUTE(TEXT(CA7,"#,##0.00"),"-","△")&amp;"】"))</f>
        <v>【100.34】</v>
      </c>
      <c r="CB6" s="35">
        <f>IF(CB7="",NA(),CB7)</f>
        <v>155.41999999999999</v>
      </c>
      <c r="CC6" s="35">
        <f t="shared" ref="CC6:CK6" si="9">IF(CC7="",NA(),CC7)</f>
        <v>150</v>
      </c>
      <c r="CD6" s="35">
        <f t="shared" si="9"/>
        <v>150.44999999999999</v>
      </c>
      <c r="CE6" s="35">
        <f t="shared" si="9"/>
        <v>151.75</v>
      </c>
      <c r="CF6" s="35">
        <f t="shared" si="9"/>
        <v>150</v>
      </c>
      <c r="CG6" s="35">
        <f t="shared" si="9"/>
        <v>159.33000000000001</v>
      </c>
      <c r="CH6" s="35">
        <f t="shared" si="9"/>
        <v>152.38</v>
      </c>
      <c r="CI6" s="35">
        <f t="shared" si="9"/>
        <v>144.79</v>
      </c>
      <c r="CJ6" s="35">
        <f t="shared" si="9"/>
        <v>146.08000000000001</v>
      </c>
      <c r="CK6" s="35">
        <f t="shared" si="9"/>
        <v>144.11000000000001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61.54</v>
      </c>
      <c r="CU6" s="35">
        <f t="shared" si="10"/>
        <v>61.93</v>
      </c>
      <c r="CV6" s="35">
        <f t="shared" si="10"/>
        <v>61.32</v>
      </c>
      <c r="CW6" s="34" t="str">
        <f>IF(CW7="","",IF(CW7="-","【-】","【"&amp;SUBSTITUTE(TEXT(CW7,"#,##0.00"),"-","△")&amp;"】"))</f>
        <v>【59.64】</v>
      </c>
      <c r="CX6" s="35">
        <f>IF(CX7="",NA(),CX7)</f>
        <v>91.49</v>
      </c>
      <c r="CY6" s="35">
        <f t="shared" ref="CY6:DG6" si="11">IF(CY7="",NA(),CY7)</f>
        <v>92.23</v>
      </c>
      <c r="CZ6" s="35">
        <f t="shared" si="11"/>
        <v>93.27</v>
      </c>
      <c r="DA6" s="35">
        <f t="shared" si="11"/>
        <v>93.79</v>
      </c>
      <c r="DB6" s="35">
        <f t="shared" si="11"/>
        <v>93.66</v>
      </c>
      <c r="DC6" s="35">
        <f t="shared" si="11"/>
        <v>88.43</v>
      </c>
      <c r="DD6" s="35">
        <f t="shared" si="11"/>
        <v>88.75</v>
      </c>
      <c r="DE6" s="35">
        <f t="shared" si="11"/>
        <v>94.13</v>
      </c>
      <c r="DF6" s="35">
        <f t="shared" si="11"/>
        <v>94.45</v>
      </c>
      <c r="DG6" s="35">
        <f t="shared" si="11"/>
        <v>94.58</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0.01</v>
      </c>
      <c r="EI6" s="34">
        <f t="shared" si="14"/>
        <v>0</v>
      </c>
      <c r="EJ6" s="35">
        <f t="shared" si="14"/>
        <v>0.23</v>
      </c>
      <c r="EK6" s="35">
        <f t="shared" si="14"/>
        <v>0.06</v>
      </c>
      <c r="EL6" s="35">
        <f t="shared" si="14"/>
        <v>0.17</v>
      </c>
      <c r="EM6" s="35">
        <f t="shared" si="14"/>
        <v>0.21</v>
      </c>
      <c r="EN6" s="35">
        <f t="shared" si="14"/>
        <v>0.19</v>
      </c>
      <c r="EO6" s="34" t="str">
        <f>IF(EO7="","",IF(EO7="-","【-】","【"&amp;SUBSTITUTE(TEXT(EO7,"#,##0.00"),"-","△")&amp;"】"))</f>
        <v>【0.22】</v>
      </c>
    </row>
    <row r="7" spans="1:145" s="36" customFormat="1" x14ac:dyDescent="0.15">
      <c r="A7" s="28"/>
      <c r="B7" s="37">
        <v>2019</v>
      </c>
      <c r="C7" s="37">
        <v>122084</v>
      </c>
      <c r="D7" s="37">
        <v>47</v>
      </c>
      <c r="E7" s="37">
        <v>17</v>
      </c>
      <c r="F7" s="37">
        <v>1</v>
      </c>
      <c r="G7" s="37">
        <v>0</v>
      </c>
      <c r="H7" s="37" t="s">
        <v>97</v>
      </c>
      <c r="I7" s="37" t="s">
        <v>98</v>
      </c>
      <c r="J7" s="37" t="s">
        <v>99</v>
      </c>
      <c r="K7" s="37" t="s">
        <v>100</v>
      </c>
      <c r="L7" s="37" t="s">
        <v>101</v>
      </c>
      <c r="M7" s="37" t="s">
        <v>102</v>
      </c>
      <c r="N7" s="38" t="s">
        <v>103</v>
      </c>
      <c r="O7" s="38" t="s">
        <v>104</v>
      </c>
      <c r="P7" s="38">
        <v>67.88</v>
      </c>
      <c r="Q7" s="38">
        <v>81.96</v>
      </c>
      <c r="R7" s="38">
        <v>2310</v>
      </c>
      <c r="S7" s="38">
        <v>154373</v>
      </c>
      <c r="T7" s="38">
        <v>103.55</v>
      </c>
      <c r="U7" s="38">
        <v>1490.81</v>
      </c>
      <c r="V7" s="38">
        <v>104757</v>
      </c>
      <c r="W7" s="38">
        <v>18.149999999999999</v>
      </c>
      <c r="X7" s="38">
        <v>5771.74</v>
      </c>
      <c r="Y7" s="38">
        <v>95.19</v>
      </c>
      <c r="Z7" s="38">
        <v>86.09</v>
      </c>
      <c r="AA7" s="38">
        <v>85.89</v>
      </c>
      <c r="AB7" s="38">
        <v>89.39</v>
      </c>
      <c r="AC7" s="38">
        <v>88.09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385.01</v>
      </c>
      <c r="BG7" s="38">
        <v>322.69</v>
      </c>
      <c r="BH7" s="38">
        <v>318.66000000000003</v>
      </c>
      <c r="BI7" s="38">
        <v>313.14999999999998</v>
      </c>
      <c r="BJ7" s="38">
        <v>453.23</v>
      </c>
      <c r="BK7" s="38">
        <v>856.82</v>
      </c>
      <c r="BL7" s="38">
        <v>835.39</v>
      </c>
      <c r="BM7" s="38">
        <v>805.14</v>
      </c>
      <c r="BN7" s="38">
        <v>730.93</v>
      </c>
      <c r="BO7" s="38">
        <v>708.89</v>
      </c>
      <c r="BP7" s="38">
        <v>682.51</v>
      </c>
      <c r="BQ7" s="38">
        <v>96.57</v>
      </c>
      <c r="BR7" s="38">
        <v>99.61</v>
      </c>
      <c r="BS7" s="38">
        <v>100</v>
      </c>
      <c r="BT7" s="38">
        <v>99.05</v>
      </c>
      <c r="BU7" s="38">
        <v>83.7</v>
      </c>
      <c r="BV7" s="38">
        <v>74.17</v>
      </c>
      <c r="BW7" s="38">
        <v>76.3</v>
      </c>
      <c r="BX7" s="38">
        <v>100.22</v>
      </c>
      <c r="BY7" s="38">
        <v>98.09</v>
      </c>
      <c r="BZ7" s="38">
        <v>97.91</v>
      </c>
      <c r="CA7" s="38">
        <v>100.34</v>
      </c>
      <c r="CB7" s="38">
        <v>155.41999999999999</v>
      </c>
      <c r="CC7" s="38">
        <v>150</v>
      </c>
      <c r="CD7" s="38">
        <v>150.44999999999999</v>
      </c>
      <c r="CE7" s="38">
        <v>151.75</v>
      </c>
      <c r="CF7" s="38">
        <v>150</v>
      </c>
      <c r="CG7" s="38">
        <v>159.33000000000001</v>
      </c>
      <c r="CH7" s="38">
        <v>152.38</v>
      </c>
      <c r="CI7" s="38">
        <v>144.79</v>
      </c>
      <c r="CJ7" s="38">
        <v>146.08000000000001</v>
      </c>
      <c r="CK7" s="38">
        <v>144.11000000000001</v>
      </c>
      <c r="CL7" s="38">
        <v>136.15</v>
      </c>
      <c r="CM7" s="38" t="s">
        <v>103</v>
      </c>
      <c r="CN7" s="38" t="s">
        <v>103</v>
      </c>
      <c r="CO7" s="38" t="s">
        <v>103</v>
      </c>
      <c r="CP7" s="38" t="s">
        <v>103</v>
      </c>
      <c r="CQ7" s="38" t="s">
        <v>103</v>
      </c>
      <c r="CR7" s="38" t="s">
        <v>103</v>
      </c>
      <c r="CS7" s="38" t="s">
        <v>103</v>
      </c>
      <c r="CT7" s="38">
        <v>61.54</v>
      </c>
      <c r="CU7" s="38">
        <v>61.93</v>
      </c>
      <c r="CV7" s="38">
        <v>61.32</v>
      </c>
      <c r="CW7" s="38">
        <v>59.64</v>
      </c>
      <c r="CX7" s="38">
        <v>91.49</v>
      </c>
      <c r="CY7" s="38">
        <v>92.23</v>
      </c>
      <c r="CZ7" s="38">
        <v>93.27</v>
      </c>
      <c r="DA7" s="38">
        <v>93.79</v>
      </c>
      <c r="DB7" s="38">
        <v>93.66</v>
      </c>
      <c r="DC7" s="38">
        <v>88.43</v>
      </c>
      <c r="DD7" s="38">
        <v>88.75</v>
      </c>
      <c r="DE7" s="38">
        <v>94.13</v>
      </c>
      <c r="DF7" s="38">
        <v>94.45</v>
      </c>
      <c r="DG7" s="38">
        <v>94.58</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0.01</v>
      </c>
      <c r="EI7" s="38">
        <v>0</v>
      </c>
      <c r="EJ7" s="38">
        <v>0.23</v>
      </c>
      <c r="EK7" s="38">
        <v>0.06</v>
      </c>
      <c r="EL7" s="38">
        <v>0.17</v>
      </c>
      <c r="EM7" s="38">
        <v>0.21</v>
      </c>
      <c r="EN7" s="38">
        <v>0.19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DATEVALUE($B7+12-B11&amp;"/1/"&amp;B12)</f>
        <v>46388</v>
      </c>
      <c r="C10" s="41">
        <f>DATEVALUE($B7+12-C11&amp;"/1/"&amp;C12)</f>
        <v>46753</v>
      </c>
      <c r="D10" s="41">
        <f>DATEVALUE($B7+12-D11&amp;"/1/"&amp;D12)</f>
        <v>47119</v>
      </c>
      <c r="E10" s="41">
        <f>DATEVALUE($B7+12-E11&amp;"/1/"&amp;E12)</f>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2021-01-15T07:27:23Z</cp:lastPrinted>
  <dcterms:created xsi:type="dcterms:W3CDTF">2020-12-04T02:44:59Z</dcterms:created>
  <dcterms:modified xsi:type="dcterms:W3CDTF">2021-01-18T06:22:48Z</dcterms:modified>
  <cp:category/>
</cp:coreProperties>
</file>