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908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D10" i="5" l="1"/>
  <c r="C10" i="5"/>
  <c r="E10" i="5"/>
  <c r="B10" i="5"/>
</calcChain>
</file>

<file path=xl/sharedStrings.xml><?xml version="1.0" encoding="utf-8"?>
<sst xmlns="http://schemas.openxmlformats.org/spreadsheetml/2006/main" count="228" uniqueCount="111">
  <si>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</si>
  <si>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</si>
  <si>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</si>
  <si>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</si>
  <si>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</si>
  <si>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</si>
  <si>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</si>
  <si>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</si>
  <si>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</si>
  <si>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</si>
  <si>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</si>
  <si>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</si>
  <si>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</si>
  <si>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</si>
  <si>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</si>
  <si>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</si>
  <si>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</si>
  <si>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</si>
  <si>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</si>
  <si>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</si>
  <si>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</si>
  <si>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</si>
  <si>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</si>
  <si>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</si>
  <si>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</si>
  <si>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</si>
  <si>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</si>
  <si>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</si>
  <si>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</si>
  <si>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</si>
  <si>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</si>
  <si>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</si>
  <si>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</si>
  <si>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</si>
  <si>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</si>
  <si>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</si>
  <si>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</si>
  <si>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</si>
  <si>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</si>
  <si>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</si>
  <si>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</si>
  <si>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</si>
  <si>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</si>
  <si>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</si>
  <si>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</si>
  <si>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</si>
  <si>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</si>
  <si>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</si>
  <si>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</si>
  <si>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</si>
  <si>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</si>
  <si>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</si>
  <si>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</si>
  <si>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</si>
  <si>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</si>
  <si>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</si>
  <si>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</si>
  <si>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</si>
  <si>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</si>
  <si>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</si>
  <si>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</si>
  <si>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</si>
  <si>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</si>
  <si>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</si>
  <si>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</si>
  <si>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</si>
  <si>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</si>
  <si>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</si>
  <si>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</si>
  <si>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</si>
  <si>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</si>
  <si>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</si>
  <si>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</si>
  <si>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</si>
  <si>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</si>
  <si>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</si>
  <si>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</si>
  <si>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</si>
  <si>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</si>
  <si>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</si>
  <si>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</si>
  <si>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</si>
  <si>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</si>
  <si>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</si>
  <si>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</si>
  <si>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</si>
  <si>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</si>
  <si>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</si>
  <si>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</si>
  <si>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</si>
  <si>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</si>
  <si>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</si>
  <si>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</si>
  <si>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</si>
  <si>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</si>
  <si>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</si>
  <si>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野田市</t>
  </si>
  <si>
    <t>法非適用</t>
  </si>
  <si>
    <t>下水道事業</t>
  </si>
  <si>
    <t>公共下水道</t>
  </si>
  <si>
    <t>Ac2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</si>
  <si>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</si>
  <si>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</si>
  <si>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</si>
  <si>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</si>
  <si>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</si>
  <si>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</si>
  <si>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</si>
  <si>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収益的収支比率、⑤経費回収率については、いずれも９５％程度であり、⑤は類似団体よりも高いものの、１００％を下回っています。これは、下水道使用料だけでは、汚水処理費などの費用が賄えていない状況であり、不足する分は、一般会計からの繰入金により賄われていることがわかります。
　④企業債残高対事業規模比率については、前年度より地方債現在高は減り、料金収入は増加しているため、健全化の傾向にあります。
　未接続地域への下水道整備を進めており、使用料収入の増加がある一方で、汚水処理費などの費用の増加分が上回っているため、⑥汚水処理原価が若干上昇する結果となりました。
　下水道接続促進の取組みの結果、⑧水洗化率は順調に伸びており、有収水量の増加につながる接続ができていると考えられます。
　本市は、汚水処理施設を保有しておらず流域下水道へ接続しているため、⑦施設利用率については該当はありません。
　</t>
    <phoneticPr fontId="4"/>
  </si>
  <si>
    <t>　本市の公共下水道事業は、人口普及率が約64.7％と低く、既存の管渠も耐用年数に満たないことから、未整備地区の下水道整備を重点的に行っている状況です。
　今後は、整備した地区の下水道使用料の収納率及び水洗化率の向上を図り、使用料収入を増やすことで、一般会計の繰入金を減らしていきます。
　なお、地方公営企業法の適用を検討している段階であり、これにより経営状況が明確化し、経営改善に役立てられることが期待されます。
　</t>
    <rPh sb="78" eb="80">
      <t>コンゴ</t>
    </rPh>
    <rPh sb="82" eb="84">
      <t>セイビ</t>
    </rPh>
    <rPh sb="86" eb="88">
      <t>チク</t>
    </rPh>
    <rPh sb="109" eb="110">
      <t>ハカ</t>
    </rPh>
    <rPh sb="118" eb="119">
      <t>フ</t>
    </rPh>
    <rPh sb="125" eb="127">
      <t>イッパン</t>
    </rPh>
    <rPh sb="127" eb="129">
      <t>カイケイ</t>
    </rPh>
    <rPh sb="130" eb="132">
      <t>クリイレ</t>
    </rPh>
    <rPh sb="132" eb="133">
      <t>キン</t>
    </rPh>
    <rPh sb="134" eb="135">
      <t>ヘ</t>
    </rPh>
    <phoneticPr fontId="4"/>
  </si>
  <si>
    <t>　昭和48年より事業認可を得て都市下水路に着手し、昭和62年度末に公共下水道の供用開始をしたため、更新する管渠施設が少ない状況にあります。今後の老朽化対策については、ストックマネジメントの策定を検討しており、計画的な維持管理を行います。</t>
    <rPh sb="15" eb="17">
      <t>トシ</t>
    </rPh>
    <rPh sb="17" eb="19">
      <t>ゲスイ</t>
    </rPh>
    <rPh sb="19" eb="20">
      <t>ロ</t>
    </rPh>
    <rPh sb="25" eb="27">
      <t>ショウワ</t>
    </rPh>
    <rPh sb="29" eb="30">
      <t>ネン</t>
    </rPh>
    <rPh sb="30" eb="31">
      <t>ド</t>
    </rPh>
    <rPh sb="31" eb="32">
      <t>マツ</t>
    </rPh>
    <rPh sb="33" eb="35">
      <t>コウキョウ</t>
    </rPh>
    <rPh sb="35" eb="38">
      <t>ゲスイドウ</t>
    </rPh>
    <rPh sb="39" eb="41">
      <t>キョウヨウ</t>
    </rPh>
    <rPh sb="41" eb="43">
      <t>カイシ</t>
    </rPh>
    <rPh sb="69" eb="71">
      <t>コンゴ</t>
    </rPh>
    <rPh sb="72" eb="75">
      <t>ロウキュウカ</t>
    </rPh>
    <rPh sb="75" eb="77">
      <t>タイサク</t>
    </rPh>
    <rPh sb="94" eb="96">
      <t>サクテイ</t>
    </rPh>
    <rPh sb="97" eb="99">
      <t>ケントウ</t>
    </rPh>
    <rPh sb="104" eb="107">
      <t>ケイカクテキ</t>
    </rPh>
    <rPh sb="113" eb="11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</si>
</sst>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0.05</c:v>
                </c:pt>
                <c:pt idx="2">
                  <c:v>0.04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06720"/>
        <c:axId val="10821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0.04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06720"/>
        <c:axId val="108212992"/>
      </c:lineChart>
      <c:dateAx>
        <c:axId val="10820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212992"/>
        <c:crosses val="autoZero"/>
        <c:auto val="1"/>
        <c:lblOffset val="100"/>
        <c:baseTimeUnit val="years"/>
      </c:dateAx>
      <c:valAx>
        <c:axId val="10821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20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02592"/>
        <c:axId val="11472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57.74</c:v>
                </c:pt>
                <c:pt idx="1">
                  <c:v>58.78</c:v>
                </c:pt>
                <c:pt idx="2">
                  <c:v>56.94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02592"/>
        <c:axId val="114729344"/>
      </c:lineChart>
      <c:dateAx>
        <c:axId val="1147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729344"/>
        <c:crosses val="autoZero"/>
        <c:auto val="1"/>
        <c:lblOffset val="100"/>
        <c:baseTimeUnit val="years"/>
      </c:dateAx>
      <c:valAx>
        <c:axId val="11472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7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88.92</c:v>
                </c:pt>
                <c:pt idx="1">
                  <c:v>89.59</c:v>
                </c:pt>
                <c:pt idx="2">
                  <c:v>89.94</c:v>
                </c:pt>
                <c:pt idx="3">
                  <c:v>90.66</c:v>
                </c:pt>
                <c:pt idx="4">
                  <c:v>91.49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29888"/>
        <c:axId val="11503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90.95</c:v>
                </c:pt>
                <c:pt idx="1">
                  <c:v>92.42</c:v>
                </c:pt>
                <c:pt idx="2">
                  <c:v>92.35</c:v>
                </c:pt>
                <c:pt idx="3">
                  <c:v>87.79</c:v>
                </c:pt>
                <c:pt idx="4">
                  <c:v>88.43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29888"/>
        <c:axId val="115032064"/>
      </c:lineChart>
      <c:dateAx>
        <c:axId val="11502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032064"/>
        <c:crosses val="autoZero"/>
        <c:auto val="1"/>
        <c:lblOffset val="100"/>
        <c:baseTimeUnit val="years"/>
      </c:dateAx>
      <c:valAx>
        <c:axId val="11503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02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96.51</c:v>
                </c:pt>
                <c:pt idx="1">
                  <c:v>96.15</c:v>
                </c:pt>
                <c:pt idx="2">
                  <c:v>96.88</c:v>
                </c:pt>
                <c:pt idx="3">
                  <c:v>96.7</c:v>
                </c:pt>
                <c:pt idx="4">
                  <c:v>95.19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50624"/>
        <c:axId val="10825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50624"/>
        <c:axId val="108252544"/>
      </c:lineChart>
      <c:dateAx>
        <c:axId val="10825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252544"/>
        <c:crosses val="autoZero"/>
        <c:auto val="1"/>
        <c:lblOffset val="100"/>
        <c:baseTimeUnit val="years"/>
      </c:dateAx>
      <c:valAx>
        <c:axId val="10825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25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35520"/>
        <c:axId val="11103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35520"/>
        <c:axId val="111037440"/>
      </c:lineChart>
      <c:dateAx>
        <c:axId val="11103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37440"/>
        <c:crosses val="autoZero"/>
        <c:auto val="1"/>
        <c:lblOffset val="100"/>
        <c:baseTimeUnit val="years"/>
      </c:dateAx>
      <c:valAx>
        <c:axId val="11103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03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41760"/>
        <c:axId val="11234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41760"/>
        <c:axId val="112343680"/>
      </c:lineChart>
      <c:dateAx>
        <c:axId val="11234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343680"/>
        <c:crosses val="autoZero"/>
        <c:auto val="1"/>
        <c:lblOffset val="100"/>
        <c:baseTimeUnit val="years"/>
      </c:dateAx>
      <c:valAx>
        <c:axId val="11234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34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72352"/>
        <c:axId val="11237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72352"/>
        <c:axId val="112378624"/>
      </c:lineChart>
      <c:dateAx>
        <c:axId val="11237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378624"/>
        <c:crosses val="autoZero"/>
        <c:auto val="1"/>
        <c:lblOffset val="100"/>
        <c:baseTimeUnit val="years"/>
      </c:dateAx>
      <c:valAx>
        <c:axId val="11237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37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61504"/>
        <c:axId val="11347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61504"/>
        <c:axId val="113471872"/>
      </c:lineChart>
      <c:dateAx>
        <c:axId val="11346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71872"/>
        <c:crosses val="autoZero"/>
        <c:auto val="1"/>
        <c:lblOffset val="100"/>
        <c:baseTimeUnit val="years"/>
      </c:dateAx>
      <c:valAx>
        <c:axId val="11347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46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506</c:v>
                </c:pt>
                <c:pt idx="1">
                  <c:v>477.67</c:v>
                </c:pt>
                <c:pt idx="2">
                  <c:v>478.71</c:v>
                </c:pt>
                <c:pt idx="3">
                  <c:v>414.45</c:v>
                </c:pt>
                <c:pt idx="4">
                  <c:v>385.01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02080"/>
        <c:axId val="11350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1070.3499999999999</c:v>
                </c:pt>
                <c:pt idx="1">
                  <c:v>1127.77</c:v>
                </c:pt>
                <c:pt idx="2">
                  <c:v>1066.1600000000001</c:v>
                </c:pt>
                <c:pt idx="3">
                  <c:v>929.81</c:v>
                </c:pt>
                <c:pt idx="4">
                  <c:v>856.82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02080"/>
        <c:axId val="113504256"/>
      </c:lineChart>
      <c:dateAx>
        <c:axId val="11350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04256"/>
        <c:crosses val="autoZero"/>
        <c:auto val="1"/>
        <c:lblOffset val="100"/>
        <c:baseTimeUnit val="years"/>
      </c:dateAx>
      <c:valAx>
        <c:axId val="11350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0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96.31</c:v>
                </c:pt>
                <c:pt idx="1">
                  <c:v>94.68</c:v>
                </c:pt>
                <c:pt idx="2">
                  <c:v>96.74</c:v>
                </c:pt>
                <c:pt idx="3">
                  <c:v>98.48</c:v>
                </c:pt>
                <c:pt idx="4">
                  <c:v>96.57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10752"/>
        <c:axId val="11361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77.56</c:v>
                </c:pt>
                <c:pt idx="1">
                  <c:v>75.08</c:v>
                </c:pt>
                <c:pt idx="2">
                  <c:v>76.91</c:v>
                </c:pt>
                <c:pt idx="3">
                  <c:v>78.44</c:v>
                </c:pt>
                <c:pt idx="4">
                  <c:v>74.17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10752"/>
        <c:axId val="113612672"/>
      </c:lineChart>
      <c:dateAx>
        <c:axId val="11361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612672"/>
        <c:crosses val="autoZero"/>
        <c:auto val="1"/>
        <c:lblOffset val="100"/>
        <c:baseTimeUnit val="years"/>
      </c:dateAx>
      <c:valAx>
        <c:axId val="11361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1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150.62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155.41999999999999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38400"/>
        <c:axId val="11468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164.14</c:v>
                </c:pt>
                <c:pt idx="1">
                  <c:v>164.73</c:v>
                </c:pt>
                <c:pt idx="2">
                  <c:v>160.77000000000001</c:v>
                </c:pt>
                <c:pt idx="3">
                  <c:v>151.31</c:v>
                </c:pt>
                <c:pt idx="4">
                  <c:v>159.33000000000001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38400"/>
        <c:axId val="114689152"/>
      </c:lineChart>
      <c:dateAx>
        <c:axId val="11363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689152"/>
        <c:crosses val="autoZero"/>
        <c:auto val="1"/>
        <c:lblOffset val="100"/>
        <c:baseTimeUnit val="years"/>
      </c:dateAx>
      <c:valAx>
        <c:axId val="11468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3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4" zoomScale="75" zoomScaleNormal="75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千葉県　野田市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Ac2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155295</v>
      </c>
      <c r="AM8" s="47"/>
      <c r="AN8" s="47"/>
      <c r="AO8" s="47"/>
      <c r="AP8" s="47"/>
      <c r="AQ8" s="47"/>
      <c r="AR8" s="47"/>
      <c r="AS8" s="47"/>
      <c r="AT8" s="43">
        <f>データ!S6</f>
        <v>103.55</v>
      </c>
      <c r="AU8" s="43"/>
      <c r="AV8" s="43"/>
      <c r="AW8" s="43"/>
      <c r="AX8" s="43"/>
      <c r="AY8" s="43"/>
      <c r="AZ8" s="43"/>
      <c r="BA8" s="43"/>
      <c r="BB8" s="43">
        <f>データ!T6</f>
        <v>1499.71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64.709999999999994</v>
      </c>
      <c r="Q10" s="43"/>
      <c r="R10" s="43"/>
      <c r="S10" s="43"/>
      <c r="T10" s="43"/>
      <c r="U10" s="43"/>
      <c r="V10" s="43"/>
      <c r="W10" s="43">
        <f>データ!P6</f>
        <v>81.7</v>
      </c>
      <c r="X10" s="43"/>
      <c r="Y10" s="43"/>
      <c r="Z10" s="43"/>
      <c r="AA10" s="43"/>
      <c r="AB10" s="43"/>
      <c r="AC10" s="43"/>
      <c r="AD10" s="47">
        <f>データ!Q6</f>
        <v>2268</v>
      </c>
      <c r="AE10" s="47"/>
      <c r="AF10" s="47"/>
      <c r="AG10" s="47"/>
      <c r="AH10" s="47"/>
      <c r="AI10" s="47"/>
      <c r="AJ10" s="47"/>
      <c r="AK10" s="2"/>
      <c r="AL10" s="47">
        <f>データ!U6</f>
        <v>100384</v>
      </c>
      <c r="AM10" s="47"/>
      <c r="AN10" s="47"/>
      <c r="AO10" s="47"/>
      <c r="AP10" s="47"/>
      <c r="AQ10" s="47"/>
      <c r="AR10" s="47"/>
      <c r="AS10" s="47"/>
      <c r="AT10" s="43">
        <f>データ!V6</f>
        <v>17.09</v>
      </c>
      <c r="AU10" s="43"/>
      <c r="AV10" s="43"/>
      <c r="AW10" s="43"/>
      <c r="AX10" s="43"/>
      <c r="AY10" s="43"/>
      <c r="AZ10" s="43"/>
      <c r="BA10" s="43"/>
      <c r="BB10" s="43">
        <f>データ!W6</f>
        <v>5873.84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122084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野田市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64.709999999999994</v>
      </c>
      <c r="P6" s="32">
        <f t="shared" si="3"/>
        <v>81.7</v>
      </c>
      <c r="Q6" s="32">
        <f t="shared" si="3"/>
        <v>2268</v>
      </c>
      <c r="R6" s="32">
        <f t="shared" si="3"/>
        <v>155295</v>
      </c>
      <c r="S6" s="32">
        <f t="shared" si="3"/>
        <v>103.55</v>
      </c>
      <c r="T6" s="32">
        <f t="shared" si="3"/>
        <v>1499.71</v>
      </c>
      <c r="U6" s="32">
        <f t="shared" si="3"/>
        <v>100384</v>
      </c>
      <c r="V6" s="32">
        <f t="shared" si="3"/>
        <v>17.09</v>
      </c>
      <c r="W6" s="32">
        <f t="shared" si="3"/>
        <v>5873.84</v>
      </c>
      <c r="X6" s="33">
        <f>IF(X7="",NA(),X7)</f>
        <v>96.51</v>
      </c>
      <c r="Y6" s="33">
        <f t="shared" ref="Y6:AG6" si="4">IF(Y7="",NA(),Y7)</f>
        <v>96.15</v>
      </c>
      <c r="Z6" s="33">
        <f t="shared" si="4"/>
        <v>96.88</v>
      </c>
      <c r="AA6" s="33">
        <f t="shared" si="4"/>
        <v>96.7</v>
      </c>
      <c r="AB6" s="33">
        <f t="shared" si="4"/>
        <v>95.19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506</v>
      </c>
      <c r="BF6" s="33">
        <f t="shared" ref="BF6:BN6" si="7">IF(BF7="",NA(),BF7)</f>
        <v>477.67</v>
      </c>
      <c r="BG6" s="33">
        <f t="shared" si="7"/>
        <v>478.71</v>
      </c>
      <c r="BH6" s="33">
        <f t="shared" si="7"/>
        <v>414.45</v>
      </c>
      <c r="BI6" s="33">
        <f t="shared" si="7"/>
        <v>385.01</v>
      </c>
      <c r="BJ6" s="33">
        <f t="shared" si="7"/>
        <v>1070.3499999999999</v>
      </c>
      <c r="BK6" s="33">
        <f t="shared" si="7"/>
        <v>1127.77</v>
      </c>
      <c r="BL6" s="33">
        <f t="shared" si="7"/>
        <v>1066.1600000000001</v>
      </c>
      <c r="BM6" s="33">
        <f t="shared" si="7"/>
        <v>929.81</v>
      </c>
      <c r="BN6" s="33">
        <f t="shared" si="7"/>
        <v>856.82</v>
      </c>
      <c r="BO6" s="32" t="str">
        <f>IF(BO7="","",IF(BO7="-","【-】","【"&amp;SUBSTITUTE(TEXT(BO7,"#,##0.00"),"-","△")&amp;"】"))</f>
        <v>【763.62】</v>
      </c>
      <c r="BP6" s="33">
        <f>IF(BP7="",NA(),BP7)</f>
        <v>96.31</v>
      </c>
      <c r="BQ6" s="33">
        <f t="shared" ref="BQ6:BY6" si="8">IF(BQ7="",NA(),BQ7)</f>
        <v>94.68</v>
      </c>
      <c r="BR6" s="33">
        <f t="shared" si="8"/>
        <v>96.74</v>
      </c>
      <c r="BS6" s="33">
        <f t="shared" si="8"/>
        <v>98.48</v>
      </c>
      <c r="BT6" s="33">
        <f t="shared" si="8"/>
        <v>96.57</v>
      </c>
      <c r="BU6" s="33">
        <f t="shared" si="8"/>
        <v>77.56</v>
      </c>
      <c r="BV6" s="33">
        <f t="shared" si="8"/>
        <v>75.08</v>
      </c>
      <c r="BW6" s="33">
        <f t="shared" si="8"/>
        <v>76.91</v>
      </c>
      <c r="BX6" s="33">
        <f t="shared" si="8"/>
        <v>78.44</v>
      </c>
      <c r="BY6" s="33">
        <f t="shared" si="8"/>
        <v>74.17</v>
      </c>
      <c r="BZ6" s="32" t="str">
        <f>IF(BZ7="","",IF(BZ7="-","【-】","【"&amp;SUBSTITUTE(TEXT(BZ7,"#,##0.00"),"-","△")&amp;"】"))</f>
        <v>【98.53】</v>
      </c>
      <c r="CA6" s="33">
        <f>IF(CA7="",NA(),CA7)</f>
        <v>150.62</v>
      </c>
      <c r="CB6" s="33">
        <f t="shared" ref="CB6:CJ6" si="9">IF(CB7="",NA(),CB7)</f>
        <v>151</v>
      </c>
      <c r="CC6" s="33">
        <f t="shared" si="9"/>
        <v>151</v>
      </c>
      <c r="CD6" s="33">
        <f t="shared" si="9"/>
        <v>151</v>
      </c>
      <c r="CE6" s="33">
        <f t="shared" si="9"/>
        <v>155.41999999999999</v>
      </c>
      <c r="CF6" s="33">
        <f t="shared" si="9"/>
        <v>164.14</v>
      </c>
      <c r="CG6" s="33">
        <f t="shared" si="9"/>
        <v>164.73</v>
      </c>
      <c r="CH6" s="33">
        <f t="shared" si="9"/>
        <v>160.77000000000001</v>
      </c>
      <c r="CI6" s="33">
        <f t="shared" si="9"/>
        <v>151.31</v>
      </c>
      <c r="CJ6" s="33">
        <f t="shared" si="9"/>
        <v>159.33000000000001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57.74</v>
      </c>
      <c r="CR6" s="33">
        <f t="shared" si="10"/>
        <v>58.78</v>
      </c>
      <c r="CS6" s="33">
        <f t="shared" si="10"/>
        <v>56.94</v>
      </c>
      <c r="CT6" s="33" t="str">
        <f t="shared" si="10"/>
        <v>-</v>
      </c>
      <c r="CU6" s="33" t="str">
        <f t="shared" si="10"/>
        <v>-</v>
      </c>
      <c r="CV6" s="32" t="str">
        <f>IF(CV7="","",IF(CV7="-","【-】","【"&amp;SUBSTITUTE(TEXT(CV7,"#,##0.00"),"-","△")&amp;"】"))</f>
        <v>【60.01】</v>
      </c>
      <c r="CW6" s="33">
        <f>IF(CW7="",NA(),CW7)</f>
        <v>88.92</v>
      </c>
      <c r="CX6" s="33">
        <f t="shared" ref="CX6:DF6" si="11">IF(CX7="",NA(),CX7)</f>
        <v>89.59</v>
      </c>
      <c r="CY6" s="33">
        <f t="shared" si="11"/>
        <v>89.94</v>
      </c>
      <c r="CZ6" s="33">
        <f t="shared" si="11"/>
        <v>90.66</v>
      </c>
      <c r="DA6" s="33">
        <f t="shared" si="11"/>
        <v>91.49</v>
      </c>
      <c r="DB6" s="33">
        <f t="shared" si="11"/>
        <v>90.95</v>
      </c>
      <c r="DC6" s="33">
        <f t="shared" si="11"/>
        <v>92.42</v>
      </c>
      <c r="DD6" s="33">
        <f t="shared" si="11"/>
        <v>92.35</v>
      </c>
      <c r="DE6" s="33">
        <f t="shared" si="11"/>
        <v>87.79</v>
      </c>
      <c r="DF6" s="33">
        <f t="shared" si="11"/>
        <v>88.43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0.04</v>
      </c>
      <c r="EE6" s="33">
        <f t="shared" ref="EE6:EM6" si="14">IF(EE7="",NA(),EE7)</f>
        <v>0.05</v>
      </c>
      <c r="EF6" s="33">
        <f t="shared" si="14"/>
        <v>0.04</v>
      </c>
      <c r="EG6" s="33">
        <f t="shared" si="14"/>
        <v>0.03</v>
      </c>
      <c r="EH6" s="32">
        <f t="shared" si="14"/>
        <v>0</v>
      </c>
      <c r="EI6" s="33">
        <f t="shared" si="14"/>
        <v>0.19</v>
      </c>
      <c r="EJ6" s="33">
        <f t="shared" si="14"/>
        <v>0.04</v>
      </c>
      <c r="EK6" s="33">
        <f t="shared" si="14"/>
        <v>0.06</v>
      </c>
      <c r="EL6" s="33">
        <f t="shared" si="14"/>
        <v>7.0000000000000007E-2</v>
      </c>
      <c r="EM6" s="33">
        <f t="shared" si="14"/>
        <v>0.23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122084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64.709999999999994</v>
      </c>
      <c r="P7" s="36">
        <v>81.7</v>
      </c>
      <c r="Q7" s="36">
        <v>2268</v>
      </c>
      <c r="R7" s="36">
        <v>155295</v>
      </c>
      <c r="S7" s="36">
        <v>103.55</v>
      </c>
      <c r="T7" s="36">
        <v>1499.71</v>
      </c>
      <c r="U7" s="36">
        <v>100384</v>
      </c>
      <c r="V7" s="36">
        <v>17.09</v>
      </c>
      <c r="W7" s="36">
        <v>5873.84</v>
      </c>
      <c r="X7" s="36">
        <v>96.51</v>
      </c>
      <c r="Y7" s="36">
        <v>96.15</v>
      </c>
      <c r="Z7" s="36">
        <v>96.88</v>
      </c>
      <c r="AA7" s="36">
        <v>96.7</v>
      </c>
      <c r="AB7" s="36">
        <v>95.19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506</v>
      </c>
      <c r="BF7" s="36">
        <v>477.67</v>
      </c>
      <c r="BG7" s="36">
        <v>478.71</v>
      </c>
      <c r="BH7" s="36">
        <v>414.45</v>
      </c>
      <c r="BI7" s="36">
        <v>385.01</v>
      </c>
      <c r="BJ7" s="36">
        <v>1070.3499999999999</v>
      </c>
      <c r="BK7" s="36">
        <v>1127.77</v>
      </c>
      <c r="BL7" s="36">
        <v>1066.1600000000001</v>
      </c>
      <c r="BM7" s="36">
        <v>929.81</v>
      </c>
      <c r="BN7" s="36">
        <v>856.82</v>
      </c>
      <c r="BO7" s="36">
        <v>763.62</v>
      </c>
      <c r="BP7" s="36">
        <v>96.31</v>
      </c>
      <c r="BQ7" s="36">
        <v>94.68</v>
      </c>
      <c r="BR7" s="36">
        <v>96.74</v>
      </c>
      <c r="BS7" s="36">
        <v>98.48</v>
      </c>
      <c r="BT7" s="36">
        <v>96.57</v>
      </c>
      <c r="BU7" s="36">
        <v>77.56</v>
      </c>
      <c r="BV7" s="36">
        <v>75.08</v>
      </c>
      <c r="BW7" s="36">
        <v>76.91</v>
      </c>
      <c r="BX7" s="36">
        <v>78.44</v>
      </c>
      <c r="BY7" s="36">
        <v>74.17</v>
      </c>
      <c r="BZ7" s="36">
        <v>98.53</v>
      </c>
      <c r="CA7" s="36">
        <v>150.62</v>
      </c>
      <c r="CB7" s="36">
        <v>151</v>
      </c>
      <c r="CC7" s="36">
        <v>151</v>
      </c>
      <c r="CD7" s="36">
        <v>151</v>
      </c>
      <c r="CE7" s="36">
        <v>155.41999999999999</v>
      </c>
      <c r="CF7" s="36">
        <v>164.14</v>
      </c>
      <c r="CG7" s="36">
        <v>164.73</v>
      </c>
      <c r="CH7" s="36">
        <v>160.77000000000001</v>
      </c>
      <c r="CI7" s="36">
        <v>151.31</v>
      </c>
      <c r="CJ7" s="36">
        <v>159.33000000000001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57.74</v>
      </c>
      <c r="CR7" s="36">
        <v>58.78</v>
      </c>
      <c r="CS7" s="36">
        <v>56.94</v>
      </c>
      <c r="CT7" s="36" t="s">
        <v>101</v>
      </c>
      <c r="CU7" s="36" t="s">
        <v>101</v>
      </c>
      <c r="CV7" s="36">
        <v>60.01</v>
      </c>
      <c r="CW7" s="36">
        <v>88.92</v>
      </c>
      <c r="CX7" s="36">
        <v>89.59</v>
      </c>
      <c r="CY7" s="36">
        <v>89.94</v>
      </c>
      <c r="CZ7" s="36">
        <v>90.66</v>
      </c>
      <c r="DA7" s="36">
        <v>91.49</v>
      </c>
      <c r="DB7" s="36">
        <v>90.95</v>
      </c>
      <c r="DC7" s="36">
        <v>92.42</v>
      </c>
      <c r="DD7" s="36">
        <v>92.35</v>
      </c>
      <c r="DE7" s="36">
        <v>87.79</v>
      </c>
      <c r="DF7" s="36">
        <v>88.43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0.04</v>
      </c>
      <c r="EE7" s="36">
        <v>0.05</v>
      </c>
      <c r="EF7" s="36">
        <v>0.04</v>
      </c>
      <c r="EG7" s="36">
        <v>0.03</v>
      </c>
      <c r="EH7" s="36">
        <v>0</v>
      </c>
      <c r="EI7" s="36">
        <v>0.19</v>
      </c>
      <c r="EJ7" s="36">
        <v>0.04</v>
      </c>
      <c r="EK7" s="36">
        <v>0.06</v>
      </c>
      <c r="EL7" s="36">
        <v>7.0000000000000007E-2</v>
      </c>
      <c r="EM7" s="36">
        <v>0.23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oneworld</cp:lastModifiedBy>
  <cp:lastPrinted>2017-02-21T07:57:30Z</cp:lastPrinted>
  <dcterms:created xsi:type="dcterms:W3CDTF">2017-02-08T02:47:45Z</dcterms:created>
  <dcterms:modified xsi:type="dcterms:W3CDTF">2018-02-23T02:19:07Z</dcterms:modified>
</cp:coreProperties>
</file>