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160" yWindow="-16320" windowWidth="2370" windowHeight="15840" tabRatio="789" firstSheet="2" activeTab="5"/>
  </bookViews>
  <sheets>
    <sheet name="はじめに" sheetId="74" r:id="rId1"/>
    <sheet name="(入力①) 基本情報入力シート" sheetId="73" r:id="rId2"/>
    <sheet name="(入力②-1)別紙様式2-2 個表_処遇" sheetId="9" r:id="rId3"/>
    <sheet name="(入力②‐2)別紙様式2-3 個表_特定" sheetId="72" r:id="rId4"/>
    <sheet name="(入力②-3)別紙様式2-4 個表_ベースアップ" sheetId="77" r:id="rId5"/>
    <sheet name="(入力③)別紙様式2-1 計画書_総括表" sheetId="70" r:id="rId6"/>
    <sheet name="県集計用" sheetId="78" state="hidden" r:id="rId7"/>
    <sheet name="【参考】数式用" sheetId="16" state="hidden" r:id="rId8"/>
    <sheet name="【参考】数式用2" sheetId="76" state="hidden" r:id="rId9"/>
  </sheets>
  <definedNames>
    <definedName name="_xlnm._FilterDatabase" localSheetId="2" hidden="1">'(入力②-1)別紙様式2-2 個表_処遇'!$L$11:$AH$11</definedName>
    <definedName name="_xlnm._FilterDatabase" localSheetId="3" hidden="1">'(入力②‐2)別紙様式2-3 個表_特定'!$L$11:$AI$11</definedName>
    <definedName name="_xlnm._FilterDatabase" localSheetId="4" hidden="1">'(入力②-3)別紙様式2-4 個表_ベースアップ'!$B$11:$AL$111</definedName>
    <definedName name="_xlnm._FilterDatabase" localSheetId="7" hidden="1">#REF!</definedName>
    <definedName name="_xlnm._FilterDatabase" localSheetId="8" hidden="1">#REF!</definedName>
    <definedName name="_xlnm.Print_Area" localSheetId="1">'(入力①) 基本情報入力シート'!$A$1:$AA$52</definedName>
    <definedName name="_xlnm.Print_Area" localSheetId="2">'(入力②-1)別紙様式2-2 個表_処遇'!$A$1:$AH$31</definedName>
    <definedName name="_xlnm.Print_Area" localSheetId="3">'(入力②‐2)別紙様式2-3 個表_特定'!$A$1:$AI$31</definedName>
    <definedName name="_xlnm.Print_Area" localSheetId="4">'(入力②-3)別紙様式2-4 個表_ベースアップ'!$A$1:$AL$31</definedName>
    <definedName name="_xlnm.Print_Area" localSheetId="5">'(入力③)別紙様式2-1 計画書_総括表'!$A$1:$AL$232</definedName>
    <definedName name="_xlnm.Print_Area" localSheetId="7">'【参考】数式用'!$A$1:$I$28</definedName>
    <definedName name="_xlnm.Print_Area" localSheetId="8">'【参考】数式用2'!$A$1:$C$26</definedName>
    <definedName name="_xlnm.Print_Area" localSheetId="0">はじめに!$A$1:$F$31</definedName>
    <definedName name="_xlnm.Print_Titles" localSheetId="2">'(入力②-1)別紙様式2-2 個表_処遇'!$7:$11</definedName>
    <definedName name="_xlnm.Print_Titles" localSheetId="3">'(入力②‐2)別紙様式2-3 個表_特定'!$7:$11</definedName>
    <definedName name="_xlnm.Print_Titles" localSheetId="4">'(入力②-3)別紙様式2-4 個表_ベースアップ'!$7:$11</definedName>
    <definedName name="www" localSheetId="3">#REF!</definedName>
    <definedName name="www" localSheetId="4">#REF!</definedName>
    <definedName name="www" localSheetId="8">#REF!</definedName>
    <definedName name="www" localSheetId="0">#REF!</definedName>
    <definedName name="www">#REF!</definedName>
    <definedName name="サービス" localSheetId="3">#REF!</definedName>
    <definedName name="サービス" localSheetId="4">#REF!</definedName>
    <definedName name="サービス" localSheetId="5">#REF!</definedName>
    <definedName name="サービス" localSheetId="8">#REF!</definedName>
    <definedName name="サービス">#REF!</definedName>
    <definedName name="サービス種別">#REF!</definedName>
    <definedName name="サービス名" localSheetId="4">#REF!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4">#REF!</definedName>
    <definedName name="特定" localSheetId="8">#REF!</definedName>
    <definedName name="特定" localSheetId="0">#REF!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31" authorId="0">
      <text>
        <r>
          <rPr>
            <b/>
            <sz val="10"/>
            <color indexed="81"/>
            <rFont val="MS P ゴシック"/>
          </rPr>
          <t>サービス名のセルを選択した際に右下に表示されるプルダウンリストからサービス名を選択してください。</t>
        </r>
      </text>
    </comment>
    <comment ref="Z31" authorId="0">
      <text>
        <r>
          <rPr>
            <b/>
            <sz val="10"/>
            <color indexed="81"/>
            <rFont val="MS P ゴシック"/>
          </rPr>
          <t>介護サービスと介護予防サービスにおいては、行を分けてそれぞれ一行ごとに入力が必要です。</t>
        </r>
        <r>
          <rPr>
            <b/>
            <sz val="9"/>
            <color indexed="81"/>
            <rFont val="MS P ゴシック"/>
          </rPr>
          <t xml:space="preserve">
</t>
        </r>
      </text>
    </comment>
    <comment ref="B33" authorId="0">
      <text>
        <r>
          <rPr>
            <b/>
            <sz val="9"/>
            <color indexed="81"/>
            <rFont val="MS P ゴシック"/>
          </rPr>
          <t>行が足りない場合は適宜行を追加して対応してください。
その際、各種数値等が他の各シートに反映されているかよく確認してください。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
「×」を選択すると入力が不要になるセルがグレーになります。</t>
        </r>
      </text>
    </comment>
    <comment ref="AK207" authorId="0">
      <text>
        <r>
          <rPr>
            <sz val="10"/>
            <color indexed="81"/>
            <rFont val="MS P ゴシック"/>
          </rPr>
          <t>該当する周知方法をチェックしてください。継続申請となる事業者に関しては、</t>
        </r>
        <r>
          <rPr>
            <b/>
            <u/>
            <sz val="10"/>
            <color indexed="81"/>
            <rFont val="MS P ゴシック"/>
          </rPr>
          <t>掲載されていることが必須要件</t>
        </r>
        <r>
          <rPr>
            <sz val="10"/>
            <color indexed="81"/>
            <rFont val="MS P ゴシック"/>
          </rPr>
          <t>となります。
なお、</t>
        </r>
        <r>
          <rPr>
            <b/>
            <u/>
            <sz val="10"/>
            <color indexed="81"/>
            <rFont val="MS P ゴシック"/>
          </rPr>
          <t>新規</t>
        </r>
        <r>
          <rPr>
            <sz val="10"/>
            <color indexed="81"/>
            <rFont val="MS P ゴシック"/>
          </rPr>
          <t>で加算を取得する場合で、加算算定月までに掲載を予定している場合は、「掲載予定」又は「予定」にチェックをしてください。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6" authorId="0">
      <text>
        <r>
          <rPr>
            <b/>
            <u/>
            <sz val="10"/>
            <color indexed="81"/>
            <rFont val="MS P ゴシック"/>
          </rPr>
          <t>独自の賃金改善を行っていない場合は入力不要です。</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203"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114"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127"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L31" authorId="0">
      <text>
        <r>
          <rPr>
            <b/>
            <sz val="9"/>
            <color indexed="81"/>
            <rFont val="MS P ゴシック"/>
          </rPr>
          <t>各入力項目については、</t>
        </r>
        <r>
          <rPr>
            <b/>
            <u/>
            <sz val="11"/>
            <color indexed="81"/>
            <rFont val="MS P ゴシック"/>
          </rPr>
          <t>【賃金の総額に係る記入上の注意】をよく読んだ上で、</t>
        </r>
        <r>
          <rPr>
            <b/>
            <sz val="9"/>
            <color indexed="81"/>
            <rFont val="MS P ゴシック"/>
          </rPr>
          <t xml:space="preserve">
②ⅱ)(ア)、(イ)、(ウ)、(エ)、(オ)→②ⅰ)の順で入力してください。</t>
        </r>
      </text>
    </comment>
    <comment ref="AK171"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163"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153"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138" authorId="0">
      <text>
        <r>
          <rPr>
            <sz val="10"/>
            <color indexed="81"/>
            <rFont val="MS P ゴシック"/>
          </rPr>
          <t>継続申請の場合、必要事項を記載した上で、前年度に提出した計画書の内容と変更がない場合は「変更なし」にチェックをしてください。</t>
        </r>
        <r>
          <rPr>
            <b/>
            <sz val="10"/>
            <color indexed="81"/>
            <rFont val="MS P ゴシック"/>
          </rPr>
          <t xml:space="preserve">
</t>
        </r>
        <r>
          <rPr>
            <b/>
            <u/>
            <sz val="10"/>
            <color indexed="81"/>
            <rFont val="MS P ゴシック"/>
          </rPr>
          <t>※変更なしにチェックをした場合でも記載が必要です。</t>
        </r>
      </text>
    </comment>
    <comment ref="AK69" authorId="0">
      <text>
        <r>
          <rPr>
            <b/>
            <sz val="10"/>
            <color indexed="81"/>
            <rFont val="MS P ゴシック"/>
          </rPr>
          <t>数値が表示されてない(エラーが出ている)場合は、上記セル内(AP69,AQ69またはAP72,AQ72,AR72)のグループの配分比率を入力してください。</t>
        </r>
      </text>
    </comment>
    <comment ref="AK130" authorId="0">
      <text>
        <r>
          <rPr>
            <b/>
            <sz val="9"/>
            <color indexed="81"/>
            <rFont val="MS P ゴシック"/>
          </rPr>
          <t>加算の算定要件上、「ベースアップ等」のいずれか一つ以上にチェックが入っていない場合、算定要件を満たしません。</t>
        </r>
      </text>
    </comment>
    <comment ref="AL44" authorId="0">
      <text>
        <r>
          <rPr>
            <b/>
            <sz val="10"/>
            <color indexed="81"/>
            <rFont val="MS P ゴシック"/>
          </rPr>
          <t>法定福利費等の事業主負担の増加分を含める場合、同一の数値とならないことがあります。</t>
        </r>
      </text>
    </comment>
  </commentList>
</comments>
</file>

<file path=xl/sharedStrings.xml><?xml version="1.0" encoding="utf-8"?>
<sst xmlns="http://schemas.openxmlformats.org/spreadsheetml/2006/main" xmlns:r="http://schemas.openxmlformats.org/officeDocument/2006/relationships" count="488" uniqueCount="488">
  <si>
    <t>介護保険事業所番号</t>
    <rPh sb="0" eb="2">
      <t>カイゴ</t>
    </rPh>
    <rPh sb="2" eb="4">
      <t>ホケン</t>
    </rPh>
    <rPh sb="4" eb="7">
      <t>ジギョウショ</t>
    </rPh>
    <rPh sb="7" eb="9">
      <t>バンゴウ</t>
    </rPh>
    <phoneticPr fontId="20"/>
  </si>
  <si>
    <t>書類作成担当者</t>
    <rPh sb="0" eb="2">
      <t>ショルイ</t>
    </rPh>
    <rPh sb="2" eb="4">
      <t>サクセイ</t>
    </rPh>
    <rPh sb="4" eb="7">
      <t>タントウシャ</t>
    </rPh>
    <phoneticPr fontId="20"/>
  </si>
  <si>
    <t>(A)</t>
  </si>
  <si>
    <t>月</t>
    <rPh sb="0" eb="1">
      <t>ゲツ</t>
    </rPh>
    <phoneticPr fontId="20"/>
  </si>
  <si>
    <t>通所介護</t>
  </si>
  <si>
    <t>年</t>
    <rPh sb="0" eb="1">
      <t>ネン</t>
    </rPh>
    <phoneticPr fontId="20"/>
  </si>
  <si>
    <t>月</t>
    <rPh sb="0" eb="1">
      <t>ツキ</t>
    </rPh>
    <phoneticPr fontId="20"/>
  </si>
  <si>
    <t>ワークシート名（左からの順）</t>
    <rPh sb="6" eb="7">
      <t>メイ</t>
    </rPh>
    <rPh sb="8" eb="9">
      <t>ヒダリ</t>
    </rPh>
    <rPh sb="12" eb="13">
      <t>ジュン</t>
    </rPh>
    <phoneticPr fontId="20"/>
  </si>
  <si>
    <t>ベアで改善している？1以上ならOK</t>
    <rPh sb="3" eb="5">
      <t>カイゼン</t>
    </rPh>
    <rPh sb="11" eb="13">
      <t>イジョウ</t>
    </rPh>
    <phoneticPr fontId="20"/>
  </si>
  <si>
    <t>電話番号</t>
    <rPh sb="0" eb="2">
      <t>デンワ</t>
    </rPh>
    <rPh sb="2" eb="4">
      <t>バンゴウ</t>
    </rPh>
    <phoneticPr fontId="20"/>
  </si>
  <si>
    <t>ヶ月）</t>
    <rPh sb="1" eb="2">
      <t>ゲツ</t>
    </rPh>
    <phoneticPr fontId="20"/>
  </si>
  <si>
    <t>処遇改善加算要件①</t>
    <rPh sb="0" eb="2">
      <t>ショグウ</t>
    </rPh>
    <rPh sb="2" eb="4">
      <t>カイゼン</t>
    </rPh>
    <rPh sb="4" eb="6">
      <t>カサン</t>
    </rPh>
    <rPh sb="6" eb="8">
      <t>ヨウケン</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</si>
  <si>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</si>
  <si>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</si>
  <si>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</si>
  <si>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</si>
  <si>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</si>
  <si>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</si>
  <si>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</si>
  <si>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</si>
  <si>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</si>
  <si>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</si>
  <si>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</si>
  <si>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</si>
  <si>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</si>
  <si>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</si>
  <si>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</si>
  <si>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</si>
  <si>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</si>
  <si>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</si>
  <si>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</si>
  <si>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連絡先番号</t>
    <rPh sb="0" eb="3">
      <t>レンラクサキ</t>
    </rPh>
    <rPh sb="3" eb="5">
      <t>バンゴウ</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</si>
  <si>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</si>
  <si>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</si>
  <si>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</si>
  <si>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</si>
  <si>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</si>
  <si>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</si>
  <si>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</si>
  <si>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</si>
  <si>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</si>
  <si>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</si>
  <si>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</si>
  <si>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t>
  </si>
  <si>
    <t>月</t>
    <rPh sb="0" eb="1">
      <t>ガツ</t>
    </rPh>
    <phoneticPr fontId="20"/>
  </si>
  <si>
    <t>(A)及び(B)を実施</t>
  </si>
  <si>
    <t>⑤</t>
  </si>
  <si>
    <t>確認項目7</t>
    <rPh sb="0" eb="2">
      <t>カクニン</t>
    </rPh>
    <rPh sb="2" eb="4">
      <t>コウモク</t>
    </rPh>
    <phoneticPr fontId="20"/>
  </si>
  <si>
    <t>具体的な取組内容</t>
    <rPh sb="0" eb="3">
      <t>グタイテキ</t>
    </rPh>
    <rPh sb="4" eb="6">
      <t>トリクミ</t>
    </rPh>
    <rPh sb="6" eb="8">
      <t>ナイヨウ</t>
    </rPh>
    <phoneticPr fontId="20"/>
  </si>
  <si>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</si>
  <si>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</si>
  <si>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</si>
  <si>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</si>
  <si>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</si>
  <si>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</si>
  <si>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</si>
  <si>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</si>
  <si>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</si>
  <si>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</si>
  <si>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</si>
  <si>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</si>
  <si>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</si>
  <si>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</si>
  <si>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</si>
  <si>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</si>
  <si>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確認項目1</t>
    <rPh sb="0" eb="2">
      <t>カクニン</t>
    </rPh>
    <rPh sb="2" eb="4">
      <t>コウモク</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</si>
  <si>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</si>
  <si>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</si>
  <si>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</si>
  <si>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</si>
  <si>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</si>
  <si>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</si>
  <si>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</si>
  <si>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</si>
  <si>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</si>
  <si>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</si>
  <si>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</si>
  <si>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</si>
  <si>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</si>
  <si>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</si>
  <si>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</si>
  <si>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</si>
  <si>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</si>
  <si>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</si>
  <si>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</si>
  <si>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</si>
  <si>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</si>
  <si>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</si>
  <si>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</si>
  <si>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</si>
  <si>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</si>
  <si>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</si>
  <si>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</si>
  <si>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</si>
  <si>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</si>
  <si>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</si>
  <si>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</si>
  <si>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</si>
  <si>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</si>
  <si>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</si>
  <si>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</si>
  <si>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</si>
  <si>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</si>
  <si>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</si>
  <si>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</si>
  <si>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</si>
  <si>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</si>
  <si>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</si>
  <si>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確認項目6</t>
    <rPh sb="0" eb="2">
      <t>カクニン</t>
    </rPh>
    <rPh sb="2" eb="4">
      <t>コウモク</t>
    </rPh>
    <phoneticPr fontId="20"/>
  </si>
  <si>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</si>
  <si>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9"/>
  </si>
  <si>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</si>
  <si>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</si>
  <si>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</si>
  <si>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</si>
  <si>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</si>
  <si>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</si>
  <si>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</si>
  <si>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</si>
  <si>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</si>
  <si>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</si>
  <si>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</si>
  <si>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</si>
  <si>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</si>
  <si>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</si>
  <si>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</si>
  <si>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</si>
  <si>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</si>
  <si>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</si>
  <si>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</si>
  <si>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</si>
  <si>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</si>
  <si>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</si>
  <si>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</si>
  <si>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</si>
  <si>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</si>
  <si>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</si>
  <si>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</si>
  <si>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</si>
  <si>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</si>
  <si>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</si>
  <si>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</si>
  <si>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</si>
  <si>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</si>
  <si>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</si>
  <si>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</si>
  <si>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</si>
  <si>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</si>
  <si>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</si>
  <si>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</si>
  <si>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</si>
  <si>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</si>
  <si>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9"/>
  </si>
  <si>
    <t>代表者</t>
    <rPh sb="0" eb="3">
      <t>ダイヒョウシャ</t>
    </rPh>
    <phoneticPr fontId="20"/>
  </si>
  <si>
    <t>職名</t>
    <rPh sb="0" eb="2">
      <t>ショクメイ</t>
    </rPh>
    <phoneticPr fontId="20"/>
  </si>
  <si>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</si>
  <si>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</si>
  <si>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</si>
  <si>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</si>
  <si>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</si>
  <si>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</si>
  <si>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</si>
  <si>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</si>
  <si>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</si>
  <si>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ベア加算要件3</t>
    <rPh sb="2" eb="4">
      <t>カサン</t>
    </rPh>
    <rPh sb="4" eb="6">
      <t>ヨウケン</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</si>
  <si>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</si>
  <si>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</si>
  <si>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</si>
  <si>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</si>
  <si>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</si>
  <si>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</si>
  <si>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</si>
  <si>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</si>
  <si>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</si>
  <si>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</si>
  <si>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</si>
  <si>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</si>
  <si>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</si>
  <si>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</si>
  <si>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</si>
  <si>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</si>
  <si>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</si>
  <si>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</si>
  <si>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</si>
  <si>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</si>
  <si>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</si>
  <si>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</si>
  <si>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</si>
  <si>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</si>
  <si>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</si>
  <si>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</si>
  <si>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</si>
  <si>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</si>
  <si>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</si>
  <si>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</si>
  <si>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</si>
  <si>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</si>
  <si>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</si>
  <si>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</si>
  <si>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</si>
  <si>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</si>
  <si>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</si>
  <si>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</si>
  <si>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</si>
  <si>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</si>
  <si>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</si>
  <si>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</si>
  <si>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</si>
  <si>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</si>
  <si>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</si>
  <si>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</si>
  <si>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</si>
  <si>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</si>
  <si>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</si>
  <si>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</si>
  <si>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</si>
  <si>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</si>
  <si>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確認項目4</t>
    <rPh sb="0" eb="2">
      <t>カクニン</t>
    </rPh>
    <rPh sb="2" eb="4">
      <t>コウモク</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</si>
  <si>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</si>
  <si>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</si>
  <si>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</si>
  <si>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</si>
  <si>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</si>
  <si>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</si>
  <si>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</si>
  <si>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</si>
  <si>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</si>
  <si>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確認項目3</t>
    <rPh sb="0" eb="2">
      <t>カクニン</t>
    </rPh>
    <rPh sb="2" eb="4">
      <t>コウモク</t>
    </rPh>
    <phoneticPr fontId="20"/>
  </si>
  <si>
    <t>・提出先に関する情報</t>
    <rPh sb="1" eb="3">
      <t>テイシュツ</t>
    </rPh>
    <rPh sb="3" eb="4">
      <t>サキ</t>
    </rPh>
    <rPh sb="5" eb="6">
      <t>カン</t>
    </rPh>
    <rPh sb="8" eb="10">
      <t>ジョウホウ</t>
    </rPh>
    <phoneticPr fontId="89"/>
  </si>
  <si>
    <t>・基本情報</t>
    <rPh sb="1" eb="3">
      <t>キホン</t>
    </rPh>
    <phoneticPr fontId="89"/>
  </si>
  <si>
    <t>(</t>
  </si>
  <si>
    <t>１　提出先に関する情報</t>
    <rPh sb="2" eb="4">
      <t>テイシュツ</t>
    </rPh>
    <rPh sb="4" eb="5">
      <t>サキ</t>
    </rPh>
    <rPh sb="6" eb="7">
      <t>カン</t>
    </rPh>
    <rPh sb="9" eb="11">
      <t>ジョウホウ</t>
    </rPh>
    <phoneticPr fontId="89"/>
  </si>
  <si>
    <t>２　基本情報</t>
    <rPh sb="2" eb="4">
      <t>キホン</t>
    </rPh>
    <rPh sb="4" eb="6">
      <t>ジョウホウ</t>
    </rPh>
    <phoneticPr fontId="89"/>
  </si>
  <si>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</si>
  <si>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</si>
  <si>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</si>
  <si>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</si>
  <si>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</si>
  <si>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</si>
  <si>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</si>
  <si>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</si>
  <si>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</si>
  <si>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確認項目2</t>
    <rPh sb="0" eb="2">
      <t>カクニン</t>
    </rPh>
    <rPh sb="2" eb="4">
      <t>コウモク</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</si>
  <si>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</si>
  <si>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</si>
  <si>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</si>
  <si>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</si>
  <si>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ベア加算要件1</t>
    <rPh sb="2" eb="4">
      <t>カサン</t>
    </rPh>
    <rPh sb="4" eb="6">
      <t>ヨウケン</t>
    </rPh>
    <phoneticPr fontId="20"/>
  </si>
  <si>
    <t>特定要件①</t>
    <rPh sb="0" eb="2">
      <t>トクテイ</t>
    </rPh>
    <rPh sb="2" eb="4">
      <t>ヨウケン</t>
    </rPh>
    <phoneticPr fontId="20"/>
  </si>
  <si>
    <t>賃金規程の見直し</t>
    <rPh sb="0" eb="2">
      <t>チンギン</t>
    </rPh>
    <rPh sb="2" eb="4">
      <t>キテイ</t>
    </rPh>
    <rPh sb="5" eb="7">
      <t>ミナオ</t>
    </rPh>
    <phoneticPr fontId="20"/>
  </si>
  <si>
    <t>職場環境要件1</t>
    <rPh sb="0" eb="2">
      <t>ショクバ</t>
    </rPh>
    <rPh sb="2" eb="4">
      <t>カンキョウ</t>
    </rPh>
    <rPh sb="4" eb="6">
      <t>ヨウケン</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</si>
  <si>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</si>
  <si>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</si>
  <si>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</si>
  <si>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</si>
  <si>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</si>
  <si>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</si>
  <si>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</si>
  <si>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</si>
  <si>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</si>
  <si>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</si>
  <si>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</si>
  <si>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</si>
  <si>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</si>
  <si>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</si>
  <si>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</si>
  <si>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</si>
  <si>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</si>
  <si>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</si>
  <si>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</si>
  <si>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</si>
  <si>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</si>
  <si>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取る加算：特定</t>
    <rPh sb="0" eb="1">
      <t>ト</t>
    </rPh>
    <rPh sb="2" eb="4">
      <t>カサン</t>
    </rPh>
    <rPh sb="5" eb="7">
      <t>トクテイ</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</si>
  <si>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</si>
  <si>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</si>
  <si>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</si>
  <si>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</si>
  <si>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</si>
  <si>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</si>
  <si>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</si>
  <si>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</si>
  <si>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</si>
  <si>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確認項目5</t>
    <rPh sb="0" eb="2">
      <t>カクニン</t>
    </rPh>
    <rPh sb="2" eb="4">
      <t>コウモク</t>
    </rPh>
    <phoneticPr fontId="2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</si>
  <si>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</si>
  <si>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</si>
  <si>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</si>
  <si>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</si>
  <si>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</si>
  <si>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</si>
  <si>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</si>
  <si>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</si>
  <si>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</si>
  <si>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</si>
  <si>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</si>
  <si>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</si>
  <si>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9"/>
  </si>
  <si>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</si>
  <si>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</si>
  <si>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</si>
  <si>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</si>
  <si>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</si>
  <si>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</si>
  <si>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</si>
  <si>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</si>
  <si>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</si>
  <si>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</si>
  <si>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</si>
  <si>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</si>
  <si>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</si>
  <si>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</si>
  <si>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</si>
  <si>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</si>
  <si>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</si>
  <si>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</si>
  <si>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9"/>
  </si>
  <si>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</si>
  <si>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</si>
  <si>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</si>
  <si>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</si>
  <si>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</si>
  <si>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</si>
  <si>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</si>
  <si>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</si>
  <si>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</si>
  <si>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</si>
  <si>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</si>
  <si>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</si>
  <si>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</si>
  <si>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</si>
  <si>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</si>
  <si>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</si>
  <si>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</si>
  <si>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</si>
  <si>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</si>
  <si>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</si>
  <si>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</si>
  <si>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</si>
  <si>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</si>
  <si>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</si>
  <si>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9"/>
  </si>
  <si>
    <t>特定事業所加算（Ⅰ）</t>
    <rPh sb="0" eb="7">
      <t>ト</t>
    </rPh>
    <phoneticPr fontId="89"/>
  </si>
  <si>
    <t>職場環境要件2</t>
    <rPh sb="0" eb="2">
      <t>ショクバ</t>
    </rPh>
    <rPh sb="2" eb="4">
      <t>カンキョウ</t>
    </rPh>
    <rPh sb="4" eb="6">
      <t>ヨウケン</t>
    </rPh>
    <phoneticPr fontId="20"/>
  </si>
  <si>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</si>
  <si>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</si>
  <si>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</si>
  <si>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</si>
  <si>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</si>
  <si>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</si>
  <si>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連絡先メール</t>
    <rPh sb="0" eb="3">
      <t>レンラクサキ</t>
    </rPh>
    <phoneticPr fontId="20"/>
  </si>
  <si>
    <t>有給休暇が取得しやすい環境の整備</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</si>
  <si>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</si>
  <si>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</si>
  <si>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</si>
  <si>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</si>
  <si>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</si>
  <si>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</si>
  <si>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</si>
  <si>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</si>
  <si>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</si>
  <si>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</si>
  <si>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</si>
  <si>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</si>
  <si>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</si>
  <si>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</si>
  <si>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</si>
  <si>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</si>
  <si>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</si>
  <si>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</si>
  <si>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</si>
  <si>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</si>
  <si>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</si>
  <si>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</si>
  <si>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</si>
  <si>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r>
      <t>一月あたり介護報酬総単位数</t>
    </r>
    <r>
      <rPr>
        <sz val="11"/>
        <color rgb="FFFF0000"/>
        <rFont val="ＭＳ Ｐゴシック"/>
      </rPr>
      <t>（処遇改善加算及び特定加算を除く）</t>
    </r>
    <r>
      <rPr>
        <sz val="11"/>
        <color theme="1"/>
        <rFont val="ＭＳ Ｐゴシック"/>
      </rPr>
      <t>[単位](a)</t>
    </r>
    <rPh sb="0" eb="1">
      <t>ヒト</t>
    </rPh>
    <rPh sb="1" eb="2">
      <t>ツキ</t>
    </rPh>
    <rPh sb="5" eb="7">
      <t>カイゴ</t>
    </rPh>
    <rPh sb="7" eb="9">
      <t>ホウシュウ</t>
    </rPh>
    <rPh sb="9" eb="10">
      <t>ソウ</t>
    </rPh>
    <rPh sb="10" eb="13">
      <t>タンイスウ</t>
    </rPh>
    <rPh sb="31" eb="33">
      <t>タンイ</t>
    </rPh>
    <phoneticPr fontId="20"/>
  </si>
  <si>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</si>
  <si>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</si>
  <si>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</si>
  <si>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</si>
  <si>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</si>
  <si>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</si>
  <si>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</si>
  <si>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</si>
  <si>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</si>
  <si>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</si>
  <si>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</si>
  <si>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</si>
  <si>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</si>
  <si>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</si>
  <si>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短期入所生活介護</t>
  </si>
  <si>
    <t>介護予防訪問入浴介護</t>
  </si>
  <si>
    <t>介護予防通所リハビリテーション</t>
  </si>
  <si>
    <t>介護予防短期入所生活介護</t>
  </si>
  <si>
    <t>介護予防短期入所療養介護（老健）</t>
  </si>
  <si>
    <t>訪問入浴介護</t>
  </si>
  <si>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</si>
  <si>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</si>
  <si>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</si>
  <si>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</si>
  <si>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t>取る加算：処遇</t>
    <rPh sb="0" eb="1">
      <t>ト</t>
    </rPh>
    <rPh sb="2" eb="4">
      <t>カサン</t>
    </rPh>
    <rPh sb="5" eb="7">
      <t>ショグウ</t>
    </rPh>
    <phoneticPr fontId="20"/>
  </si>
  <si>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</si>
  <si>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</si>
  <si>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</si>
  <si>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</si>
  <si>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</si>
  <si>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</si>
  <si>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</si>
  <si>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</si>
  <si>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</si>
  <si>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</si>
  <si>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</si>
  <si>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</si>
  <si>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</si>
  <si>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</si>
  <si>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</si>
  <si>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</si>
  <si>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</si>
  <si>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</si>
  <si>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</si>
  <si>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</si>
  <si>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</si>
  <si>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</si>
  <si>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</si>
  <si>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</si>
  <si>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</si>
  <si>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</si>
  <si>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</si>
  <si>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</si>
  <si>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</si>
  <si>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</si>
  <si>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</si>
  <si>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</si>
  <si>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</si>
  <si>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</si>
  <si>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r>
      <t>「一月あたり介護報酬総単位数</t>
    </r>
    <r>
      <rPr>
        <sz val="12"/>
        <color rgb="FFFF0000"/>
        <rFont val="ＭＳ Ｐゴシック"/>
      </rPr>
      <t>（処遇改善加算及び特定加算を除く）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処遇改善加算及び特定加算は除く。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</si>
  <si>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</si>
  <si>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</si>
  <si>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</si>
  <si>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</si>
  <si>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</si>
  <si>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</si>
  <si>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</si>
  <si>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</si>
  <si>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</si>
  <si>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</si>
  <si>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</si>
  <si>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</si>
  <si>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</si>
  <si>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</si>
  <si>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</si>
  <si>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</si>
  <si>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ベア加算要件2-2</t>
    <rPh sb="2" eb="4">
      <t>カサン</t>
    </rPh>
    <rPh sb="4" eb="6">
      <t>ヨウケン</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</si>
  <si>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</si>
  <si>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</si>
  <si>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</si>
  <si>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</si>
  <si>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</si>
  <si>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</si>
  <si>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</si>
  <si>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</si>
  <si>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</si>
  <si>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</si>
  <si>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</si>
  <si>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</si>
  <si>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</si>
  <si>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</si>
  <si>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</si>
  <si>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</si>
  <si>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</si>
  <si>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</si>
  <si>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</si>
  <si>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</si>
  <si>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</si>
  <si>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</si>
  <si>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(1)～(6)には、それぞれの加算による賃金改善を行った場合の法定福利費等の事業主負担の増加分を含めることができる。</t>
  </si>
  <si>
    <t>③処遇改善加算の取得状況／④ベースアップ等加算の算定対象月</t>
    <rPh sb="20" eb="21">
      <t>トウ</t>
    </rPh>
    <rPh sb="21" eb="23">
      <t>カサン</t>
    </rPh>
    <rPh sb="24" eb="26">
      <t>サンテイ</t>
    </rPh>
    <rPh sb="26" eb="28">
      <t>タイショウ</t>
    </rPh>
    <rPh sb="28" eb="29">
      <t>ツキ</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</si>
  <si>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</si>
  <si>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</si>
  <si>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</si>
  <si>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20"/>
  </si>
  <si>
    <t>担当者</t>
    <rPh sb="0" eb="3">
      <t>タントウシャ</t>
    </rPh>
    <phoneticPr fontId="20"/>
  </si>
  <si>
    <t>ベア加算要件2-1</t>
    <rPh sb="2" eb="4">
      <t>カサン</t>
    </rPh>
    <rPh sb="4" eb="6">
      <t>ヨウケン</t>
    </rPh>
    <phoneticPr fontId="20"/>
  </si>
  <si>
    <t>職場環境要件3</t>
    <rPh sb="0" eb="2">
      <t>ショクバ</t>
    </rPh>
    <rPh sb="2" eb="4">
      <t>カンキョウ</t>
    </rPh>
    <rPh sb="4" eb="6">
      <t>ヨウケン</t>
    </rPh>
    <phoneticPr fontId="20"/>
  </si>
  <si>
    <t>職場環境要件4</t>
    <rPh sb="0" eb="2">
      <t>ショクバ</t>
    </rPh>
    <rPh sb="2" eb="4">
      <t>カンキョウ</t>
    </rPh>
    <rPh sb="4" eb="6">
      <t>ヨウケン</t>
    </rPh>
    <phoneticPr fontId="20"/>
  </si>
  <si>
    <t>職場環境要件5</t>
    <rPh sb="0" eb="2">
      <t>ショクバ</t>
    </rPh>
    <rPh sb="2" eb="4">
      <t>カンキョウ</t>
    </rPh>
    <rPh sb="4" eb="6">
      <t>ヨウケン</t>
    </rPh>
    <phoneticPr fontId="20"/>
  </si>
  <si>
    <t>職場環境要件6</t>
    <rPh sb="0" eb="2">
      <t>ショクバ</t>
    </rPh>
    <rPh sb="2" eb="4">
      <t>カンキョウ</t>
    </rPh>
    <rPh sb="4" eb="6">
      <t>ヨウケン</t>
    </rPh>
    <phoneticPr fontId="20"/>
  </si>
  <si>
    <t>取る加算：ベースアップ</t>
    <rPh sb="0" eb="1">
      <t>ト</t>
    </rPh>
    <rPh sb="2" eb="4">
      <t>カサン</t>
    </rPh>
    <phoneticPr fontId="20"/>
  </si>
  <si>
    <t>⑤ⅰ（n-1）と⑤ⅱ（o-1）の合計額は、ベースアップ等加算による「賃金改善の見込額」（(1)②の最右欄）と一致すること。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</si>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</sst>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1" formatCode="#,##0.0_ "/>
    <numFmt numFmtId="176" formatCode="#,##0_ "/>
    <numFmt numFmtId="180" formatCode="#,##0_ ;[Red]\-#,##0\ "/>
    <numFmt numFmtId="178" formatCode="#,##0_);[Red]\(#,##0\)"/>
    <numFmt numFmtId="179" formatCode="0.0%"/>
    <numFmt numFmtId="183" formatCode="0.000_);[Red]\(0.000\)"/>
    <numFmt numFmtId="177" formatCode="0.00_ "/>
    <numFmt numFmtId="182" formatCode="0.0_ "/>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4"/>
      <color theme="1"/>
      <name val="ＭＳ Ｐ明朝"/>
      <family val="1"/>
    </font>
    <font>
      <sz val="11"/>
      <color theme="1"/>
      <name val="ＭＳ Ｐ明朝"/>
      <family val="1"/>
    </font>
    <font>
      <sz val="12"/>
      <color theme="1"/>
      <name val="ＭＳ Ｐ明朝"/>
      <family val="1"/>
    </font>
    <font>
      <sz val="11"/>
      <color auto="1"/>
      <name val="ＭＳ Ｐゴシック"/>
      <family val="3"/>
    </font>
    <font>
      <b/>
      <sz val="12"/>
      <color theme="1"/>
      <name val="ＭＳ Ｐ明朝"/>
      <family val="1"/>
    </font>
    <font>
      <sz val="10"/>
      <color theme="1"/>
      <name val="ＭＳ Ｐ明朝"/>
      <family val="1"/>
    </font>
    <font>
      <sz val="9"/>
      <color theme="1"/>
      <name val="ＭＳ Ｐ明朝"/>
      <family val="1"/>
    </font>
    <font>
      <sz val="9"/>
      <color auto="1"/>
      <name val="ＭＳ Ｐ明朝"/>
      <family val="1"/>
    </font>
    <font>
      <b/>
      <sz val="11"/>
      <color theme="1"/>
      <name val="ＭＳ Ｐ明朝"/>
      <family val="1"/>
    </font>
    <font>
      <sz val="12"/>
      <color auto="1"/>
      <name val="ＭＳ Ｐ明朝"/>
      <family val="1"/>
    </font>
    <font>
      <sz val="14"/>
      <color auto="1"/>
      <name val="ＭＳ Ｐ明朝"/>
      <family val="1"/>
    </font>
    <font>
      <sz val="10"/>
      <color auto="1"/>
      <name val="ＭＳ Ｐ明朝"/>
      <family val="1"/>
    </font>
    <font>
      <sz val="10.5"/>
      <color auto="1"/>
      <name val="ＭＳ Ｐ明朝"/>
      <family val="1"/>
    </font>
    <font>
      <b/>
      <sz val="9"/>
      <color theme="1"/>
      <name val="ＭＳ Ｐ明朝"/>
      <family val="1"/>
    </font>
    <font>
      <sz val="8"/>
      <color auto="1"/>
      <name val="ＭＳ Ｐ明朝"/>
      <family val="1"/>
    </font>
    <font>
      <b/>
      <u/>
      <sz val="11"/>
      <color rgb="FFFF0000"/>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C000"/>
        <bgColor indexed="64"/>
      </patternFill>
    </fill>
    <fill>
      <patternFill patternType="solid">
        <fgColor theme="9" tint="0.8"/>
        <bgColor indexed="64"/>
      </patternFill>
    </fill>
    <fill>
      <patternFill patternType="solid">
        <fgColor theme="0" tint="-5.e-002"/>
        <bgColor indexed="64"/>
      </patternFill>
    </fill>
    <fill>
      <patternFill patternType="solid">
        <fgColor indexed="41"/>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ck">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43" fillId="0" borderId="0" applyFont="0" applyFill="0" applyBorder="0" applyAlignment="0" applyProtection="0">
      <alignment vertical="center"/>
    </xf>
    <xf numFmtId="9" fontId="43" fillId="0" borderId="0" applyFont="0" applyFill="0" applyBorder="0" applyAlignment="0" applyProtection="0">
      <alignment vertical="center"/>
    </xf>
  </cellStyleXfs>
  <cellXfs count="1286">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0" fillId="26" borderId="41" xfId="0"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0" fillId="26" borderId="47" xfId="0"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0" fillId="26" borderId="58" xfId="0"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41" fillId="0" borderId="0" xfId="0" applyFont="1" applyFill="1">
      <alignment vertical="center"/>
    </xf>
    <xf numFmtId="0" fontId="42" fillId="0" borderId="1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vertical="center"/>
    </xf>
    <xf numFmtId="0" fontId="41" fillId="29" borderId="14" xfId="0" applyFont="1" applyFill="1" applyBorder="1" applyAlignment="1">
      <alignment horizontal="center" vertical="center" textRotation="255" wrapText="1"/>
    </xf>
    <xf numFmtId="0" fontId="41" fillId="29" borderId="16" xfId="0" applyFont="1" applyFill="1" applyBorder="1" applyAlignment="1">
      <alignment horizontal="center" vertical="center" textRotation="255" wrapText="1"/>
    </xf>
    <xf numFmtId="0" fontId="41" fillId="29" borderId="15" xfId="0" applyFont="1" applyFill="1" applyBorder="1" applyAlignment="1">
      <alignment horizontal="center" vertical="center" textRotation="255" wrapText="1"/>
    </xf>
    <xf numFmtId="0" fontId="42" fillId="0" borderId="12" xfId="0" applyFont="1" applyFill="1" applyBorder="1" applyAlignment="1">
      <alignment vertical="center" wrapText="1"/>
    </xf>
    <xf numFmtId="0" fontId="40" fillId="0" borderId="0" xfId="0" applyFont="1" applyFill="1" applyAlignment="1">
      <alignment vertical="center"/>
    </xf>
    <xf numFmtId="0" fontId="42" fillId="0" borderId="44" xfId="0" applyFont="1" applyFill="1" applyBorder="1" applyAlignment="1">
      <alignment vertical="center"/>
    </xf>
    <xf numFmtId="0" fontId="42" fillId="29" borderId="38" xfId="0" applyFont="1" applyFill="1" applyBorder="1" applyAlignment="1">
      <alignment horizontal="center" vertical="center" wrapText="1" shrinkToFit="1"/>
    </xf>
    <xf numFmtId="0" fontId="42" fillId="29" borderId="60" xfId="0" applyFont="1" applyFill="1" applyBorder="1" applyAlignment="1">
      <alignment horizontal="center" vertical="center" wrapText="1" shrinkToFit="1"/>
    </xf>
    <xf numFmtId="0" fontId="42" fillId="29" borderId="53" xfId="0" applyFont="1" applyFill="1" applyBorder="1" applyAlignment="1">
      <alignment horizontal="center" vertical="center" wrapText="1" shrinkToFit="1"/>
    </xf>
    <xf numFmtId="0" fontId="42" fillId="0" borderId="62" xfId="0" applyFont="1" applyFill="1" applyBorder="1" applyAlignment="1">
      <alignment horizontal="center" vertical="center"/>
    </xf>
    <xf numFmtId="0" fontId="42" fillId="0" borderId="13" xfId="0" applyFont="1" applyFill="1" applyBorder="1" applyAlignment="1">
      <alignment horizontal="center" vertical="center"/>
    </xf>
    <xf numFmtId="0" fontId="42" fillId="29" borderId="18" xfId="0" applyFont="1" applyFill="1" applyBorder="1" applyAlignment="1">
      <alignment horizontal="center" vertical="center" wrapText="1" shrinkToFit="1"/>
    </xf>
    <xf numFmtId="0" fontId="42" fillId="29" borderId="0" xfId="0" applyFont="1" applyFill="1" applyBorder="1" applyAlignment="1">
      <alignment horizontal="center" vertical="center" wrapText="1" shrinkToFit="1"/>
    </xf>
    <xf numFmtId="0" fontId="42" fillId="29" borderId="11" xfId="0" applyFont="1" applyFill="1" applyBorder="1" applyAlignment="1">
      <alignment horizontal="center" vertical="center" wrapText="1" shrinkToFit="1"/>
    </xf>
    <xf numFmtId="0" fontId="42" fillId="0" borderId="25" xfId="0" applyFont="1" applyFill="1" applyBorder="1" applyAlignment="1">
      <alignment horizontal="center" vertical="center"/>
    </xf>
    <xf numFmtId="0" fontId="42" fillId="0" borderId="50" xfId="0" applyFont="1" applyFill="1" applyBorder="1" applyAlignment="1">
      <alignment vertical="center"/>
    </xf>
    <xf numFmtId="0" fontId="42" fillId="0" borderId="0" xfId="0" applyFont="1" applyFill="1" applyBorder="1" applyAlignment="1">
      <alignment horizontal="left" vertical="center"/>
    </xf>
    <xf numFmtId="0" fontId="42" fillId="0" borderId="25" xfId="0" applyFont="1" applyFill="1" applyBorder="1" applyAlignment="1" applyProtection="1">
      <alignment horizontal="center" vertical="center"/>
      <protection locked="0"/>
    </xf>
    <xf numFmtId="0" fontId="42" fillId="0" borderId="51" xfId="0" applyFont="1" applyFill="1" applyBorder="1" applyAlignment="1">
      <alignment vertical="center"/>
    </xf>
    <xf numFmtId="0" fontId="42" fillId="29" borderId="28" xfId="0" applyFont="1" applyFill="1" applyBorder="1" applyAlignment="1">
      <alignment horizontal="center" vertical="center" wrapText="1" shrinkToFit="1"/>
    </xf>
    <xf numFmtId="0" fontId="42" fillId="29" borderId="63" xfId="0" applyFont="1" applyFill="1" applyBorder="1" applyAlignment="1">
      <alignment horizontal="center" vertical="center" wrapText="1" shrinkToFit="1"/>
    </xf>
    <xf numFmtId="0" fontId="42" fillId="29" borderId="64" xfId="0" applyFont="1" applyFill="1" applyBorder="1" applyAlignment="1">
      <alignment horizontal="center" vertical="center" wrapText="1" shrinkToFit="1"/>
    </xf>
    <xf numFmtId="0" fontId="42" fillId="0" borderId="31" xfId="0" applyFont="1" applyFill="1" applyBorder="1" applyAlignment="1" applyProtection="1">
      <alignment horizontal="center" vertical="center"/>
      <protection locked="0"/>
    </xf>
    <xf numFmtId="0" fontId="42" fillId="29" borderId="14" xfId="0" applyFont="1" applyFill="1" applyBorder="1" applyAlignment="1">
      <alignment horizontal="center" vertical="center" wrapText="1" shrinkToFit="1"/>
    </xf>
    <xf numFmtId="0" fontId="42" fillId="29" borderId="16" xfId="0" applyFont="1" applyFill="1" applyBorder="1" applyAlignment="1">
      <alignment horizontal="center" vertical="center" wrapText="1" shrinkToFit="1"/>
    </xf>
    <xf numFmtId="0" fontId="42" fillId="29" borderId="15" xfId="0" applyFont="1" applyFill="1" applyBorder="1" applyAlignment="1">
      <alignment horizontal="center" vertical="center" wrapText="1" shrinkToFit="1"/>
    </xf>
    <xf numFmtId="0" fontId="42" fillId="0" borderId="12" xfId="0" applyFont="1" applyFill="1" applyBorder="1" applyAlignment="1" applyProtection="1">
      <alignment vertical="center" wrapText="1"/>
      <protection locked="0"/>
    </xf>
    <xf numFmtId="0" fontId="41" fillId="0" borderId="38" xfId="0" applyFont="1" applyFill="1" applyBorder="1">
      <alignment vertical="center"/>
    </xf>
    <xf numFmtId="0" fontId="42" fillId="29" borderId="60" xfId="0" applyFont="1" applyFill="1" applyBorder="1" applyAlignment="1">
      <alignment horizontal="center" vertical="center"/>
    </xf>
    <xf numFmtId="0" fontId="42" fillId="29" borderId="53" xfId="0" applyFont="1" applyFill="1" applyBorder="1" applyAlignment="1">
      <alignment vertical="center" wrapText="1" shrinkToFit="1"/>
    </xf>
    <xf numFmtId="0" fontId="42" fillId="0" borderId="12" xfId="0" applyFont="1" applyFill="1" applyBorder="1" applyAlignment="1" applyProtection="1">
      <alignment vertical="center" wrapText="1"/>
    </xf>
    <xf numFmtId="0" fontId="42" fillId="29" borderId="28" xfId="0" applyFont="1" applyFill="1" applyBorder="1" applyAlignment="1">
      <alignment vertical="center" wrapText="1" shrinkToFit="1"/>
    </xf>
    <xf numFmtId="0" fontId="42" fillId="29" borderId="63" xfId="0" applyFont="1" applyFill="1" applyBorder="1" applyAlignment="1">
      <alignment horizontal="center" vertical="center"/>
    </xf>
    <xf numFmtId="0" fontId="42" fillId="29" borderId="64" xfId="0" applyFont="1" applyFill="1" applyBorder="1" applyAlignment="1">
      <alignment vertical="center" wrapText="1" shrinkToFit="1"/>
    </xf>
    <xf numFmtId="0" fontId="42" fillId="0" borderId="65" xfId="0" applyFont="1" applyFill="1" applyBorder="1" applyAlignment="1">
      <alignment vertical="center"/>
    </xf>
    <xf numFmtId="178" fontId="42" fillId="0" borderId="66" xfId="0" applyNumberFormat="1" applyFont="1" applyFill="1" applyBorder="1" applyAlignment="1">
      <alignment vertical="center"/>
    </xf>
    <xf numFmtId="0" fontId="42" fillId="29" borderId="14" xfId="0" applyFont="1" applyFill="1" applyBorder="1" applyAlignment="1">
      <alignment horizontal="center" vertical="center" shrinkToFit="1"/>
    </xf>
    <xf numFmtId="0" fontId="42" fillId="29" borderId="16" xfId="0" applyFont="1" applyFill="1" applyBorder="1" applyAlignment="1">
      <alignment horizontal="center" vertical="center" shrinkToFit="1"/>
    </xf>
    <xf numFmtId="0" fontId="42" fillId="29" borderId="15" xfId="0" applyFont="1" applyFill="1" applyBorder="1" applyAlignment="1">
      <alignment horizontal="center" vertical="center" shrinkToFit="1"/>
    </xf>
    <xf numFmtId="0" fontId="42" fillId="0" borderId="0" xfId="0" applyFont="1" applyFill="1" applyBorder="1" applyAlignment="1">
      <alignment vertical="center"/>
    </xf>
    <xf numFmtId="0" fontId="42" fillId="29" borderId="38" xfId="0" applyFont="1" applyFill="1" applyBorder="1" applyAlignment="1">
      <alignment horizontal="center" vertical="center" shrinkToFit="1"/>
    </xf>
    <xf numFmtId="0" fontId="42" fillId="29" borderId="60" xfId="0" applyFont="1" applyFill="1" applyBorder="1" applyAlignment="1">
      <alignment horizontal="center" vertical="center" shrinkToFit="1"/>
    </xf>
    <xf numFmtId="0" fontId="42" fillId="29" borderId="53" xfId="0" applyFont="1" applyFill="1" applyBorder="1" applyAlignment="1">
      <alignment horizontal="center" vertical="center" shrinkToFit="1"/>
    </xf>
    <xf numFmtId="0" fontId="41" fillId="0" borderId="13" xfId="0" applyFont="1" applyFill="1" applyBorder="1" applyAlignment="1" applyProtection="1">
      <alignment vertical="center" wrapText="1"/>
    </xf>
    <xf numFmtId="0" fontId="41" fillId="0" borderId="0" xfId="0" applyFont="1" applyFill="1" applyBorder="1" applyAlignment="1">
      <alignment horizontal="center" vertical="center"/>
    </xf>
    <xf numFmtId="0" fontId="41" fillId="0" borderId="11" xfId="0" applyFont="1" applyFill="1" applyBorder="1">
      <alignment vertical="center"/>
    </xf>
    <xf numFmtId="0" fontId="42" fillId="29" borderId="14" xfId="0" applyFont="1" applyFill="1" applyBorder="1" applyAlignment="1">
      <alignment horizontal="center" vertical="center" wrapText="1"/>
    </xf>
    <xf numFmtId="0" fontId="42" fillId="29" borderId="16" xfId="0" applyFont="1" applyFill="1" applyBorder="1" applyAlignment="1">
      <alignment horizontal="center" vertical="center" wrapText="1"/>
    </xf>
    <xf numFmtId="0" fontId="42" fillId="29" borderId="15" xfId="0" applyFont="1" applyFill="1" applyBorder="1" applyAlignment="1">
      <alignment horizontal="center" vertical="center" wrapText="1"/>
    </xf>
    <xf numFmtId="38" fontId="42" fillId="0" borderId="12" xfId="47" applyFont="1" applyFill="1" applyBorder="1" applyAlignment="1" applyProtection="1">
      <alignment vertical="center" shrinkToFit="1"/>
    </xf>
    <xf numFmtId="0" fontId="42" fillId="29" borderId="55" xfId="0" applyFont="1" applyFill="1" applyBorder="1" applyAlignment="1">
      <alignment horizontal="center" vertical="center" wrapText="1"/>
    </xf>
    <xf numFmtId="0" fontId="42" fillId="29" borderId="67" xfId="0" applyFont="1" applyFill="1" applyBorder="1" applyAlignment="1">
      <alignment horizontal="center" vertical="center" wrapText="1"/>
    </xf>
    <xf numFmtId="0" fontId="42" fillId="29" borderId="56" xfId="0" applyFont="1" applyFill="1" applyBorder="1" applyAlignment="1">
      <alignment horizontal="center" vertical="center" wrapText="1"/>
    </xf>
    <xf numFmtId="40" fontId="42" fillId="0" borderId="57" xfId="47" applyNumberFormat="1" applyFont="1" applyFill="1" applyBorder="1" applyAlignment="1" applyProtection="1">
      <alignment vertical="center" shrinkToFit="1"/>
    </xf>
    <xf numFmtId="0" fontId="42" fillId="27" borderId="68" xfId="0" applyFont="1" applyFill="1" applyBorder="1">
      <alignment vertical="center"/>
    </xf>
    <xf numFmtId="0" fontId="42" fillId="29" borderId="69" xfId="0" applyFont="1" applyFill="1" applyBorder="1" applyAlignment="1">
      <alignment horizontal="center" vertical="center" wrapText="1"/>
    </xf>
    <xf numFmtId="0" fontId="42" fillId="29" borderId="36" xfId="0" applyFont="1" applyFill="1" applyBorder="1" applyAlignment="1">
      <alignment horizontal="center" vertical="center" wrapText="1"/>
    </xf>
    <xf numFmtId="0" fontId="41" fillId="27" borderId="34" xfId="0" applyFont="1" applyFill="1" applyBorder="1" applyAlignment="1" applyProtection="1">
      <alignment horizontal="center" vertical="center"/>
      <protection locked="0"/>
    </xf>
    <xf numFmtId="0" fontId="42" fillId="27" borderId="43" xfId="0" applyFont="1" applyFill="1" applyBorder="1">
      <alignment vertical="center"/>
    </xf>
    <xf numFmtId="0" fontId="42" fillId="29" borderId="53" xfId="0" applyFont="1" applyFill="1" applyBorder="1" applyAlignment="1">
      <alignment vertical="center" wrapText="1"/>
    </xf>
    <xf numFmtId="0" fontId="42" fillId="29" borderId="64" xfId="0" applyFont="1" applyFill="1" applyBorder="1" applyAlignment="1">
      <alignment horizontal="center" vertical="center" wrapText="1"/>
    </xf>
    <xf numFmtId="0" fontId="42" fillId="29" borderId="28" xfId="0" applyFont="1" applyFill="1" applyBorder="1" applyAlignment="1">
      <alignment horizontal="center" vertical="center" wrapText="1"/>
    </xf>
    <xf numFmtId="0" fontId="44" fillId="27" borderId="46" xfId="0" applyFont="1" applyFill="1" applyBorder="1" applyAlignment="1" applyProtection="1">
      <alignment horizontal="center" vertical="center"/>
      <protection locked="0"/>
    </xf>
    <xf numFmtId="0" fontId="42" fillId="29" borderId="64" xfId="0" applyFont="1" applyFill="1" applyBorder="1" applyAlignment="1">
      <alignment vertical="center" wrapText="1"/>
    </xf>
    <xf numFmtId="0" fontId="42" fillId="29" borderId="15" xfId="0" applyFont="1" applyFill="1" applyBorder="1" applyAlignment="1">
      <alignment horizontal="center" vertical="center" textRotation="255"/>
    </xf>
    <xf numFmtId="0" fontId="42" fillId="29" borderId="14" xfId="0" applyFont="1" applyFill="1" applyBorder="1" applyAlignment="1">
      <alignment horizontal="center" vertical="center" textRotation="255"/>
    </xf>
    <xf numFmtId="10" fontId="42" fillId="0" borderId="12" xfId="48" applyNumberFormat="1" applyFont="1" applyFill="1" applyBorder="1" applyAlignment="1">
      <alignment vertical="center" shrinkToFit="1"/>
    </xf>
    <xf numFmtId="0" fontId="42" fillId="29" borderId="13" xfId="0" applyFont="1" applyFill="1" applyBorder="1" applyAlignment="1">
      <alignment vertical="center"/>
    </xf>
    <xf numFmtId="0" fontId="42" fillId="29" borderId="38" xfId="0" applyFont="1" applyFill="1" applyBorder="1" applyAlignment="1">
      <alignment horizontal="center" vertical="center" wrapText="1"/>
    </xf>
    <xf numFmtId="0" fontId="42" fillId="29" borderId="53" xfId="0" applyFont="1" applyFill="1" applyBorder="1" applyAlignment="1">
      <alignment horizontal="center" vertical="center"/>
    </xf>
    <xf numFmtId="0" fontId="45" fillId="0" borderId="13" xfId="0" applyFont="1" applyFill="1" applyBorder="1" applyAlignment="1">
      <alignment vertical="center"/>
    </xf>
    <xf numFmtId="0" fontId="41" fillId="0" borderId="0" xfId="0" applyFont="1" applyFill="1" applyBorder="1" applyAlignment="1">
      <alignment vertical="center"/>
    </xf>
    <xf numFmtId="0" fontId="42" fillId="29" borderId="44" xfId="0" applyFont="1" applyFill="1" applyBorder="1" applyAlignment="1">
      <alignment vertical="center"/>
    </xf>
    <xf numFmtId="0" fontId="42" fillId="29" borderId="18" xfId="0" applyFont="1" applyFill="1" applyBorder="1" applyAlignment="1">
      <alignment horizontal="center" vertical="center"/>
    </xf>
    <xf numFmtId="0" fontId="42" fillId="29" borderId="0" xfId="0" applyFont="1" applyFill="1" applyBorder="1" applyAlignment="1">
      <alignment horizontal="center" vertical="center"/>
    </xf>
    <xf numFmtId="0" fontId="42" fillId="29" borderId="11" xfId="0" applyFont="1" applyFill="1" applyBorder="1" applyAlignment="1">
      <alignment horizontal="center" vertical="center"/>
    </xf>
    <xf numFmtId="0" fontId="42" fillId="27" borderId="44" xfId="0" applyFont="1" applyFill="1" applyBorder="1" applyAlignment="1" applyProtection="1">
      <alignment horizontal="center" vertical="center"/>
      <protection locked="0"/>
    </xf>
    <xf numFmtId="0" fontId="45" fillId="0" borderId="44" xfId="0" applyFont="1" applyFill="1" applyBorder="1" applyAlignment="1">
      <alignment vertical="center"/>
    </xf>
    <xf numFmtId="0" fontId="45" fillId="0" borderId="44" xfId="0" applyFont="1" applyFill="1" applyBorder="1" applyAlignment="1" applyProtection="1">
      <alignment vertical="center"/>
      <protection locked="0"/>
    </xf>
    <xf numFmtId="0" fontId="41" fillId="0" borderId="0" xfId="0" applyFont="1" applyFill="1" applyBorder="1">
      <alignment vertical="center"/>
    </xf>
    <xf numFmtId="178" fontId="42" fillId="0" borderId="0" xfId="0" applyNumberFormat="1" applyFont="1" applyFill="1" applyBorder="1" applyAlignment="1">
      <alignment vertical="center"/>
    </xf>
    <xf numFmtId="0" fontId="41" fillId="0" borderId="44" xfId="0" applyFont="1" applyFill="1" applyBorder="1">
      <alignment vertical="center"/>
    </xf>
    <xf numFmtId="0" fontId="41" fillId="0" borderId="44" xfId="0" applyFont="1" applyFill="1" applyBorder="1" applyAlignment="1">
      <alignment horizontal="center" vertical="center"/>
    </xf>
    <xf numFmtId="0" fontId="42" fillId="29" borderId="46" xfId="0" applyFont="1" applyFill="1" applyBorder="1" applyAlignment="1">
      <alignment vertical="center"/>
    </xf>
    <xf numFmtId="0" fontId="42" fillId="29" borderId="28" xfId="0" applyFont="1" applyFill="1" applyBorder="1" applyAlignment="1">
      <alignment horizontal="center" vertical="center"/>
    </xf>
    <xf numFmtId="0" fontId="45" fillId="0" borderId="46" xfId="0" applyFont="1" applyFill="1" applyBorder="1" applyAlignment="1">
      <alignment vertical="center"/>
    </xf>
    <xf numFmtId="0" fontId="41" fillId="0" borderId="0" xfId="0" applyFont="1" applyFill="1" applyAlignment="1">
      <alignment horizontal="right" vertical="center"/>
    </xf>
    <xf numFmtId="0" fontId="42" fillId="27" borderId="70" xfId="0" applyFont="1" applyFill="1" applyBorder="1">
      <alignment vertical="center"/>
    </xf>
    <xf numFmtId="178" fontId="42" fillId="0" borderId="57" xfId="0" applyNumberFormat="1" applyFont="1" applyFill="1" applyBorder="1">
      <alignment vertical="center"/>
    </xf>
    <xf numFmtId="0" fontId="42" fillId="0" borderId="13" xfId="0" applyFont="1" applyFill="1" applyBorder="1" applyAlignment="1">
      <alignment horizontal="left" vertical="center"/>
    </xf>
    <xf numFmtId="0" fontId="42" fillId="0" borderId="44" xfId="0" applyFont="1" applyFill="1" applyBorder="1" applyAlignment="1">
      <alignment horizontal="center" vertical="center"/>
    </xf>
    <xf numFmtId="0" fontId="42" fillId="0" borderId="62"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42" fillId="0" borderId="44" xfId="0" applyFont="1" applyFill="1" applyBorder="1" applyAlignment="1">
      <alignment horizontal="left" vertical="center"/>
    </xf>
    <xf numFmtId="0" fontId="42" fillId="0" borderId="31" xfId="0" applyFont="1" applyFill="1" applyBorder="1" applyAlignment="1" applyProtection="1">
      <alignment horizontal="center" vertical="center"/>
    </xf>
    <xf numFmtId="0" fontId="42" fillId="29" borderId="38" xfId="0" applyFont="1" applyFill="1" applyBorder="1" applyAlignment="1">
      <alignment horizontal="center" vertical="center"/>
    </xf>
    <xf numFmtId="0" fontId="42" fillId="29" borderId="64" xfId="0" applyFont="1" applyFill="1" applyBorder="1" applyAlignment="1">
      <alignment horizontal="center" vertical="center"/>
    </xf>
    <xf numFmtId="0" fontId="42" fillId="29" borderId="60" xfId="0" applyFont="1" applyFill="1" applyBorder="1" applyAlignment="1">
      <alignment horizontal="center" vertical="center" wrapText="1"/>
    </xf>
    <xf numFmtId="0" fontId="42" fillId="29" borderId="53" xfId="0" applyFont="1" applyFill="1" applyBorder="1" applyAlignment="1">
      <alignment horizontal="center" vertical="center" wrapText="1"/>
    </xf>
    <xf numFmtId="40" fontId="42" fillId="0" borderId="13" xfId="47" applyNumberFormat="1" applyFont="1" applyFill="1" applyBorder="1" applyAlignment="1" applyProtection="1">
      <alignment vertical="center" shrinkToFit="1"/>
    </xf>
    <xf numFmtId="0" fontId="42" fillId="28" borderId="68" xfId="0" applyFont="1" applyFill="1" applyBorder="1">
      <alignment vertical="center"/>
    </xf>
    <xf numFmtId="0" fontId="41" fillId="29" borderId="69" xfId="0" applyFont="1" applyFill="1" applyBorder="1" applyAlignment="1">
      <alignment horizontal="center" vertical="center" wrapText="1"/>
    </xf>
    <xf numFmtId="0" fontId="42" fillId="28" borderId="34" xfId="0" applyFont="1" applyFill="1" applyBorder="1" applyAlignment="1" applyProtection="1">
      <alignment horizontal="center" vertical="center"/>
      <protection locked="0"/>
    </xf>
    <xf numFmtId="0" fontId="41" fillId="28" borderId="71" xfId="0" applyFont="1" applyFill="1" applyBorder="1">
      <alignment vertical="center"/>
    </xf>
    <xf numFmtId="0" fontId="42" fillId="29" borderId="13" xfId="0" applyFont="1" applyFill="1" applyBorder="1" applyAlignment="1">
      <alignment vertical="center" wrapText="1"/>
    </xf>
    <xf numFmtId="0" fontId="42" fillId="29" borderId="63" xfId="0" applyFont="1" applyFill="1" applyBorder="1" applyAlignment="1">
      <alignment horizontal="center" vertical="center" wrapText="1"/>
    </xf>
    <xf numFmtId="0" fontId="44" fillId="28" borderId="46" xfId="0" applyFont="1" applyFill="1" applyBorder="1" applyAlignment="1" applyProtection="1">
      <alignment horizontal="center" vertical="center"/>
      <protection locked="0"/>
    </xf>
    <xf numFmtId="0" fontId="44" fillId="28" borderId="52" xfId="0" applyFont="1" applyFill="1" applyBorder="1" applyAlignment="1" applyProtection="1">
      <alignment horizontal="center" vertical="center"/>
      <protection locked="0"/>
    </xf>
    <xf numFmtId="0" fontId="42" fillId="29" borderId="46" xfId="0" applyFont="1" applyFill="1" applyBorder="1" applyAlignment="1">
      <alignment vertical="center" wrapText="1"/>
    </xf>
    <xf numFmtId="0" fontId="42" fillId="29" borderId="16" xfId="0" applyFont="1" applyFill="1" applyBorder="1" applyAlignment="1">
      <alignment horizontal="center" vertical="center" textRotation="255"/>
    </xf>
    <xf numFmtId="179" fontId="42" fillId="0" borderId="12" xfId="48" applyNumberFormat="1" applyFont="1" applyFill="1" applyBorder="1" applyAlignment="1">
      <alignment vertical="center" shrinkToFit="1"/>
    </xf>
    <xf numFmtId="0" fontId="41" fillId="28" borderId="43" xfId="0" applyFont="1" applyFill="1" applyBorder="1">
      <alignment vertical="center"/>
    </xf>
    <xf numFmtId="0" fontId="42" fillId="29" borderId="13" xfId="0" applyFont="1" applyFill="1" applyBorder="1" applyAlignment="1" applyProtection="1">
      <alignment horizontal="left" vertical="top" textRotation="255"/>
      <protection locked="0"/>
    </xf>
    <xf numFmtId="0" fontId="42" fillId="29" borderId="14" xfId="0" applyFont="1" applyFill="1" applyBorder="1" applyAlignment="1">
      <alignment horizontal="center" vertical="center"/>
    </xf>
    <xf numFmtId="0" fontId="42" fillId="29" borderId="16" xfId="0" applyFont="1" applyFill="1" applyBorder="1" applyAlignment="1">
      <alignment horizontal="center" vertical="center"/>
    </xf>
    <xf numFmtId="0" fontId="46" fillId="29" borderId="15" xfId="0" applyFont="1" applyFill="1" applyBorder="1" applyAlignment="1" applyProtection="1">
      <alignment horizontal="center" vertical="top" textRotation="255" wrapText="1"/>
      <protection locked="0"/>
    </xf>
    <xf numFmtId="0" fontId="42" fillId="28" borderId="12" xfId="0" applyFont="1" applyFill="1" applyBorder="1" applyAlignment="1" applyProtection="1">
      <alignment vertical="center" wrapText="1"/>
      <protection locked="0"/>
    </xf>
    <xf numFmtId="0" fontId="42" fillId="28" borderId="41" xfId="0" applyFont="1" applyFill="1" applyBorder="1" applyAlignment="1" applyProtection="1">
      <alignment vertical="center" wrapText="1"/>
      <protection locked="0"/>
    </xf>
    <xf numFmtId="0" fontId="42" fillId="29" borderId="38" xfId="0" applyFont="1" applyFill="1" applyBorder="1" applyAlignment="1">
      <alignment vertical="center"/>
    </xf>
    <xf numFmtId="0" fontId="45" fillId="0" borderId="47" xfId="0" applyFont="1" applyFill="1" applyBorder="1" applyAlignment="1">
      <alignment vertical="center"/>
    </xf>
    <xf numFmtId="0" fontId="42" fillId="29" borderId="18" xfId="0" applyFont="1" applyFill="1" applyBorder="1" applyAlignment="1">
      <alignment vertical="center"/>
    </xf>
    <xf numFmtId="0" fontId="42" fillId="28" borderId="44" xfId="0" applyFont="1" applyFill="1" applyBorder="1" applyAlignment="1" applyProtection="1">
      <alignment horizontal="center" vertical="center"/>
      <protection locked="0"/>
    </xf>
    <xf numFmtId="0" fontId="42"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1" fillId="0" borderId="48" xfId="0" applyFont="1" applyFill="1" applyBorder="1">
      <alignment vertical="center"/>
    </xf>
    <xf numFmtId="0" fontId="41" fillId="0" borderId="44" xfId="0" applyFont="1" applyFill="1" applyBorder="1" applyAlignment="1">
      <alignment vertical="center"/>
    </xf>
    <xf numFmtId="0" fontId="41" fillId="0" borderId="48" xfId="0" applyFont="1" applyFill="1" applyBorder="1" applyAlignment="1">
      <alignment horizontal="center" vertical="center"/>
    </xf>
    <xf numFmtId="0" fontId="41" fillId="0" borderId="48" xfId="0" applyFont="1" applyFill="1" applyBorder="1" applyAlignment="1">
      <alignment vertical="center"/>
    </xf>
    <xf numFmtId="0" fontId="41" fillId="28" borderId="70" xfId="0" applyFont="1" applyFill="1" applyBorder="1">
      <alignment vertical="center"/>
    </xf>
    <xf numFmtId="0" fontId="42" fillId="29" borderId="57" xfId="0" applyFont="1" applyFill="1" applyBorder="1" applyAlignment="1">
      <alignment vertical="center" wrapText="1"/>
    </xf>
    <xf numFmtId="178" fontId="42" fillId="0" borderId="58" xfId="0" applyNumberFormat="1" applyFont="1" applyFill="1" applyBorder="1">
      <alignment vertical="center"/>
    </xf>
    <xf numFmtId="0" fontId="47" fillId="0" borderId="0" xfId="0" applyFont="1" applyFill="1" applyBorder="1" applyAlignment="1">
      <alignment horizontal="center" vertical="center"/>
    </xf>
    <xf numFmtId="49" fontId="39" fillId="0" borderId="0" xfId="0" applyNumberFormat="1" applyFont="1" applyFill="1" applyBorder="1" applyAlignment="1" applyProtection="1">
      <alignment horizontal="center" vertical="center"/>
      <protection locked="0"/>
    </xf>
    <xf numFmtId="0" fontId="48" fillId="30" borderId="66" xfId="0" applyFont="1" applyFill="1" applyBorder="1" applyAlignment="1">
      <alignment horizontal="center" vertical="center"/>
    </xf>
    <xf numFmtId="0" fontId="48" fillId="31" borderId="50" xfId="0" applyFont="1" applyFill="1" applyBorder="1">
      <alignment vertical="center"/>
    </xf>
    <xf numFmtId="0" fontId="48" fillId="31" borderId="51" xfId="0" applyFont="1" applyFill="1" applyBorder="1">
      <alignment vertical="center"/>
    </xf>
    <xf numFmtId="0" fontId="48" fillId="31" borderId="65" xfId="0" applyFont="1" applyFill="1" applyBorder="1">
      <alignment vertical="center"/>
    </xf>
    <xf numFmtId="0" fontId="49" fillId="0" borderId="12" xfId="0" applyFont="1" applyFill="1" applyBorder="1" applyAlignment="1">
      <alignment horizontal="center" vertical="center"/>
    </xf>
    <xf numFmtId="0" fontId="49" fillId="0" borderId="0" xfId="0" applyFont="1" applyFill="1" applyBorder="1" applyAlignment="1">
      <alignment horizontal="center" vertical="center"/>
    </xf>
    <xf numFmtId="0" fontId="39" fillId="29" borderId="14" xfId="0" applyFont="1" applyFill="1" applyBorder="1" applyAlignment="1">
      <alignment horizontal="center" vertical="center" textRotation="255" wrapText="1"/>
    </xf>
    <xf numFmtId="0" fontId="39" fillId="29" borderId="16" xfId="0" applyFont="1" applyFill="1" applyBorder="1" applyAlignment="1">
      <alignment horizontal="center" vertical="center" textRotation="255" wrapText="1"/>
    </xf>
    <xf numFmtId="0" fontId="39" fillId="29" borderId="15" xfId="0" applyFont="1" applyFill="1" applyBorder="1" applyAlignment="1">
      <alignment horizontal="center" vertical="center" textRotation="255" wrapText="1"/>
    </xf>
    <xf numFmtId="0" fontId="49" fillId="0" borderId="12" xfId="0" applyFont="1" applyFill="1" applyBorder="1" applyAlignment="1">
      <alignment vertical="center" wrapText="1"/>
    </xf>
    <xf numFmtId="0" fontId="50" fillId="0" borderId="0" xfId="0" applyFont="1" applyFill="1" applyAlignment="1">
      <alignment vertical="center"/>
    </xf>
    <xf numFmtId="0" fontId="49" fillId="29" borderId="38" xfId="0" applyFont="1" applyFill="1" applyBorder="1" applyAlignment="1">
      <alignment horizontal="center" vertical="center" wrapText="1" shrinkToFit="1"/>
    </xf>
    <xf numFmtId="0" fontId="49" fillId="29" borderId="60" xfId="0" applyFont="1" applyFill="1" applyBorder="1" applyAlignment="1">
      <alignment horizontal="center" vertical="center" wrapText="1" shrinkToFit="1"/>
    </xf>
    <xf numFmtId="0" fontId="49" fillId="29" borderId="53" xfId="0" applyFont="1" applyFill="1" applyBorder="1" applyAlignment="1">
      <alignment horizontal="center" vertical="center" wrapText="1" shrinkToFit="1"/>
    </xf>
    <xf numFmtId="0" fontId="49" fillId="0" borderId="62" xfId="0"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29" borderId="18" xfId="0" applyFont="1" applyFill="1" applyBorder="1" applyAlignment="1">
      <alignment horizontal="center" vertical="center" wrapText="1" shrinkToFit="1"/>
    </xf>
    <xf numFmtId="0" fontId="49" fillId="29" borderId="0" xfId="0" applyFont="1" applyFill="1" applyBorder="1" applyAlignment="1">
      <alignment horizontal="center" vertical="center" wrapText="1" shrinkToFit="1"/>
    </xf>
    <xf numFmtId="0" fontId="49" fillId="29" borderId="11" xfId="0" applyFont="1" applyFill="1" applyBorder="1" applyAlignment="1">
      <alignment horizontal="center" vertical="center" wrapText="1" shrinkToFit="1"/>
    </xf>
    <xf numFmtId="0" fontId="49" fillId="0" borderId="25" xfId="0" applyFont="1" applyFill="1" applyBorder="1" applyAlignment="1" applyProtection="1">
      <alignment horizontal="center" vertical="center"/>
    </xf>
    <xf numFmtId="0" fontId="49" fillId="0" borderId="50" xfId="0" applyFont="1" applyFill="1" applyBorder="1" applyAlignment="1">
      <alignment vertical="center"/>
    </xf>
    <xf numFmtId="0" fontId="49" fillId="0" borderId="0" xfId="0" applyFont="1" applyFill="1" applyBorder="1" applyAlignment="1">
      <alignment horizontal="left" vertical="center"/>
    </xf>
    <xf numFmtId="0" fontId="49" fillId="0" borderId="51" xfId="0" applyFont="1" applyFill="1" applyBorder="1" applyAlignment="1">
      <alignment vertical="center"/>
    </xf>
    <xf numFmtId="0" fontId="49" fillId="29" borderId="28" xfId="0" applyFont="1" applyFill="1" applyBorder="1" applyAlignment="1">
      <alignment horizontal="center" vertical="center" wrapText="1" shrinkToFit="1"/>
    </xf>
    <xf numFmtId="0" fontId="49" fillId="29" borderId="63" xfId="0" applyFont="1" applyFill="1" applyBorder="1" applyAlignment="1">
      <alignment horizontal="center" vertical="center" wrapText="1" shrinkToFit="1"/>
    </xf>
    <xf numFmtId="0" fontId="49" fillId="29" borderId="64" xfId="0" applyFont="1" applyFill="1" applyBorder="1" applyAlignment="1">
      <alignment horizontal="center" vertical="center" wrapText="1" shrinkToFit="1"/>
    </xf>
    <xf numFmtId="0" fontId="49" fillId="0" borderId="31" xfId="0" applyFont="1" applyFill="1" applyBorder="1" applyAlignment="1" applyProtection="1">
      <alignment horizontal="center" vertical="center"/>
    </xf>
    <xf numFmtId="0" fontId="49" fillId="29" borderId="14" xfId="0" applyFont="1" applyFill="1" applyBorder="1" applyAlignment="1">
      <alignment horizontal="center" vertical="center" wrapText="1" shrinkToFit="1"/>
    </xf>
    <xf numFmtId="0" fontId="49" fillId="29" borderId="16" xfId="0" applyFont="1" applyFill="1" applyBorder="1" applyAlignment="1">
      <alignment horizontal="center" vertical="center" wrapText="1" shrinkToFit="1"/>
    </xf>
    <xf numFmtId="0" fontId="49" fillId="29" borderId="15" xfId="0" applyFont="1" applyFill="1" applyBorder="1" applyAlignment="1">
      <alignment horizontal="center" vertical="center" wrapText="1" shrinkToFit="1"/>
    </xf>
    <xf numFmtId="0" fontId="49" fillId="0" borderId="12" xfId="0" applyFont="1" applyFill="1" applyBorder="1" applyAlignment="1" applyProtection="1">
      <alignment vertical="center" wrapText="1"/>
    </xf>
    <xf numFmtId="0" fontId="39" fillId="0" borderId="38" xfId="0" applyFont="1" applyFill="1" applyBorder="1">
      <alignment vertical="center"/>
    </xf>
    <xf numFmtId="0" fontId="49" fillId="29" borderId="60" xfId="0" applyFont="1" applyFill="1" applyBorder="1" applyAlignment="1">
      <alignment horizontal="center" vertical="center"/>
    </xf>
    <xf numFmtId="0" fontId="49" fillId="29" borderId="53" xfId="0" applyFont="1" applyFill="1" applyBorder="1" applyAlignment="1">
      <alignment vertical="center" wrapText="1" shrinkToFit="1"/>
    </xf>
    <xf numFmtId="0" fontId="49" fillId="29" borderId="28" xfId="0" applyFont="1" applyFill="1" applyBorder="1" applyAlignment="1">
      <alignment vertical="center" wrapText="1" shrinkToFit="1"/>
    </xf>
    <xf numFmtId="0" fontId="49" fillId="29" borderId="63" xfId="0" applyFont="1" applyFill="1" applyBorder="1" applyAlignment="1">
      <alignment horizontal="center" vertical="center"/>
    </xf>
    <xf numFmtId="0" fontId="49" fillId="0" borderId="65" xfId="0" applyFont="1" applyFill="1" applyBorder="1" applyAlignment="1">
      <alignment vertical="center"/>
    </xf>
    <xf numFmtId="178" fontId="49" fillId="0" borderId="66" xfId="0" applyNumberFormat="1" applyFont="1" applyFill="1" applyBorder="1" applyAlignment="1">
      <alignment vertical="center"/>
    </xf>
    <xf numFmtId="0" fontId="49" fillId="29" borderId="14" xfId="0" applyFont="1" applyFill="1" applyBorder="1" applyAlignment="1">
      <alignment horizontal="center" vertical="center" shrinkToFit="1"/>
    </xf>
    <xf numFmtId="0" fontId="49" fillId="29" borderId="16" xfId="0" applyFont="1" applyFill="1" applyBorder="1" applyAlignment="1">
      <alignment horizontal="center" vertical="center" shrinkToFit="1"/>
    </xf>
    <xf numFmtId="0" fontId="49" fillId="29" borderId="15" xfId="0" applyFont="1" applyFill="1" applyBorder="1" applyAlignment="1">
      <alignment horizontal="center" vertical="center" shrinkToFit="1"/>
    </xf>
    <xf numFmtId="0" fontId="42" fillId="0" borderId="0" xfId="0" applyFont="1" applyFill="1" applyAlignment="1">
      <alignment horizontal="right" vertical="center"/>
    </xf>
    <xf numFmtId="0" fontId="42" fillId="0" borderId="0" xfId="0" applyFont="1" applyFill="1" applyBorder="1" applyAlignment="1">
      <alignment horizontal="left" vertical="top"/>
    </xf>
    <xf numFmtId="0" fontId="49" fillId="29" borderId="38" xfId="0" applyFont="1" applyFill="1" applyBorder="1" applyAlignment="1">
      <alignment horizontal="center" vertical="center" shrinkToFit="1"/>
    </xf>
    <xf numFmtId="0" fontId="49" fillId="29" borderId="60" xfId="0" applyFont="1" applyFill="1" applyBorder="1" applyAlignment="1">
      <alignment horizontal="center" vertical="center" shrinkToFit="1"/>
    </xf>
    <xf numFmtId="0" fontId="49" fillId="29"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49" fillId="0" borderId="0" xfId="0" applyFont="1" applyFill="1" applyAlignment="1">
      <alignment horizontal="left" vertical="top" wrapText="1"/>
    </xf>
    <xf numFmtId="0" fontId="49" fillId="24" borderId="12" xfId="0" applyFont="1" applyFill="1" applyBorder="1" applyAlignment="1" applyProtection="1">
      <alignment horizontal="center" vertical="center"/>
      <protection locked="0"/>
    </xf>
    <xf numFmtId="0" fontId="49" fillId="0" borderId="0" xfId="0" applyFont="1" applyFill="1" applyAlignment="1">
      <alignment vertical="center" wrapText="1"/>
    </xf>
    <xf numFmtId="0" fontId="39" fillId="0" borderId="11" xfId="0" applyFont="1" applyFill="1" applyBorder="1">
      <alignment vertical="center"/>
    </xf>
    <xf numFmtId="0" fontId="49" fillId="29" borderId="14" xfId="0" applyFont="1" applyFill="1" applyBorder="1" applyAlignment="1">
      <alignment horizontal="center" vertical="center" wrapText="1"/>
    </xf>
    <xf numFmtId="0" fontId="49" fillId="29" borderId="16" xfId="0" applyFont="1" applyFill="1" applyBorder="1" applyAlignment="1">
      <alignment horizontal="center" vertical="center" wrapText="1"/>
    </xf>
    <xf numFmtId="0" fontId="49" fillId="29" borderId="15" xfId="0" applyFont="1" applyFill="1" applyBorder="1" applyAlignment="1">
      <alignment horizontal="center" vertical="center" wrapText="1"/>
    </xf>
    <xf numFmtId="0" fontId="49" fillId="29" borderId="38" xfId="0" applyFont="1" applyFill="1" applyBorder="1" applyAlignment="1">
      <alignment horizontal="center" vertical="center" wrapText="1"/>
    </xf>
    <xf numFmtId="0" fontId="49" fillId="29" borderId="60" xfId="0" applyFont="1" applyFill="1" applyBorder="1" applyAlignment="1">
      <alignment horizontal="center" vertical="center" wrapText="1"/>
    </xf>
    <xf numFmtId="0" fontId="49" fillId="29" borderId="53" xfId="0" applyFont="1" applyFill="1" applyBorder="1" applyAlignment="1">
      <alignment horizontal="center" vertical="center" wrapText="1"/>
    </xf>
    <xf numFmtId="0" fontId="42" fillId="24" borderId="68" xfId="0" applyFont="1" applyFill="1" applyBorder="1" applyAlignment="1">
      <alignment horizontal="left" vertical="center"/>
    </xf>
    <xf numFmtId="0" fontId="42" fillId="29" borderId="35" xfId="0" applyFont="1" applyFill="1" applyBorder="1" applyAlignment="1">
      <alignment horizontal="center" vertical="center" wrapText="1"/>
    </xf>
    <xf numFmtId="0" fontId="42" fillId="24" borderId="34" xfId="0" applyFont="1" applyFill="1" applyBorder="1" applyAlignment="1" applyProtection="1">
      <alignment horizontal="center" vertical="center"/>
      <protection locked="0"/>
    </xf>
    <xf numFmtId="0" fontId="42" fillId="24" borderId="37" xfId="0" applyFont="1" applyFill="1" applyBorder="1" applyAlignment="1" applyProtection="1">
      <alignment horizontal="center" vertical="center"/>
      <protection locked="0"/>
    </xf>
    <xf numFmtId="0" fontId="42" fillId="24" borderId="43" xfId="0" applyFont="1" applyFill="1" applyBorder="1" applyAlignment="1">
      <alignment horizontal="left" vertical="center"/>
    </xf>
    <xf numFmtId="0" fontId="49" fillId="29" borderId="14" xfId="0" applyFont="1" applyFill="1" applyBorder="1" applyAlignment="1">
      <alignment horizontal="center" vertical="center" textRotation="255"/>
    </xf>
    <xf numFmtId="0" fontId="49" fillId="29" borderId="16" xfId="0" applyFont="1" applyFill="1" applyBorder="1" applyAlignment="1">
      <alignment horizontal="center" vertical="center" textRotation="255"/>
    </xf>
    <xf numFmtId="0" fontId="49" fillId="29" borderId="15" xfId="0" applyFont="1" applyFill="1" applyBorder="1" applyAlignment="1">
      <alignment horizontal="center" vertical="center" textRotation="255"/>
    </xf>
    <xf numFmtId="179" fontId="49" fillId="0" borderId="12" xfId="48" applyNumberFormat="1" applyFont="1" applyFill="1" applyBorder="1" applyAlignment="1">
      <alignment vertical="center" shrinkToFit="1"/>
    </xf>
    <xf numFmtId="179" fontId="49" fillId="0" borderId="72" xfId="48" applyNumberFormat="1" applyFont="1" applyFill="1" applyBorder="1" applyAlignment="1">
      <alignment vertical="center" shrinkToFit="1"/>
    </xf>
    <xf numFmtId="0" fontId="49" fillId="29" borderId="18" xfId="0" applyFont="1" applyFill="1" applyBorder="1" applyAlignment="1">
      <alignment horizontal="center" vertical="center" wrapText="1"/>
    </xf>
    <xf numFmtId="0" fontId="49" fillId="29" borderId="0" xfId="0" applyFont="1" applyFill="1" applyBorder="1" applyAlignment="1">
      <alignment horizontal="center" vertical="center"/>
    </xf>
    <xf numFmtId="0" fontId="49" fillId="29" borderId="11" xfId="0" applyFont="1" applyFill="1" applyBorder="1" applyAlignment="1">
      <alignment horizontal="center" vertical="center"/>
    </xf>
    <xf numFmtId="0" fontId="51" fillId="0" borderId="44" xfId="0" applyFont="1" applyFill="1" applyBorder="1" applyAlignment="1">
      <alignment vertical="center"/>
    </xf>
    <xf numFmtId="0" fontId="51" fillId="0" borderId="48" xfId="0" applyFont="1" applyFill="1" applyBorder="1" applyAlignment="1">
      <alignment vertical="center"/>
    </xf>
    <xf numFmtId="0" fontId="49" fillId="29" borderId="18" xfId="0" applyFont="1" applyFill="1" applyBorder="1" applyAlignment="1">
      <alignment horizontal="center" vertical="center"/>
    </xf>
    <xf numFmtId="0" fontId="49" fillId="24" borderId="44" xfId="0" applyFont="1" applyFill="1" applyBorder="1" applyAlignment="1" applyProtection="1">
      <alignment horizontal="center" vertical="center"/>
      <protection locked="0"/>
    </xf>
    <xf numFmtId="0" fontId="49" fillId="24" borderId="48" xfId="0" applyFont="1" applyFill="1" applyBorder="1" applyAlignment="1" applyProtection="1">
      <alignment horizontal="center" vertical="center"/>
      <protection locked="0"/>
    </xf>
    <xf numFmtId="0" fontId="51" fillId="29" borderId="44" xfId="0" applyFont="1" applyFill="1" applyBorder="1" applyAlignment="1">
      <alignment vertical="center"/>
    </xf>
    <xf numFmtId="0" fontId="51" fillId="29" borderId="48" xfId="0" applyFont="1" applyFill="1" applyBorder="1" applyAlignment="1">
      <alignment vertical="center"/>
    </xf>
    <xf numFmtId="0" fontId="51" fillId="0" borderId="44" xfId="0" applyFont="1" applyFill="1" applyBorder="1" applyAlignment="1" applyProtection="1">
      <alignment vertical="center"/>
      <protection locked="0"/>
    </xf>
    <xf numFmtId="0" fontId="51" fillId="0" borderId="48" xfId="0" applyFont="1" applyFill="1" applyBorder="1" applyAlignment="1" applyProtection="1">
      <alignment vertical="center"/>
      <protection locked="0"/>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49" fillId="29"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78" fontId="49" fillId="0" borderId="12" xfId="0" applyNumberFormat="1" applyFont="1" applyFill="1" applyBorder="1">
      <alignment vertical="center"/>
    </xf>
    <xf numFmtId="178" fontId="49"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42" fillId="29" borderId="60" xfId="0" applyFont="1" applyFill="1" applyBorder="1" applyAlignment="1">
      <alignment horizontal="left" vertical="center" wrapText="1"/>
    </xf>
    <xf numFmtId="0" fontId="42" fillId="29" borderId="16" xfId="0" applyFont="1" applyFill="1" applyBorder="1" applyAlignment="1">
      <alignment horizontal="left" vertical="center" wrapText="1"/>
    </xf>
    <xf numFmtId="0" fontId="39" fillId="29" borderId="64" xfId="0" applyFont="1" applyFill="1" applyBorder="1">
      <alignment vertical="center"/>
    </xf>
    <xf numFmtId="38" fontId="49" fillId="24" borderId="46" xfId="47" applyFont="1" applyFill="1" applyBorder="1" applyProtection="1">
      <alignment vertical="center"/>
      <protection locked="0"/>
    </xf>
    <xf numFmtId="38" fontId="49" fillId="24" borderId="52" xfId="47" applyFont="1" applyFill="1" applyBorder="1" applyProtection="1">
      <alignment vertical="center"/>
      <protection locked="0"/>
    </xf>
    <xf numFmtId="0" fontId="42" fillId="29" borderId="63" xfId="0" applyFont="1" applyFill="1" applyBorder="1" applyAlignment="1">
      <alignment horizontal="left" vertical="center" wrapText="1"/>
    </xf>
    <xf numFmtId="0" fontId="42" fillId="29" borderId="14" xfId="0" applyFont="1" applyFill="1" applyBorder="1" applyAlignment="1">
      <alignment horizontal="left" vertical="center" wrapText="1"/>
    </xf>
    <xf numFmtId="38" fontId="49" fillId="24" borderId="12" xfId="47" applyFont="1" applyFill="1" applyBorder="1" applyProtection="1">
      <alignment vertical="center"/>
      <protection locked="0"/>
    </xf>
    <xf numFmtId="38" fontId="49" fillId="24" borderId="41" xfId="47" applyFont="1" applyFill="1" applyBorder="1" applyProtection="1">
      <alignment vertical="center"/>
      <protection locked="0"/>
    </xf>
    <xf numFmtId="0" fontId="39" fillId="29" borderId="63" xfId="0" applyFont="1" applyFill="1" applyBorder="1">
      <alignment vertical="center"/>
    </xf>
    <xf numFmtId="0" fontId="42" fillId="24" borderId="70" xfId="0" applyFont="1" applyFill="1" applyBorder="1" applyAlignment="1">
      <alignment horizontal="left" vertical="center"/>
    </xf>
    <xf numFmtId="0" fontId="45" fillId="0" borderId="57" xfId="0" applyFont="1" applyFill="1" applyBorder="1" applyAlignment="1">
      <alignment horizontal="center" vertical="center" wrapText="1"/>
    </xf>
    <xf numFmtId="0" fontId="42" fillId="29" borderId="73" xfId="0" applyFont="1" applyFill="1" applyBorder="1" applyAlignment="1">
      <alignment horizontal="left" vertical="center" wrapText="1"/>
    </xf>
    <xf numFmtId="0" fontId="42" fillId="29" borderId="55" xfId="0" applyFont="1" applyFill="1" applyBorder="1" applyAlignment="1">
      <alignment horizontal="left" vertical="center" wrapText="1"/>
    </xf>
    <xf numFmtId="0" fontId="39" fillId="29" borderId="73" xfId="0" applyFont="1" applyFill="1" applyBorder="1">
      <alignment vertical="center"/>
    </xf>
    <xf numFmtId="38" fontId="49" fillId="24" borderId="74" xfId="47" applyFont="1" applyFill="1" applyBorder="1" applyProtection="1">
      <alignment vertical="center"/>
      <protection locked="0"/>
    </xf>
    <xf numFmtId="38" fontId="49" fillId="24" borderId="57" xfId="47" applyFont="1" applyFill="1" applyBorder="1" applyProtection="1">
      <alignment vertical="center"/>
      <protection locked="0"/>
    </xf>
    <xf numFmtId="38" fontId="49" fillId="24" borderId="58" xfId="47" applyFont="1" applyFill="1" applyBorder="1" applyProtection="1">
      <alignment vertical="center"/>
      <protection locked="0"/>
    </xf>
    <xf numFmtId="0" fontId="51" fillId="0" borderId="0" xfId="0" applyFont="1" applyFill="1">
      <alignment vertical="center"/>
    </xf>
    <xf numFmtId="0" fontId="39" fillId="0" borderId="0" xfId="0" applyFont="1" applyFill="1" applyAlignment="1">
      <alignment vertical="center"/>
    </xf>
    <xf numFmtId="0" fontId="51" fillId="0" borderId="0" xfId="0" applyFont="1" applyFill="1" applyAlignment="1">
      <alignment vertical="top"/>
    </xf>
    <xf numFmtId="0" fontId="52" fillId="0" borderId="0" xfId="0" applyFont="1" applyFill="1">
      <alignment vertical="center"/>
    </xf>
    <xf numFmtId="0" fontId="46" fillId="0" borderId="0" xfId="0" applyFont="1" applyFill="1">
      <alignment vertical="center"/>
    </xf>
    <xf numFmtId="0" fontId="48" fillId="0" borderId="0" xfId="0" applyFont="1" applyFill="1">
      <alignment vertical="center"/>
    </xf>
    <xf numFmtId="0" fontId="45" fillId="0" borderId="75"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75"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76" xfId="0" applyFont="1" applyFill="1" applyBorder="1" applyAlignment="1">
      <alignment horizontal="left" vertical="center" wrapText="1"/>
    </xf>
    <xf numFmtId="0" fontId="53" fillId="0" borderId="61" xfId="0" applyFont="1" applyFill="1" applyBorder="1">
      <alignment vertical="center"/>
    </xf>
    <xf numFmtId="0" fontId="41" fillId="0" borderId="61" xfId="0" applyFont="1" applyFill="1" applyBorder="1">
      <alignment vertical="center"/>
    </xf>
    <xf numFmtId="0" fontId="41" fillId="0" borderId="77" xfId="0" applyFont="1" applyFill="1" applyBorder="1">
      <alignment vertical="center"/>
    </xf>
    <xf numFmtId="49" fontId="48" fillId="0" borderId="0" xfId="0" applyNumberFormat="1" applyFont="1" applyFill="1">
      <alignment vertical="center"/>
    </xf>
    <xf numFmtId="49" fontId="41" fillId="0" borderId="0" xfId="0" applyNumberFormat="1" applyFont="1" applyFill="1">
      <alignment vertical="center"/>
    </xf>
    <xf numFmtId="0" fontId="39" fillId="32" borderId="13" xfId="0" applyFont="1" applyFill="1" applyBorder="1" applyAlignment="1">
      <alignment horizontal="center" vertical="center"/>
    </xf>
    <xf numFmtId="0" fontId="54" fillId="0" borderId="13" xfId="0" applyFont="1" applyFill="1" applyBorder="1">
      <alignment vertical="center"/>
    </xf>
    <xf numFmtId="0" fontId="54"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55" fillId="0" borderId="0" xfId="0" applyFont="1" applyFill="1" applyAlignment="1">
      <alignment vertical="top"/>
    </xf>
    <xf numFmtId="0" fontId="54" fillId="0" borderId="0" xfId="0" applyFont="1" applyFill="1" applyAlignment="1">
      <alignment horizontal="right" vertical="top"/>
    </xf>
    <xf numFmtId="0" fontId="55" fillId="0" borderId="0" xfId="0" applyFont="1" applyFill="1">
      <alignment vertical="center"/>
    </xf>
    <xf numFmtId="0" fontId="54" fillId="0" borderId="0" xfId="0" applyFont="1" applyFill="1" applyBorder="1" applyAlignment="1">
      <alignment horizontal="right" vertical="top"/>
    </xf>
    <xf numFmtId="0" fontId="45" fillId="0" borderId="12" xfId="0" applyFont="1" applyFill="1" applyBorder="1" applyAlignment="1">
      <alignment horizontal="left" vertical="center"/>
    </xf>
    <xf numFmtId="0" fontId="56"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29" borderId="38" xfId="0" applyFont="1" applyFill="1" applyBorder="1" applyAlignment="1">
      <alignment vertical="center"/>
    </xf>
    <xf numFmtId="0" fontId="45" fillId="0" borderId="16" xfId="0" applyFont="1" applyFill="1" applyBorder="1" applyAlignment="1">
      <alignment horizontal="center" vertical="center"/>
    </xf>
    <xf numFmtId="0" fontId="41" fillId="0" borderId="16" xfId="0" applyFont="1" applyBorder="1" applyAlignment="1">
      <alignment horizontal="left" vertical="center"/>
    </xf>
    <xf numFmtId="0" fontId="41" fillId="0" borderId="60" xfId="0" applyFont="1" applyBorder="1" applyAlignment="1">
      <alignment horizontal="left" vertical="center"/>
    </xf>
    <xf numFmtId="0" fontId="41" fillId="0" borderId="53" xfId="0" applyFont="1" applyBorder="1" applyAlignment="1">
      <alignment horizontal="left" vertical="center"/>
    </xf>
    <xf numFmtId="0" fontId="45" fillId="0" borderId="13" xfId="0" applyFont="1" applyFill="1" applyBorder="1">
      <alignment vertical="center"/>
    </xf>
    <xf numFmtId="0" fontId="56" fillId="0" borderId="18" xfId="0"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right" vertical="top"/>
    </xf>
    <xf numFmtId="0" fontId="46" fillId="0" borderId="0" xfId="0" applyFont="1" applyFill="1" applyAlignment="1">
      <alignment horizontal="right" vertical="top"/>
    </xf>
    <xf numFmtId="0" fontId="45" fillId="0" borderId="38" xfId="0" applyFont="1" applyFill="1" applyBorder="1" applyAlignment="1">
      <alignment horizontal="left" vertical="center"/>
    </xf>
    <xf numFmtId="0" fontId="46" fillId="0" borderId="16" xfId="0" applyFont="1" applyFill="1" applyBorder="1" applyAlignment="1">
      <alignment horizontal="left" vertical="center"/>
    </xf>
    <xf numFmtId="0" fontId="46" fillId="0" borderId="60" xfId="0" applyFont="1" applyFill="1" applyBorder="1" applyAlignment="1">
      <alignment horizontal="left" vertical="center"/>
    </xf>
    <xf numFmtId="0" fontId="57" fillId="0" borderId="13" xfId="0" applyFont="1" applyFill="1" applyBorder="1">
      <alignment vertical="center"/>
    </xf>
    <xf numFmtId="0" fontId="58" fillId="0" borderId="18" xfId="0" applyFont="1" applyFill="1" applyBorder="1" applyAlignment="1">
      <alignment vertical="center"/>
    </xf>
    <xf numFmtId="0" fontId="45" fillId="0" borderId="0" xfId="0" applyFont="1" applyFill="1" applyBorder="1">
      <alignment vertical="center"/>
    </xf>
    <xf numFmtId="0" fontId="46" fillId="0" borderId="0" xfId="0" applyFont="1" applyFill="1" applyBorder="1" applyAlignment="1">
      <alignment vertical="center"/>
    </xf>
    <xf numFmtId="0" fontId="59" fillId="0" borderId="11" xfId="0" applyFont="1" applyFill="1" applyBorder="1" applyAlignment="1">
      <alignment vertical="center"/>
    </xf>
    <xf numFmtId="0" fontId="46" fillId="0" borderId="13" xfId="0" applyFont="1" applyFill="1" applyBorder="1" applyAlignment="1">
      <alignment vertical="center" wrapText="1"/>
    </xf>
    <xf numFmtId="0" fontId="46" fillId="0" borderId="38" xfId="0" applyFont="1" applyFill="1" applyBorder="1" applyAlignment="1">
      <alignment vertical="center" wrapText="1"/>
    </xf>
    <xf numFmtId="0" fontId="46" fillId="0" borderId="60" xfId="0" applyFont="1" applyFill="1" applyBorder="1" applyAlignment="1">
      <alignment vertical="center" wrapText="1"/>
    </xf>
    <xf numFmtId="0" fontId="46" fillId="0" borderId="53" xfId="0" applyFont="1" applyFill="1" applyBorder="1" applyAlignment="1">
      <alignment vertical="center" wrapText="1"/>
    </xf>
    <xf numFmtId="0" fontId="46" fillId="0" borderId="53" xfId="0" applyFont="1" applyFill="1" applyBorder="1" applyAlignment="1">
      <alignment horizontal="center" vertical="center" wrapText="1"/>
    </xf>
    <xf numFmtId="0" fontId="46" fillId="0" borderId="0" xfId="0" applyFont="1" applyFill="1" applyBorder="1" applyAlignment="1">
      <alignment horizontal="left" vertical="center" wrapText="1"/>
    </xf>
    <xf numFmtId="0" fontId="53" fillId="0" borderId="0" xfId="0" applyFont="1" applyFill="1" applyBorder="1" applyAlignment="1">
      <alignment horizontal="left" vertical="center"/>
    </xf>
    <xf numFmtId="0" fontId="46" fillId="0" borderId="0" xfId="0" applyFont="1" applyFill="1" applyBorder="1" applyAlignment="1">
      <alignment vertical="center" wrapText="1"/>
    </xf>
    <xf numFmtId="0" fontId="53" fillId="0" borderId="0" xfId="0" applyFont="1" applyFill="1" applyBorder="1" applyAlignment="1">
      <alignment vertical="center"/>
    </xf>
    <xf numFmtId="0" fontId="46" fillId="0" borderId="38" xfId="0" applyFont="1" applyFill="1" applyBorder="1" applyAlignment="1">
      <alignment horizontal="center" vertical="center" wrapText="1"/>
    </xf>
    <xf numFmtId="0" fontId="46" fillId="0" borderId="60" xfId="0" applyFont="1" applyFill="1" applyBorder="1" applyAlignment="1">
      <alignment horizontal="center" vertical="center" wrapText="1"/>
    </xf>
    <xf numFmtId="0" fontId="59" fillId="0" borderId="0" xfId="0" applyFont="1" applyFill="1" applyBorder="1" applyAlignment="1">
      <alignment vertical="center"/>
    </xf>
    <xf numFmtId="49" fontId="48" fillId="0" borderId="0" xfId="0" applyNumberFormat="1" applyFont="1" applyFill="1" applyAlignment="1">
      <alignment horizontal="left" vertical="center"/>
    </xf>
    <xf numFmtId="0" fontId="45" fillId="0" borderId="0" xfId="0" applyFont="1" applyFill="1" applyBorder="1" applyAlignment="1">
      <alignment vertical="center"/>
    </xf>
    <xf numFmtId="0" fontId="53" fillId="0" borderId="78" xfId="0" applyFont="1" applyFill="1" applyBorder="1" applyAlignment="1">
      <alignment vertical="center"/>
    </xf>
    <xf numFmtId="0" fontId="59" fillId="0" borderId="60" xfId="0" applyFont="1" applyFill="1" applyBorder="1" applyAlignment="1">
      <alignment vertical="center"/>
    </xf>
    <xf numFmtId="0" fontId="59" fillId="0" borderId="53" xfId="0" applyFont="1" applyFill="1" applyBorder="1" applyAlignment="1">
      <alignment vertical="center"/>
    </xf>
    <xf numFmtId="0" fontId="59" fillId="0" borderId="44" xfId="0" applyFont="1" applyFill="1" applyBorder="1" applyAlignment="1">
      <alignment vertical="center"/>
    </xf>
    <xf numFmtId="0" fontId="53" fillId="0" borderId="38" xfId="0" applyFont="1" applyFill="1" applyBorder="1" applyAlignment="1">
      <alignment vertical="center"/>
    </xf>
    <xf numFmtId="0" fontId="45" fillId="0" borderId="79" xfId="0" applyFont="1" applyFill="1" applyBorder="1" applyAlignment="1">
      <alignment horizontal="center" vertical="center"/>
    </xf>
    <xf numFmtId="0" fontId="45" fillId="0" borderId="80" xfId="0" applyFont="1" applyFill="1" applyBorder="1" applyAlignment="1">
      <alignment horizontal="center" vertical="center"/>
    </xf>
    <xf numFmtId="0" fontId="45" fillId="0" borderId="81" xfId="0" applyFont="1" applyFill="1" applyBorder="1" applyAlignment="1">
      <alignment horizontal="center" vertical="center"/>
    </xf>
    <xf numFmtId="0" fontId="59" fillId="0" borderId="15" xfId="0" applyFont="1" applyFill="1" applyBorder="1" applyAlignment="1">
      <alignment vertical="center"/>
    </xf>
    <xf numFmtId="0" fontId="45" fillId="0" borderId="0" xfId="0" applyFont="1" applyFill="1" applyBorder="1" applyAlignment="1">
      <alignment horizontal="left" vertical="center"/>
    </xf>
    <xf numFmtId="0" fontId="60" fillId="0" borderId="38" xfId="0" applyFont="1" applyFill="1" applyBorder="1" applyAlignment="1">
      <alignment vertical="center"/>
    </xf>
    <xf numFmtId="0" fontId="56" fillId="0" borderId="18" xfId="0" applyFont="1" applyFill="1" applyBorder="1" applyAlignment="1">
      <alignment vertical="top" wrapText="1"/>
    </xf>
    <xf numFmtId="0" fontId="51" fillId="0" borderId="0" xfId="0" applyFont="1" applyBorder="1" applyAlignment="1">
      <alignment vertical="top"/>
    </xf>
    <xf numFmtId="49" fontId="56" fillId="0" borderId="13" xfId="0" applyNumberFormat="1" applyFont="1" applyFill="1" applyBorder="1" applyAlignment="1">
      <alignment vertical="center" wrapText="1"/>
    </xf>
    <xf numFmtId="49" fontId="46" fillId="0" borderId="44" xfId="0" applyNumberFormat="1" applyFont="1" applyFill="1" applyBorder="1" applyAlignment="1">
      <alignment horizontal="left" vertical="center" wrapText="1"/>
    </xf>
    <xf numFmtId="49" fontId="46" fillId="0" borderId="13" xfId="0" applyNumberFormat="1" applyFont="1" applyFill="1" applyBorder="1" applyAlignment="1">
      <alignment horizontal="center" vertical="center" wrapText="1"/>
    </xf>
    <xf numFmtId="0" fontId="46" fillId="0" borderId="38" xfId="0" applyFont="1" applyFill="1" applyBorder="1" applyAlignment="1">
      <alignment horizontal="left" vertical="center" wrapText="1"/>
    </xf>
    <xf numFmtId="0" fontId="46" fillId="0" borderId="60" xfId="0" applyFont="1" applyFill="1" applyBorder="1" applyAlignment="1">
      <alignment horizontal="left" vertical="center" wrapText="1"/>
    </xf>
    <xf numFmtId="0" fontId="46" fillId="0" borderId="53" xfId="0" applyFont="1" applyFill="1" applyBorder="1" applyAlignment="1">
      <alignment horizontal="left" vertical="center" wrapText="1"/>
    </xf>
    <xf numFmtId="49" fontId="46" fillId="0" borderId="0" xfId="0" applyNumberFormat="1" applyFont="1" applyFill="1" applyBorder="1" applyAlignment="1">
      <alignment horizontal="left" vertical="center" wrapText="1"/>
    </xf>
    <xf numFmtId="49" fontId="46" fillId="0" borderId="0" xfId="0" applyNumberFormat="1" applyFont="1" applyFill="1" applyBorder="1" applyAlignment="1">
      <alignment horizontal="left" vertical="center"/>
    </xf>
    <xf numFmtId="0" fontId="46" fillId="0" borderId="82" xfId="0" applyFont="1" applyFill="1" applyBorder="1" applyAlignment="1">
      <alignment horizontal="center" vertical="center" wrapText="1"/>
    </xf>
    <xf numFmtId="0" fontId="46" fillId="0" borderId="83" xfId="0" applyFont="1" applyFill="1" applyBorder="1" applyAlignment="1">
      <alignment horizontal="center" vertical="center" wrapText="1"/>
    </xf>
    <xf numFmtId="0" fontId="61" fillId="29" borderId="0" xfId="0" applyFont="1" applyFill="1" applyBorder="1" applyAlignment="1">
      <alignment vertical="center" wrapText="1"/>
    </xf>
    <xf numFmtId="0" fontId="61" fillId="29" borderId="84" xfId="0" applyFont="1" applyFill="1" applyBorder="1" applyAlignment="1">
      <alignment vertical="center" wrapText="1"/>
    </xf>
    <xf numFmtId="0" fontId="61" fillId="29" borderId="76" xfId="0" applyFont="1" applyFill="1" applyBorder="1" applyAlignment="1">
      <alignment vertical="center" wrapText="1"/>
    </xf>
    <xf numFmtId="0" fontId="61" fillId="29" borderId="61" xfId="0" applyFont="1" applyFill="1" applyBorder="1" applyAlignment="1">
      <alignment vertical="center" wrapText="1"/>
    </xf>
    <xf numFmtId="0" fontId="61" fillId="0" borderId="61" xfId="0" applyFont="1" applyFill="1" applyBorder="1">
      <alignment vertical="center"/>
    </xf>
    <xf numFmtId="0" fontId="61" fillId="29" borderId="61" xfId="0" applyFont="1" applyFill="1" applyBorder="1">
      <alignment vertical="center"/>
    </xf>
    <xf numFmtId="0" fontId="62" fillId="0" borderId="77" xfId="0" applyFont="1" applyFill="1" applyBorder="1">
      <alignment vertical="center"/>
    </xf>
    <xf numFmtId="0" fontId="62" fillId="0" borderId="71" xfId="0" applyFont="1" applyFill="1" applyBorder="1" applyAlignment="1">
      <alignment vertical="center" wrapText="1"/>
    </xf>
    <xf numFmtId="0" fontId="42" fillId="0" borderId="0" xfId="0" applyFont="1" applyFill="1" applyAlignment="1">
      <alignment horizontal="center" vertical="center"/>
    </xf>
    <xf numFmtId="0" fontId="45" fillId="0" borderId="85"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85" xfId="0" applyFont="1" applyFill="1" applyBorder="1" applyAlignment="1">
      <alignment horizontal="center" vertical="center" wrapText="1"/>
    </xf>
    <xf numFmtId="0" fontId="45" fillId="0" borderId="71" xfId="0" applyFont="1" applyFill="1" applyBorder="1" applyAlignment="1">
      <alignment horizontal="left" vertical="center" wrapText="1"/>
    </xf>
    <xf numFmtId="0" fontId="48" fillId="27" borderId="66" xfId="0" applyFont="1" applyFill="1" applyBorder="1" applyAlignment="1" applyProtection="1">
      <alignment horizontal="center" vertical="center"/>
      <protection locked="0"/>
    </xf>
    <xf numFmtId="0" fontId="56" fillId="0" borderId="0" xfId="0" applyFont="1" applyFill="1" applyBorder="1" applyAlignment="1">
      <alignment horizontal="left" vertical="center" wrapText="1"/>
    </xf>
    <xf numFmtId="0" fontId="41" fillId="0" borderId="19" xfId="0" applyFont="1" applyFill="1" applyBorder="1">
      <alignment vertical="center"/>
    </xf>
    <xf numFmtId="0" fontId="45" fillId="0" borderId="0" xfId="0" applyFont="1" applyFill="1">
      <alignment vertical="center"/>
    </xf>
    <xf numFmtId="0" fontId="56" fillId="0" borderId="0" xfId="0" applyFont="1" applyFill="1" applyAlignment="1">
      <alignment horizontal="left" vertical="center" wrapText="1"/>
    </xf>
    <xf numFmtId="0" fontId="39" fillId="32" borderId="44" xfId="0" applyFont="1" applyFill="1" applyBorder="1" applyAlignment="1">
      <alignment horizontal="center" vertical="center"/>
    </xf>
    <xf numFmtId="0" fontId="47" fillId="0" borderId="44" xfId="0" applyFont="1" applyFill="1" applyBorder="1" applyAlignment="1">
      <alignment horizontal="center" vertical="center"/>
    </xf>
    <xf numFmtId="0" fontId="47" fillId="0" borderId="44" xfId="0" applyFont="1" applyFill="1" applyBorder="1" applyAlignment="1">
      <alignment horizontal="left" vertical="center" wrapText="1"/>
    </xf>
    <xf numFmtId="0" fontId="47" fillId="0" borderId="38" xfId="0" applyFont="1" applyFill="1" applyBorder="1" applyAlignment="1">
      <alignment horizontal="left" vertical="center" wrapText="1"/>
    </xf>
    <xf numFmtId="0" fontId="47" fillId="0" borderId="86" xfId="0" applyFont="1" applyFill="1" applyBorder="1" applyAlignment="1">
      <alignment horizontal="center" vertical="center"/>
    </xf>
    <xf numFmtId="0" fontId="47" fillId="0" borderId="87" xfId="0" applyFont="1" applyFill="1" applyBorder="1" applyAlignment="1">
      <alignment horizontal="center" vertical="center"/>
    </xf>
    <xf numFmtId="0" fontId="54" fillId="0" borderId="0" xfId="0" applyFont="1" applyFill="1" applyAlignment="1">
      <alignment horizontal="left" vertical="center" wrapText="1"/>
    </xf>
    <xf numFmtId="0" fontId="56" fillId="0" borderId="0" xfId="0" applyFont="1" applyFill="1" applyBorder="1" applyAlignment="1">
      <alignment vertical="center" wrapText="1"/>
    </xf>
    <xf numFmtId="0" fontId="56"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29" borderId="18" xfId="0" applyFont="1" applyFill="1" applyBorder="1" applyAlignment="1">
      <alignment vertical="center"/>
    </xf>
    <xf numFmtId="0" fontId="46" fillId="29" borderId="75" xfId="0" applyFont="1" applyFill="1" applyBorder="1" applyAlignment="1">
      <alignment vertical="center" wrapText="1"/>
    </xf>
    <xf numFmtId="0" fontId="46" fillId="29" borderId="88" xfId="0" applyFont="1" applyFill="1" applyBorder="1" applyAlignment="1">
      <alignment vertical="center"/>
    </xf>
    <xf numFmtId="0" fontId="46" fillId="29" borderId="82" xfId="0" applyFont="1" applyFill="1" applyBorder="1" applyAlignment="1">
      <alignment vertical="center"/>
    </xf>
    <xf numFmtId="0" fontId="46" fillId="0" borderId="83" xfId="0" applyFont="1" applyFill="1" applyBorder="1" applyAlignment="1">
      <alignment vertical="center" wrapText="1"/>
    </xf>
    <xf numFmtId="0" fontId="46" fillId="29" borderId="38" xfId="0" applyFont="1" applyFill="1" applyBorder="1" applyAlignment="1">
      <alignment vertical="center"/>
    </xf>
    <xf numFmtId="0" fontId="46" fillId="29" borderId="60" xfId="0" applyFont="1" applyFill="1" applyBorder="1" applyAlignment="1">
      <alignment vertical="center"/>
    </xf>
    <xf numFmtId="0" fontId="46" fillId="29" borderId="53" xfId="0" applyFont="1" applyFill="1" applyBorder="1" applyAlignment="1">
      <alignment vertical="center"/>
    </xf>
    <xf numFmtId="0" fontId="45" fillId="0" borderId="44" xfId="0" applyFont="1" applyFill="1" applyBorder="1" applyAlignment="1">
      <alignment horizontal="left" vertical="center"/>
    </xf>
    <xf numFmtId="0" fontId="56" fillId="0" borderId="18" xfId="0" applyFont="1" applyFill="1" applyBorder="1" applyAlignment="1"/>
    <xf numFmtId="0" fontId="56" fillId="0" borderId="0" xfId="0" applyFont="1" applyFill="1" applyBorder="1" applyAlignment="1"/>
    <xf numFmtId="0" fontId="56" fillId="0" borderId="0" xfId="0" applyFont="1" applyFill="1" applyBorder="1" applyAlignment="1">
      <alignment vertical="top" wrapText="1"/>
    </xf>
    <xf numFmtId="0" fontId="57" fillId="0" borderId="0" xfId="0" applyFont="1" applyFill="1">
      <alignment vertical="center"/>
    </xf>
    <xf numFmtId="0" fontId="63" fillId="0" borderId="0" xfId="0" applyFont="1" applyFill="1" applyBorder="1" applyAlignment="1">
      <alignment horizontal="left" vertical="center" wrapText="1"/>
    </xf>
    <xf numFmtId="0" fontId="63" fillId="0" borderId="11" xfId="0" applyFont="1" applyFill="1" applyBorder="1" applyAlignment="1">
      <alignment horizontal="left" vertical="center" wrapText="1"/>
    </xf>
    <xf numFmtId="0" fontId="46" fillId="0" borderId="38" xfId="0" applyFont="1" applyFill="1" applyBorder="1" applyAlignment="1">
      <alignment horizontal="left" vertical="center"/>
    </xf>
    <xf numFmtId="0" fontId="46" fillId="0" borderId="53" xfId="0" applyFont="1" applyFill="1" applyBorder="1" applyAlignment="1">
      <alignment horizontal="left" vertical="center"/>
    </xf>
    <xf numFmtId="0" fontId="57" fillId="0" borderId="44" xfId="0" applyFont="1" applyFill="1" applyBorder="1" applyAlignment="1">
      <alignment vertical="center"/>
    </xf>
    <xf numFmtId="0" fontId="57" fillId="0" borderId="18" xfId="0" applyFont="1" applyFill="1" applyBorder="1" applyAlignment="1"/>
    <xf numFmtId="0" fontId="46" fillId="0" borderId="11" xfId="0" applyFont="1" applyFill="1" applyBorder="1" applyAlignment="1">
      <alignment vertical="center"/>
    </xf>
    <xf numFmtId="0" fontId="46" fillId="0" borderId="44" xfId="0" applyFont="1" applyFill="1" applyBorder="1" applyAlignment="1">
      <alignment vertical="center" wrapText="1"/>
    </xf>
    <xf numFmtId="0" fontId="46" fillId="0" borderId="18" xfId="0" applyFont="1" applyFill="1" applyBorder="1" applyAlignment="1">
      <alignment vertical="center" wrapText="1"/>
    </xf>
    <xf numFmtId="0" fontId="46" fillId="0" borderId="11" xfId="0" applyFont="1" applyFill="1" applyBorder="1" applyAlignment="1">
      <alignment vertical="center" wrapText="1"/>
    </xf>
    <xf numFmtId="0" fontId="46"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6" fillId="0" borderId="18"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56" fillId="0" borderId="0" xfId="0" applyFont="1" applyAlignment="1" applyProtection="1">
      <alignment horizontal="left" vertical="center"/>
      <protection locked="0"/>
    </xf>
    <xf numFmtId="49" fontId="41" fillId="0" borderId="0" xfId="0" applyNumberFormat="1" applyFont="1" applyFill="1" applyAlignment="1">
      <alignment horizontal="left" vertical="center"/>
    </xf>
    <xf numFmtId="0" fontId="59" fillId="0" borderId="89" xfId="0" applyFont="1" applyFill="1" applyBorder="1" applyAlignment="1">
      <alignment vertical="center"/>
    </xf>
    <xf numFmtId="0" fontId="46" fillId="0" borderId="78" xfId="0" applyFont="1" applyFill="1" applyBorder="1" applyAlignment="1">
      <alignment horizontal="center" vertical="center"/>
    </xf>
    <xf numFmtId="0" fontId="46" fillId="0" borderId="90"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0" xfId="0" applyFont="1" applyFill="1" applyBorder="1" applyAlignment="1">
      <alignment horizontal="center" vertical="center"/>
    </xf>
    <xf numFmtId="0" fontId="53" fillId="0" borderId="44" xfId="0" applyFont="1" applyFill="1" applyBorder="1" applyAlignment="1">
      <alignment vertical="center"/>
    </xf>
    <xf numFmtId="0" fontId="41" fillId="0" borderId="91" xfId="0" applyFont="1" applyFill="1" applyBorder="1" applyAlignment="1">
      <alignment horizontal="center" vertical="center"/>
    </xf>
    <xf numFmtId="0" fontId="46" fillId="0" borderId="92" xfId="0" applyFont="1" applyFill="1" applyBorder="1" applyAlignment="1">
      <alignment horizontal="center" vertical="center"/>
    </xf>
    <xf numFmtId="0" fontId="46" fillId="0" borderId="86" xfId="0" applyFont="1" applyFill="1" applyBorder="1" applyAlignment="1">
      <alignment horizontal="center" vertical="center"/>
    </xf>
    <xf numFmtId="0" fontId="46" fillId="0" borderId="93" xfId="0" applyFont="1" applyFill="1" applyBorder="1" applyAlignment="1">
      <alignment horizontal="center" vertical="center"/>
    </xf>
    <xf numFmtId="0" fontId="60" fillId="0" borderId="18" xfId="0" applyFont="1" applyFill="1" applyBorder="1" applyAlignment="1">
      <alignment vertical="center"/>
    </xf>
    <xf numFmtId="0" fontId="46" fillId="0" borderId="62" xfId="0" applyFont="1" applyFill="1" applyBorder="1" applyAlignment="1">
      <alignment horizontal="center" vertical="center"/>
    </xf>
    <xf numFmtId="49" fontId="56" fillId="0" borderId="44" xfId="0" applyNumberFormat="1" applyFont="1" applyFill="1" applyBorder="1" applyAlignment="1">
      <alignment vertical="center" wrapText="1"/>
    </xf>
    <xf numFmtId="49" fontId="46" fillId="0" borderId="44" xfId="0" applyNumberFormat="1" applyFont="1" applyFill="1" applyBorder="1" applyAlignment="1">
      <alignment horizontal="center" vertical="center" wrapText="1"/>
    </xf>
    <xf numFmtId="0" fontId="46" fillId="0" borderId="18" xfId="0" applyFont="1" applyFill="1" applyBorder="1" applyAlignment="1">
      <alignment horizontal="left" vertical="center" wrapText="1"/>
    </xf>
    <xf numFmtId="0" fontId="46" fillId="0" borderId="11" xfId="0" applyFont="1" applyFill="1" applyBorder="1" applyAlignment="1">
      <alignment horizontal="left" vertical="center" wrapText="1"/>
    </xf>
    <xf numFmtId="0" fontId="46" fillId="0" borderId="94" xfId="0" applyFont="1" applyFill="1" applyBorder="1" applyAlignment="1">
      <alignment horizontal="center" vertical="center" wrapText="1"/>
    </xf>
    <xf numFmtId="0" fontId="46" fillId="0" borderId="95" xfId="0" applyFont="1" applyFill="1" applyBorder="1" applyAlignment="1">
      <alignment horizontal="center" vertical="center" wrapText="1"/>
    </xf>
    <xf numFmtId="0" fontId="46" fillId="29" borderId="0" xfId="0" applyFont="1" applyFill="1" applyBorder="1" applyAlignment="1">
      <alignment vertical="center"/>
    </xf>
    <xf numFmtId="0" fontId="53" fillId="25" borderId="38" xfId="0" applyFont="1" applyFill="1" applyBorder="1" applyAlignment="1">
      <alignment horizontal="center" vertical="center" wrapText="1"/>
    </xf>
    <xf numFmtId="0" fontId="61" fillId="24" borderId="76" xfId="0" applyFont="1" applyFill="1" applyBorder="1" applyAlignment="1">
      <alignment vertical="center" wrapText="1"/>
    </xf>
    <xf numFmtId="0" fontId="61" fillId="24" borderId="96" xfId="0" applyFont="1" applyFill="1" applyBorder="1" applyAlignment="1">
      <alignment vertical="center" wrapText="1"/>
    </xf>
    <xf numFmtId="0" fontId="61" fillId="24" borderId="97" xfId="0" applyFont="1" applyFill="1" applyBorder="1" applyAlignment="1">
      <alignment vertical="center" wrapText="1"/>
    </xf>
    <xf numFmtId="0" fontId="56" fillId="29" borderId="0" xfId="0" applyFont="1" applyFill="1" applyBorder="1" applyAlignment="1">
      <alignment horizontal="right" vertical="top"/>
    </xf>
    <xf numFmtId="0" fontId="56" fillId="29" borderId="0" xfId="0" applyFont="1" applyFill="1" applyBorder="1" applyAlignment="1">
      <alignment horizontal="right" vertical="top" wrapText="1"/>
    </xf>
    <xf numFmtId="0" fontId="61" fillId="29" borderId="71" xfId="0" applyFont="1" applyFill="1" applyBorder="1" applyAlignment="1">
      <alignment vertical="center" wrapText="1"/>
    </xf>
    <xf numFmtId="0" fontId="61" fillId="29" borderId="0" xfId="0" applyFont="1" applyFill="1" applyBorder="1" applyAlignment="1">
      <alignment horizontal="left" vertical="center" wrapText="1"/>
    </xf>
    <xf numFmtId="0" fontId="61" fillId="0" borderId="0" xfId="0" applyFont="1" applyFill="1" applyBorder="1">
      <alignment vertical="center"/>
    </xf>
    <xf numFmtId="0" fontId="64" fillId="29" borderId="0" xfId="0" applyFont="1" applyFill="1" applyBorder="1">
      <alignment vertical="center"/>
    </xf>
    <xf numFmtId="0" fontId="52" fillId="0" borderId="84" xfId="0" applyFont="1" applyFill="1" applyBorder="1">
      <alignment vertical="center"/>
    </xf>
    <xf numFmtId="0" fontId="47" fillId="0" borderId="0" xfId="0" applyFont="1" applyFill="1" applyBorder="1" applyAlignment="1">
      <alignment vertical="center"/>
    </xf>
    <xf numFmtId="0" fontId="62" fillId="0" borderId="0" xfId="0" applyFont="1" applyFill="1" applyBorder="1">
      <alignment vertical="center"/>
    </xf>
    <xf numFmtId="0" fontId="65" fillId="27" borderId="98" xfId="0" applyFont="1" applyFill="1" applyBorder="1">
      <alignment vertical="center"/>
    </xf>
    <xf numFmtId="0" fontId="56" fillId="0" borderId="95" xfId="0" applyFont="1" applyFill="1" applyBorder="1" applyAlignment="1">
      <alignment horizontal="left" vertical="center" wrapText="1"/>
    </xf>
    <xf numFmtId="0" fontId="41" fillId="0" borderId="0" xfId="0" applyFont="1" applyFill="1" applyAlignment="1">
      <alignment vertical="center"/>
    </xf>
    <xf numFmtId="0" fontId="47" fillId="0" borderId="44" xfId="0" applyFont="1" applyFill="1" applyBorder="1" applyAlignment="1">
      <alignment horizontal="left" vertical="center"/>
    </xf>
    <xf numFmtId="0" fontId="47" fillId="0" borderId="18" xfId="0" applyFont="1" applyFill="1" applyBorder="1" applyAlignment="1">
      <alignment horizontal="left" vertical="center" wrapText="1"/>
    </xf>
    <xf numFmtId="0" fontId="47" fillId="0" borderId="85" xfId="0" applyFont="1" applyFill="1" applyBorder="1" applyAlignment="1">
      <alignment horizontal="left" vertical="center" wrapText="1"/>
    </xf>
    <xf numFmtId="0" fontId="47" fillId="0" borderId="99" xfId="0" applyFont="1" applyFill="1" applyBorder="1" applyAlignment="1">
      <alignment vertical="center"/>
    </xf>
    <xf numFmtId="0" fontId="47" fillId="0" borderId="100" xfId="0" applyFont="1" applyFill="1" applyBorder="1" applyAlignment="1">
      <alignment vertical="center"/>
    </xf>
    <xf numFmtId="0" fontId="47" fillId="0" borderId="99" xfId="0" applyFont="1" applyFill="1" applyBorder="1" applyAlignment="1">
      <alignment horizontal="left" vertical="center" wrapText="1"/>
    </xf>
    <xf numFmtId="0" fontId="47" fillId="0" borderId="101"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6" fillId="29" borderId="85" xfId="0" applyFont="1" applyFill="1" applyBorder="1" applyAlignment="1">
      <alignment vertical="center" wrapText="1"/>
    </xf>
    <xf numFmtId="0" fontId="46" fillId="29" borderId="98" xfId="0" applyFont="1" applyFill="1" applyBorder="1" applyAlignment="1">
      <alignment vertical="center"/>
    </xf>
    <xf numFmtId="0" fontId="46" fillId="29" borderId="94" xfId="0" applyFont="1" applyFill="1" applyBorder="1" applyAlignment="1">
      <alignment vertical="center"/>
    </xf>
    <xf numFmtId="0" fontId="46" fillId="0" borderId="95" xfId="0" applyFont="1" applyFill="1" applyBorder="1" applyAlignment="1">
      <alignment vertical="center" wrapText="1"/>
    </xf>
    <xf numFmtId="0" fontId="56" fillId="29" borderId="0" xfId="0" applyFont="1" applyFill="1" applyBorder="1" applyAlignment="1" applyProtection="1">
      <alignment vertical="center"/>
      <protection locked="0"/>
    </xf>
    <xf numFmtId="0" fontId="46" fillId="28" borderId="0" xfId="0" applyFont="1" applyFill="1" applyBorder="1" applyAlignment="1" applyProtection="1">
      <alignment vertical="center"/>
      <protection locked="0"/>
    </xf>
    <xf numFmtId="0" fontId="46" fillId="28" borderId="0" xfId="0" applyFont="1" applyFill="1" applyBorder="1" applyAlignment="1" applyProtection="1">
      <alignment vertical="top"/>
      <protection locked="0"/>
    </xf>
    <xf numFmtId="0" fontId="46"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6" fillId="0" borderId="0" xfId="0" applyFont="1" applyFill="1" applyAlignment="1">
      <alignment vertical="center"/>
    </xf>
    <xf numFmtId="0" fontId="63" fillId="0" borderId="0" xfId="0" applyFont="1" applyFill="1" applyBorder="1" applyAlignment="1">
      <alignment horizontal="left" vertical="center"/>
    </xf>
    <xf numFmtId="0" fontId="63" fillId="0" borderId="11" xfId="0" applyFont="1" applyFill="1" applyBorder="1" applyAlignment="1">
      <alignment horizontal="left" vertical="center"/>
    </xf>
    <xf numFmtId="0" fontId="46" fillId="0" borderId="18" xfId="0" applyFont="1" applyFill="1" applyBorder="1" applyAlignment="1">
      <alignment horizontal="left" vertical="center"/>
    </xf>
    <xf numFmtId="0" fontId="46" fillId="0" borderId="0" xfId="0" applyFont="1" applyFill="1" applyBorder="1" applyAlignment="1">
      <alignment horizontal="left" vertical="center"/>
    </xf>
    <xf numFmtId="0" fontId="46" fillId="0" borderId="11" xfId="0" applyFont="1" applyFill="1" applyBorder="1" applyAlignment="1">
      <alignment horizontal="left" vertical="center"/>
    </xf>
    <xf numFmtId="0" fontId="59" fillId="0" borderId="18" xfId="0" applyFont="1" applyFill="1" applyBorder="1" applyAlignment="1">
      <alignment vertical="center"/>
    </xf>
    <xf numFmtId="0" fontId="46" fillId="0" borderId="18" xfId="0" applyFont="1" applyFill="1" applyBorder="1" applyAlignment="1">
      <alignment vertical="center"/>
    </xf>
    <xf numFmtId="0" fontId="46" fillId="0" borderId="98" xfId="0" applyFont="1" applyFill="1" applyBorder="1" applyAlignment="1">
      <alignment vertical="center"/>
    </xf>
    <xf numFmtId="0" fontId="46" fillId="0" borderId="102" xfId="0" applyFont="1" applyFill="1" applyBorder="1" applyAlignment="1">
      <alignment vertical="center" wrapText="1"/>
    </xf>
    <xf numFmtId="0" fontId="46" fillId="0" borderId="100" xfId="0" applyFont="1" applyFill="1" applyBorder="1" applyAlignment="1">
      <alignment horizontal="left" vertical="center" wrapText="1"/>
    </xf>
    <xf numFmtId="0" fontId="46" fillId="0" borderId="103" xfId="0" applyFont="1" applyFill="1" applyBorder="1" applyAlignment="1">
      <alignment vertical="center"/>
    </xf>
    <xf numFmtId="0" fontId="46" fillId="0" borderId="49" xfId="0" applyFont="1" applyFill="1" applyBorder="1" applyAlignment="1">
      <alignment horizontal="left" vertical="center" wrapText="1"/>
    </xf>
    <xf numFmtId="0" fontId="46" fillId="0" borderId="89" xfId="0" applyFont="1" applyFill="1" applyBorder="1" applyAlignment="1">
      <alignment horizontal="left" vertical="center" wrapText="1"/>
    </xf>
    <xf numFmtId="0" fontId="53" fillId="25" borderId="18" xfId="0" applyFont="1" applyFill="1" applyBorder="1" applyAlignment="1">
      <alignment horizontal="center" vertical="center" wrapText="1"/>
    </xf>
    <xf numFmtId="0" fontId="46" fillId="29" borderId="71" xfId="0" applyFont="1" applyFill="1" applyBorder="1">
      <alignment vertical="center"/>
    </xf>
    <xf numFmtId="0" fontId="46" fillId="29" borderId="44" xfId="0" applyFont="1" applyFill="1" applyBorder="1">
      <alignment vertical="center"/>
    </xf>
    <xf numFmtId="0" fontId="46" fillId="29" borderId="44" xfId="0" applyFont="1" applyFill="1" applyBorder="1" applyAlignment="1">
      <alignment vertical="center" wrapText="1"/>
    </xf>
    <xf numFmtId="0" fontId="46" fillId="29" borderId="19" xfId="0" applyFont="1" applyFill="1" applyBorder="1" applyAlignment="1">
      <alignment vertical="center"/>
    </xf>
    <xf numFmtId="0" fontId="56" fillId="29" borderId="0" xfId="0" applyFont="1" applyFill="1" applyBorder="1" applyAlignment="1">
      <alignment horizontal="left" vertical="top"/>
    </xf>
    <xf numFmtId="0" fontId="56" fillId="29" borderId="0" xfId="0" applyFont="1" applyFill="1" applyAlignment="1">
      <alignment horizontal="left" vertical="center" wrapText="1"/>
    </xf>
    <xf numFmtId="0" fontId="56" fillId="29" borderId="0" xfId="0" applyFont="1" applyFill="1" applyBorder="1" applyAlignment="1">
      <alignment vertical="top" wrapText="1"/>
    </xf>
    <xf numFmtId="0" fontId="61" fillId="29" borderId="0" xfId="0" applyFont="1" applyFill="1" applyBorder="1">
      <alignment vertical="center"/>
    </xf>
    <xf numFmtId="0" fontId="62" fillId="0" borderId="84" xfId="0" applyFont="1" applyFill="1" applyBorder="1">
      <alignment vertical="center"/>
    </xf>
    <xf numFmtId="0" fontId="62" fillId="0" borderId="0" xfId="0" applyFont="1" applyFill="1" applyBorder="1" applyAlignment="1">
      <alignment vertical="center" wrapText="1"/>
    </xf>
    <xf numFmtId="0" fontId="53" fillId="27" borderId="98" xfId="0" applyFont="1" applyFill="1" applyBorder="1">
      <alignment vertical="center"/>
    </xf>
    <xf numFmtId="0" fontId="46" fillId="0" borderId="44" xfId="0" applyFont="1" applyFill="1" applyBorder="1" applyAlignment="1">
      <alignment horizontal="center" vertical="center"/>
    </xf>
    <xf numFmtId="0" fontId="47" fillId="0" borderId="98" xfId="0" applyFont="1" applyFill="1" applyBorder="1">
      <alignment vertical="center"/>
    </xf>
    <xf numFmtId="0" fontId="47" fillId="0" borderId="0" xfId="0" applyFont="1" applyFill="1" applyBorder="1">
      <alignment vertical="center"/>
    </xf>
    <xf numFmtId="0" fontId="47" fillId="0" borderId="98" xfId="0" applyFont="1" applyFill="1" applyBorder="1" applyAlignment="1">
      <alignment horizontal="left" vertical="center"/>
    </xf>
    <xf numFmtId="0" fontId="47" fillId="0" borderId="11" xfId="0" applyFont="1" applyFill="1" applyBorder="1" applyAlignment="1">
      <alignment horizontal="left" vertical="center"/>
    </xf>
    <xf numFmtId="0" fontId="47" fillId="0" borderId="0" xfId="0" applyFont="1" applyFill="1" applyBorder="1" applyAlignment="1">
      <alignment horizontal="left" vertical="center"/>
    </xf>
    <xf numFmtId="0" fontId="56" fillId="29" borderId="0" xfId="0" applyFont="1" applyFill="1" applyBorder="1" applyAlignment="1" applyProtection="1">
      <alignment vertical="center" wrapText="1"/>
      <protection locked="0"/>
    </xf>
    <xf numFmtId="0" fontId="56" fillId="29" borderId="11" xfId="0" applyFont="1" applyFill="1" applyBorder="1" applyAlignment="1" applyProtection="1">
      <alignment vertical="center"/>
      <protection locked="0"/>
    </xf>
    <xf numFmtId="0" fontId="46" fillId="0" borderId="46" xfId="0" applyFont="1" applyFill="1" applyBorder="1" applyAlignment="1">
      <alignment vertical="center" wrapText="1"/>
    </xf>
    <xf numFmtId="0" fontId="46" fillId="0" borderId="74" xfId="0" applyFont="1" applyFill="1" applyBorder="1" applyAlignment="1">
      <alignment vertical="center" wrapText="1"/>
    </xf>
    <xf numFmtId="0" fontId="46" fillId="0" borderId="28" xfId="0" applyFont="1" applyFill="1" applyBorder="1" applyAlignment="1">
      <alignment vertical="center" wrapText="1"/>
    </xf>
    <xf numFmtId="0" fontId="46" fillId="0" borderId="64" xfId="0" applyFont="1" applyFill="1" applyBorder="1" applyAlignment="1">
      <alignment vertical="center" wrapText="1"/>
    </xf>
    <xf numFmtId="0" fontId="46" fillId="0" borderId="28" xfId="0" applyFont="1" applyFill="1" applyBorder="1" applyAlignment="1">
      <alignment horizontal="center" vertical="center" wrapText="1"/>
    </xf>
    <xf numFmtId="0" fontId="46" fillId="0" borderId="64" xfId="0" applyFont="1" applyFill="1" applyBorder="1" applyAlignment="1">
      <alignment horizontal="center" vertical="center" wrapText="1"/>
    </xf>
    <xf numFmtId="0" fontId="46" fillId="0" borderId="63" xfId="0" applyFont="1" applyFill="1" applyBorder="1" applyAlignment="1">
      <alignment horizontal="center" vertical="center" wrapText="1"/>
    </xf>
    <xf numFmtId="0" fontId="46" fillId="0" borderId="94" xfId="0" applyFont="1" applyFill="1" applyBorder="1" applyAlignment="1">
      <alignment vertical="center" wrapText="1"/>
    </xf>
    <xf numFmtId="0" fontId="46" fillId="0" borderId="103" xfId="0" applyFont="1" applyFill="1" applyBorder="1" applyAlignment="1">
      <alignment vertical="center" wrapText="1"/>
    </xf>
    <xf numFmtId="0" fontId="46" fillId="0" borderId="44" xfId="0" applyFont="1" applyFill="1" applyBorder="1" applyAlignment="1">
      <alignment horizontal="left" vertical="center" wrapText="1"/>
    </xf>
    <xf numFmtId="49" fontId="46" fillId="0" borderId="46" xfId="0" applyNumberFormat="1" applyFont="1" applyFill="1" applyBorder="1" applyAlignment="1">
      <alignment horizontal="center" vertical="center" wrapText="1"/>
    </xf>
    <xf numFmtId="0" fontId="46" fillId="0" borderId="104" xfId="0" applyFont="1" applyFill="1" applyBorder="1" applyAlignment="1">
      <alignment horizontal="left" vertical="center" wrapText="1"/>
    </xf>
    <xf numFmtId="0" fontId="46" fillId="0" borderId="73" xfId="0" applyFont="1" applyFill="1" applyBorder="1" applyAlignment="1">
      <alignment horizontal="left" vertical="center" wrapText="1"/>
    </xf>
    <xf numFmtId="0" fontId="46" fillId="0" borderId="105" xfId="0" applyFont="1" applyFill="1" applyBorder="1" applyAlignment="1">
      <alignment horizontal="left" vertical="center" wrapText="1"/>
    </xf>
    <xf numFmtId="0" fontId="46" fillId="0" borderId="104" xfId="0" applyFont="1" applyFill="1" applyBorder="1" applyAlignment="1">
      <alignment horizontal="center" vertical="center" wrapText="1"/>
    </xf>
    <xf numFmtId="0" fontId="46" fillId="0" borderId="106" xfId="0" applyFont="1" applyFill="1" applyBorder="1" applyAlignment="1">
      <alignment horizontal="center" vertical="center" wrapText="1"/>
    </xf>
    <xf numFmtId="0" fontId="46" fillId="0" borderId="107" xfId="0" applyFont="1" applyFill="1" applyBorder="1" applyAlignment="1">
      <alignment horizontal="center" vertical="center" wrapText="1"/>
    </xf>
    <xf numFmtId="0" fontId="46" fillId="0" borderId="105" xfId="0" applyFont="1" applyFill="1" applyBorder="1" applyAlignment="1">
      <alignment horizontal="center" vertical="center" wrapText="1"/>
    </xf>
    <xf numFmtId="0" fontId="41" fillId="29" borderId="71" xfId="0" applyFont="1" applyFill="1" applyBorder="1">
      <alignment vertical="center"/>
    </xf>
    <xf numFmtId="0" fontId="41" fillId="29" borderId="44" xfId="0" applyFont="1" applyFill="1" applyBorder="1">
      <alignment vertical="center"/>
    </xf>
    <xf numFmtId="0" fontId="61" fillId="29" borderId="19" xfId="0" applyFont="1" applyFill="1" applyBorder="1" applyAlignment="1">
      <alignment vertical="center" wrapText="1"/>
    </xf>
    <xf numFmtId="0" fontId="61" fillId="26" borderId="0" xfId="0" applyFont="1" applyFill="1" applyBorder="1" applyAlignment="1" applyProtection="1">
      <alignment horizontal="center" vertical="center"/>
      <protection locked="0"/>
    </xf>
    <xf numFmtId="0" fontId="41" fillId="27" borderId="98" xfId="0" applyFont="1" applyFill="1" applyBorder="1">
      <alignment vertical="center"/>
    </xf>
    <xf numFmtId="0" fontId="45" fillId="29" borderId="0" xfId="0" applyFont="1" applyFill="1" applyBorder="1" applyAlignment="1" applyProtection="1">
      <alignment vertical="center"/>
      <protection locked="0"/>
    </xf>
    <xf numFmtId="0" fontId="46" fillId="29" borderId="0" xfId="0" applyFont="1" applyFill="1" applyBorder="1" applyAlignment="1" applyProtection="1">
      <alignment vertical="top"/>
      <protection locked="0"/>
    </xf>
    <xf numFmtId="0" fontId="46" fillId="29"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6"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6" fillId="0" borderId="39" xfId="0" applyFont="1" applyFill="1" applyBorder="1" applyAlignment="1" applyProtection="1">
      <alignment vertical="center"/>
      <protection locked="0"/>
    </xf>
    <xf numFmtId="0" fontId="56" fillId="27" borderId="50" xfId="0" applyFont="1" applyFill="1" applyBorder="1" applyAlignment="1" applyProtection="1">
      <alignment vertical="center" wrapText="1"/>
      <protection locked="0"/>
    </xf>
    <xf numFmtId="0" fontId="56" fillId="0" borderId="60" xfId="0" applyFont="1" applyFill="1" applyBorder="1" applyAlignment="1" applyProtection="1">
      <alignment vertical="center"/>
      <protection locked="0"/>
    </xf>
    <xf numFmtId="0" fontId="46" fillId="0" borderId="53" xfId="0"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56"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56"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6" fillId="0" borderId="39" xfId="0" applyFont="1" applyFill="1" applyBorder="1" applyAlignment="1" applyProtection="1">
      <alignment horizontal="left" vertical="center"/>
      <protection locked="0"/>
    </xf>
    <xf numFmtId="0" fontId="56" fillId="28" borderId="50" xfId="0" applyFont="1" applyFill="1" applyBorder="1" applyAlignment="1" applyProtection="1">
      <alignment vertical="center" wrapText="1"/>
      <protection locked="0"/>
    </xf>
    <xf numFmtId="0" fontId="67" fillId="0" borderId="13"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46"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6" fillId="0" borderId="0" xfId="0" applyFont="1" applyFill="1" applyBorder="1" applyAlignment="1" applyProtection="1">
      <alignment vertical="center"/>
      <protection locked="0"/>
    </xf>
    <xf numFmtId="0" fontId="56" fillId="24" borderId="17" xfId="0" applyFont="1" applyFill="1" applyBorder="1" applyAlignment="1" applyProtection="1">
      <alignment vertical="center" wrapText="1"/>
      <protection locked="0"/>
    </xf>
    <xf numFmtId="0" fontId="56" fillId="0" borderId="0" xfId="0" applyFont="1" applyFill="1" applyBorder="1" applyAlignment="1" applyProtection="1">
      <alignment vertical="center"/>
      <protection locked="0"/>
    </xf>
    <xf numFmtId="0" fontId="46" fillId="0" borderId="11" xfId="0" applyFont="1" applyFill="1" applyBorder="1" applyAlignment="1" applyProtection="1">
      <alignment horizontal="left" vertical="center"/>
      <protection locked="0"/>
    </xf>
    <xf numFmtId="0" fontId="46" fillId="26" borderId="50" xfId="0" applyFont="1" applyFill="1" applyBorder="1" applyAlignment="1" applyProtection="1">
      <alignment vertical="center"/>
      <protection locked="0"/>
    </xf>
    <xf numFmtId="49" fontId="46" fillId="0" borderId="38" xfId="0" applyNumberFormat="1" applyFont="1" applyFill="1" applyBorder="1" applyAlignment="1">
      <alignment horizontal="center" vertical="center" wrapText="1"/>
    </xf>
    <xf numFmtId="0" fontId="56" fillId="26" borderId="108" xfId="0" applyFont="1" applyFill="1" applyBorder="1" applyAlignment="1">
      <alignment horizontal="center" vertical="center" wrapText="1"/>
    </xf>
    <xf numFmtId="0" fontId="56" fillId="26" borderId="109" xfId="0" applyFont="1" applyFill="1" applyBorder="1" applyAlignment="1">
      <alignment horizontal="center" vertical="center" wrapText="1"/>
    </xf>
    <xf numFmtId="0" fontId="56" fillId="26" borderId="110" xfId="0" applyFont="1" applyFill="1" applyBorder="1" applyAlignment="1">
      <alignment horizontal="center" vertical="center" wrapText="1"/>
    </xf>
    <xf numFmtId="0" fontId="56" fillId="26" borderId="111" xfId="0" applyFont="1" applyFill="1" applyBorder="1" applyAlignment="1">
      <alignment horizontal="center" vertical="center" wrapText="1"/>
    </xf>
    <xf numFmtId="0" fontId="56" fillId="26" borderId="112" xfId="0" applyFont="1" applyFill="1" applyBorder="1" applyAlignment="1">
      <alignment horizontal="center" vertical="center" wrapText="1"/>
    </xf>
    <xf numFmtId="0" fontId="56" fillId="26" borderId="113" xfId="0" applyFont="1" applyFill="1" applyBorder="1" applyAlignment="1">
      <alignment horizontal="center" vertical="center" wrapText="1"/>
    </xf>
    <xf numFmtId="0" fontId="56" fillId="26" borderId="114" xfId="0" applyFont="1" applyFill="1" applyBorder="1" applyAlignment="1">
      <alignment horizontal="center" vertical="center" wrapText="1"/>
    </xf>
    <xf numFmtId="0" fontId="56" fillId="33" borderId="108" xfId="0" applyFont="1" applyFill="1" applyBorder="1" applyAlignment="1">
      <alignment horizontal="center" vertical="center" wrapText="1"/>
    </xf>
    <xf numFmtId="0" fontId="56" fillId="33" borderId="109" xfId="0" applyFont="1" applyFill="1" applyBorder="1" applyAlignment="1">
      <alignment horizontal="center" vertical="center" wrapText="1"/>
    </xf>
    <xf numFmtId="0" fontId="56" fillId="33" borderId="114" xfId="0" applyFont="1" applyFill="1" applyBorder="1" applyAlignment="1">
      <alignment horizontal="center" vertical="center" wrapText="1"/>
    </xf>
    <xf numFmtId="0" fontId="41" fillId="26" borderId="0" xfId="0" applyFont="1" applyFill="1" applyBorder="1" applyAlignment="1" applyProtection="1">
      <alignment horizontal="center" vertical="center"/>
      <protection locked="0"/>
    </xf>
    <xf numFmtId="0" fontId="45" fillId="0" borderId="115" xfId="0" applyFont="1" applyFill="1" applyBorder="1" applyAlignment="1">
      <alignment horizontal="center" vertical="center"/>
    </xf>
    <xf numFmtId="0" fontId="45" fillId="0" borderId="64"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63" xfId="0" applyFont="1" applyFill="1" applyBorder="1" applyAlignment="1">
      <alignment horizontal="center" vertical="center" wrapText="1"/>
    </xf>
    <xf numFmtId="0" fontId="45" fillId="0" borderId="115" xfId="0" applyFont="1" applyFill="1" applyBorder="1" applyAlignment="1">
      <alignment horizontal="center" vertical="center" wrapText="1"/>
    </xf>
    <xf numFmtId="0" fontId="46" fillId="0" borderId="44" xfId="0" applyFont="1" applyFill="1" applyBorder="1" applyAlignment="1">
      <alignment vertical="center"/>
    </xf>
    <xf numFmtId="0" fontId="56" fillId="0" borderId="18" xfId="0" applyFont="1" applyFill="1" applyBorder="1" applyAlignment="1" applyProtection="1">
      <alignment vertical="center"/>
      <protection locked="0"/>
    </xf>
    <xf numFmtId="0" fontId="56"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56" fillId="28" borderId="51" xfId="0" applyFont="1" applyFill="1" applyBorder="1" applyAlignment="1" applyProtection="1">
      <alignment horizontal="left" vertical="center"/>
      <protection locked="0"/>
    </xf>
    <xf numFmtId="0" fontId="46" fillId="0" borderId="19" xfId="0" applyFont="1" applyFill="1" applyBorder="1" applyAlignment="1" applyProtection="1">
      <alignment horizontal="left" vertical="center"/>
      <protection locked="0"/>
    </xf>
    <xf numFmtId="0" fontId="56" fillId="28" borderId="51" xfId="0" applyFont="1" applyFill="1" applyBorder="1" applyAlignment="1" applyProtection="1">
      <alignment vertical="center"/>
      <protection locked="0"/>
    </xf>
    <xf numFmtId="0" fontId="67" fillId="0" borderId="44" xfId="0" applyFont="1" applyFill="1" applyBorder="1" applyAlignment="1">
      <alignment horizontal="center" vertical="center" wrapText="1"/>
    </xf>
    <xf numFmtId="0" fontId="56" fillId="0" borderId="44" xfId="0" applyFont="1" applyFill="1" applyBorder="1" applyAlignment="1">
      <alignment horizontal="center" vertical="center" wrapText="1"/>
    </xf>
    <xf numFmtId="0" fontId="56" fillId="24" borderId="23" xfId="0" applyFont="1" applyFill="1" applyBorder="1" applyAlignment="1" applyProtection="1">
      <alignment vertical="center"/>
      <protection locked="0"/>
    </xf>
    <xf numFmtId="0" fontId="46" fillId="26" borderId="51" xfId="0" applyFont="1" applyFill="1" applyBorder="1" applyAlignment="1" applyProtection="1">
      <alignment vertical="center"/>
      <protection locked="0"/>
    </xf>
    <xf numFmtId="49" fontId="46" fillId="0" borderId="18" xfId="0" applyNumberFormat="1" applyFont="1" applyFill="1" applyBorder="1" applyAlignment="1">
      <alignment horizontal="center" vertical="center" wrapText="1"/>
    </xf>
    <xf numFmtId="0" fontId="56" fillId="29" borderId="116" xfId="0" applyFont="1" applyFill="1" applyBorder="1" applyAlignment="1">
      <alignment horizontal="left" vertical="center" wrapText="1"/>
    </xf>
    <xf numFmtId="0" fontId="56" fillId="29" borderId="98" xfId="0" applyFont="1" applyFill="1" applyBorder="1" applyAlignment="1">
      <alignment vertical="center" wrapText="1"/>
    </xf>
    <xf numFmtId="0" fontId="56" fillId="29" borderId="95" xfId="0" applyFont="1" applyFill="1" applyBorder="1" applyAlignment="1">
      <alignment vertical="center" wrapText="1"/>
    </xf>
    <xf numFmtId="0" fontId="56" fillId="29" borderId="85" xfId="0" applyFont="1" applyFill="1" applyBorder="1" applyAlignment="1">
      <alignment vertical="center" wrapText="1"/>
    </xf>
    <xf numFmtId="0" fontId="56" fillId="29" borderId="94" xfId="0" applyFont="1" applyFill="1" applyBorder="1" applyAlignment="1">
      <alignment vertical="center" wrapText="1"/>
    </xf>
    <xf numFmtId="0" fontId="56" fillId="29" borderId="103" xfId="0" applyFont="1" applyFill="1" applyBorder="1" applyAlignment="1">
      <alignment horizontal="left" vertical="center" wrapText="1"/>
    </xf>
    <xf numFmtId="0" fontId="56" fillId="29" borderId="94" xfId="0" applyFont="1" applyFill="1" applyBorder="1" applyAlignment="1">
      <alignment horizontal="left" vertical="center" wrapText="1"/>
    </xf>
    <xf numFmtId="0" fontId="56" fillId="29" borderId="98" xfId="0" applyFont="1" applyFill="1" applyBorder="1" applyAlignment="1">
      <alignment horizontal="left" vertical="center" wrapText="1"/>
    </xf>
    <xf numFmtId="0" fontId="56" fillId="29" borderId="85" xfId="0" applyFont="1" applyFill="1" applyBorder="1" applyAlignment="1">
      <alignment horizontal="left" vertical="center" wrapText="1"/>
    </xf>
    <xf numFmtId="0" fontId="56" fillId="29" borderId="117" xfId="0" applyFont="1" applyFill="1" applyBorder="1" applyAlignment="1">
      <alignment horizontal="left" vertical="center" wrapText="1"/>
    </xf>
    <xf numFmtId="0" fontId="56" fillId="29" borderId="116" xfId="0" applyFont="1" applyFill="1" applyBorder="1" applyAlignment="1">
      <alignment vertical="center"/>
    </xf>
    <xf numFmtId="0" fontId="56" fillId="0" borderId="98" xfId="0" applyFont="1" applyFill="1" applyBorder="1" applyAlignment="1">
      <alignment horizontal="left" vertical="center" wrapText="1"/>
    </xf>
    <xf numFmtId="0" fontId="56" fillId="0" borderId="117" xfId="0" applyFont="1" applyFill="1" applyBorder="1" applyAlignment="1">
      <alignment vertical="center"/>
    </xf>
    <xf numFmtId="0" fontId="45" fillId="0" borderId="85" xfId="0" applyFont="1" applyFill="1" applyBorder="1" applyAlignment="1" applyProtection="1">
      <alignment horizontal="left" vertical="center"/>
    </xf>
    <xf numFmtId="0" fontId="45" fillId="0" borderId="11" xfId="0" applyFont="1" applyFill="1" applyBorder="1" applyAlignment="1" applyProtection="1">
      <alignment horizontal="left" vertical="center" wrapText="1"/>
    </xf>
    <xf numFmtId="0" fontId="45" fillId="0" borderId="94" xfId="0" applyFont="1" applyFill="1" applyBorder="1" applyProtection="1">
      <alignment vertical="center"/>
    </xf>
    <xf numFmtId="0" fontId="45" fillId="0" borderId="60" xfId="0" applyFont="1" applyFill="1" applyBorder="1" applyAlignment="1" applyProtection="1">
      <alignment horizontal="left" vertical="center"/>
    </xf>
    <xf numFmtId="0" fontId="45" fillId="0" borderId="53"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0" fontId="45" fillId="0" borderId="46" xfId="0" applyFont="1" applyFill="1" applyBorder="1" applyAlignment="1" applyProtection="1">
      <alignment horizontal="center" vertical="center"/>
    </xf>
    <xf numFmtId="0" fontId="4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94" xfId="0" applyNumberFormat="1" applyFont="1" applyFill="1" applyBorder="1" applyAlignment="1" applyProtection="1">
      <alignment vertical="center"/>
    </xf>
    <xf numFmtId="0" fontId="45" fillId="0" borderId="0" xfId="0" applyFont="1" applyFill="1" applyBorder="1" applyAlignment="1" applyProtection="1">
      <alignment horizontal="left" vertical="center"/>
    </xf>
    <xf numFmtId="0" fontId="45" fillId="0" borderId="12" xfId="0" applyFont="1" applyFill="1" applyBorder="1" applyAlignment="1" applyProtection="1">
      <alignment horizontal="center" vertical="center"/>
    </xf>
    <xf numFmtId="0" fontId="67" fillId="0" borderId="46" xfId="0" applyFont="1" applyFill="1" applyBorder="1" applyAlignment="1">
      <alignment horizontal="center" vertical="center" wrapText="1"/>
    </xf>
    <xf numFmtId="0" fontId="56" fillId="0" borderId="46" xfId="0" applyFont="1" applyFill="1" applyBorder="1" applyAlignment="1">
      <alignment horizontal="center" vertical="center" wrapText="1"/>
    </xf>
    <xf numFmtId="0" fontId="56" fillId="33" borderId="117" xfId="0" applyFont="1" applyFill="1" applyBorder="1" applyAlignment="1" applyProtection="1">
      <alignment vertical="center" wrapText="1"/>
      <protection locked="0"/>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7" fillId="0" borderId="44" xfId="0" applyFont="1" applyFill="1" applyBorder="1" applyAlignment="1" applyProtection="1">
      <alignment horizontal="center" vertical="center"/>
      <protection locked="0"/>
    </xf>
    <xf numFmtId="0" fontId="46" fillId="0" borderId="118" xfId="0" applyFont="1" applyFill="1" applyBorder="1" applyAlignment="1">
      <alignment horizontal="left" vertical="center" wrapText="1"/>
    </xf>
    <xf numFmtId="0" fontId="46" fillId="0" borderId="119" xfId="0" applyFont="1" applyFill="1" applyBorder="1" applyAlignment="1">
      <alignment horizontal="left" vertical="center" wrapText="1"/>
    </xf>
    <xf numFmtId="0" fontId="45" fillId="0" borderId="12" xfId="0" applyFont="1" applyFill="1" applyBorder="1" applyAlignment="1" applyProtection="1">
      <alignment horizontal="left" vertical="center"/>
    </xf>
    <xf numFmtId="0" fontId="41" fillId="28" borderId="120" xfId="0" applyFont="1" applyFill="1" applyBorder="1">
      <alignment vertical="center"/>
    </xf>
    <xf numFmtId="0" fontId="56" fillId="0" borderId="102" xfId="0" applyFont="1" applyFill="1" applyBorder="1">
      <alignment vertical="center"/>
    </xf>
    <xf numFmtId="0" fontId="41" fillId="28" borderId="100" xfId="0" applyFont="1" applyFill="1" applyBorder="1">
      <alignment vertical="center"/>
    </xf>
    <xf numFmtId="0" fontId="56" fillId="0" borderId="101" xfId="0" applyFont="1" applyFill="1" applyBorder="1">
      <alignment vertical="center"/>
    </xf>
    <xf numFmtId="0" fontId="46" fillId="29" borderId="18" xfId="0" applyFont="1" applyFill="1" applyBorder="1" applyAlignment="1">
      <alignment vertical="center"/>
    </xf>
    <xf numFmtId="0" fontId="56" fillId="27" borderId="0" xfId="0" applyFont="1" applyFill="1" applyBorder="1" applyAlignment="1" applyProtection="1">
      <alignment vertical="center"/>
      <protection locked="0"/>
    </xf>
    <xf numFmtId="0" fontId="56" fillId="28" borderId="0" xfId="0" applyFont="1" applyFill="1" applyBorder="1" applyAlignment="1" applyProtection="1">
      <alignment vertical="center"/>
      <protection locked="0"/>
    </xf>
    <xf numFmtId="0" fontId="45" fillId="0" borderId="105" xfId="0" applyFont="1" applyFill="1" applyBorder="1" applyAlignment="1" applyProtection="1">
      <alignment horizontal="center" vertical="center"/>
      <protection locked="0"/>
    </xf>
    <xf numFmtId="0" fontId="45" fillId="27" borderId="121" xfId="0" applyFont="1" applyFill="1" applyBorder="1" applyAlignment="1">
      <alignment horizontal="center" vertical="center"/>
    </xf>
    <xf numFmtId="0" fontId="45" fillId="27" borderId="122" xfId="0" applyFont="1" applyFill="1" applyBorder="1" applyAlignment="1">
      <alignment horizontal="center" vertical="center"/>
    </xf>
    <xf numFmtId="0" fontId="68" fillId="27" borderId="121"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23" xfId="0" applyFont="1" applyFill="1" applyBorder="1" applyAlignment="1">
      <alignment vertical="center"/>
    </xf>
    <xf numFmtId="0" fontId="45" fillId="27" borderId="124" xfId="0" applyFont="1" applyFill="1" applyBorder="1" applyAlignment="1">
      <alignment vertical="center"/>
    </xf>
    <xf numFmtId="0" fontId="48" fillId="28" borderId="66" xfId="0" applyFont="1" applyFill="1" applyBorder="1" applyAlignment="1" applyProtection="1">
      <alignment horizontal="center" vertical="center"/>
      <protection locked="0"/>
    </xf>
    <xf numFmtId="0" fontId="41" fillId="29" borderId="18" xfId="0" applyFont="1" applyFill="1" applyBorder="1" applyAlignment="1">
      <alignment vertical="center"/>
    </xf>
    <xf numFmtId="0" fontId="45" fillId="29" borderId="98" xfId="0" applyFont="1" applyFill="1" applyBorder="1" applyAlignment="1">
      <alignment vertical="center"/>
    </xf>
    <xf numFmtId="0" fontId="45" fillId="29" borderId="94" xfId="0" applyFont="1" applyFill="1" applyBorder="1" applyAlignment="1">
      <alignment vertical="center"/>
    </xf>
    <xf numFmtId="0" fontId="45" fillId="29" borderId="0" xfId="0" applyFont="1" applyFill="1" applyBorder="1" applyAlignment="1">
      <alignment vertical="center"/>
    </xf>
    <xf numFmtId="0" fontId="46" fillId="29" borderId="95" xfId="0" applyFont="1" applyFill="1" applyBorder="1" applyAlignment="1">
      <alignment vertical="center"/>
    </xf>
    <xf numFmtId="0" fontId="45" fillId="0" borderId="74" xfId="0" applyFont="1" applyFill="1" applyBorder="1" applyAlignment="1">
      <alignment horizontal="left" vertical="center"/>
    </xf>
    <xf numFmtId="0" fontId="56" fillId="27" borderId="50" xfId="0" applyFont="1" applyFill="1" applyBorder="1" applyAlignment="1" applyProtection="1">
      <alignment horizontal="center" vertical="center"/>
      <protection locked="0"/>
    </xf>
    <xf numFmtId="0" fontId="56" fillId="0" borderId="50"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68" fillId="0" borderId="121" xfId="0" applyFont="1" applyFill="1" applyBorder="1" applyAlignment="1">
      <alignment horizontal="center" vertical="center"/>
    </xf>
    <xf numFmtId="0" fontId="68" fillId="0" borderId="102" xfId="0" applyFont="1" applyFill="1" applyBorder="1" applyAlignment="1">
      <alignment horizontal="center" vertical="center"/>
    </xf>
    <xf numFmtId="0" fontId="68" fillId="0" borderId="100" xfId="0" applyFont="1" applyFill="1" applyBorder="1" applyAlignment="1">
      <alignment horizontal="center" vertical="center"/>
    </xf>
    <xf numFmtId="0" fontId="68" fillId="0" borderId="123" xfId="0" applyFont="1" applyFill="1" applyBorder="1" applyAlignment="1">
      <alignment horizontal="center" vertical="center"/>
    </xf>
    <xf numFmtId="0" fontId="68" fillId="0" borderId="124" xfId="0" applyFont="1" applyFill="1" applyBorder="1" applyAlignment="1">
      <alignment horizontal="center" vertical="center"/>
    </xf>
    <xf numFmtId="0" fontId="45" fillId="0" borderId="13" xfId="0" applyFont="1" applyFill="1" applyBorder="1" applyProtection="1">
      <alignment vertical="center"/>
    </xf>
    <xf numFmtId="0" fontId="65" fillId="28" borderId="98" xfId="0" applyFont="1" applyFill="1" applyBorder="1">
      <alignment vertical="center"/>
    </xf>
    <xf numFmtId="0" fontId="39" fillId="0" borderId="18" xfId="0" applyFont="1" applyFill="1" applyBorder="1">
      <alignment vertical="center"/>
    </xf>
    <xf numFmtId="0" fontId="45" fillId="0" borderId="74" xfId="0" applyFont="1" applyFill="1" applyBorder="1" applyAlignment="1">
      <alignment vertical="center"/>
    </xf>
    <xf numFmtId="0" fontId="45" fillId="29" borderId="95" xfId="0" applyFont="1" applyFill="1" applyBorder="1" applyAlignment="1">
      <alignment vertical="center"/>
    </xf>
    <xf numFmtId="176" fontId="56" fillId="29" borderId="94" xfId="0" applyNumberFormat="1" applyFont="1" applyFill="1" applyBorder="1" applyAlignment="1">
      <alignment vertical="center"/>
    </xf>
    <xf numFmtId="176" fontId="56" fillId="29" borderId="0" xfId="0" applyNumberFormat="1" applyFont="1" applyFill="1" applyBorder="1" applyAlignment="1">
      <alignment vertical="center"/>
    </xf>
    <xf numFmtId="176" fontId="56" fillId="29" borderId="11" xfId="0" applyNumberFormat="1" applyFont="1" applyFill="1" applyBorder="1" applyAlignment="1">
      <alignment vertical="center"/>
    </xf>
    <xf numFmtId="0" fontId="45" fillId="0" borderId="50" xfId="0" applyFont="1" applyFill="1" applyBorder="1">
      <alignment vertical="center"/>
    </xf>
    <xf numFmtId="0" fontId="57" fillId="0" borderId="0" xfId="0" applyFont="1" applyFill="1" applyBorder="1" applyAlignment="1"/>
    <xf numFmtId="0" fontId="56" fillId="27" borderId="51" xfId="0" applyFont="1" applyFill="1" applyBorder="1" applyAlignment="1" applyProtection="1">
      <alignment horizontal="center" vertical="center"/>
      <protection locked="0"/>
    </xf>
    <xf numFmtId="0" fontId="56" fillId="0" borderId="51" xfId="0" applyFont="1" applyFill="1" applyBorder="1" applyAlignment="1" applyProtection="1">
      <alignment horizontal="center" vertical="center"/>
      <protection locked="0"/>
    </xf>
    <xf numFmtId="0" fontId="56" fillId="0" borderId="0" xfId="0" applyFont="1" applyFill="1" applyBorder="1">
      <alignment vertical="center"/>
    </xf>
    <xf numFmtId="0" fontId="46" fillId="0" borderId="100" xfId="0" applyFont="1" applyFill="1" applyBorder="1" applyAlignment="1">
      <alignment vertical="center" wrapText="1"/>
    </xf>
    <xf numFmtId="0" fontId="69" fillId="27" borderId="50" xfId="0" applyFont="1" applyFill="1" applyBorder="1" applyAlignment="1" applyProtection="1">
      <alignment horizontal="left" vertical="center" wrapText="1"/>
      <protection locked="0"/>
    </xf>
    <xf numFmtId="0" fontId="46" fillId="0" borderId="100" xfId="0" applyFont="1" applyFill="1" applyBorder="1" applyAlignment="1">
      <alignment vertical="center"/>
    </xf>
    <xf numFmtId="0" fontId="56" fillId="27" borderId="50" xfId="0" applyFont="1" applyFill="1" applyBorder="1" applyAlignment="1" applyProtection="1">
      <alignment horizontal="left" vertical="center" wrapText="1"/>
      <protection locked="0"/>
    </xf>
    <xf numFmtId="0" fontId="56" fillId="0" borderId="125" xfId="0" applyFont="1" applyFill="1" applyBorder="1" applyAlignment="1">
      <alignment vertical="center" wrapText="1"/>
    </xf>
    <xf numFmtId="0" fontId="56" fillId="0" borderId="99" xfId="0" applyFont="1" applyFill="1" applyBorder="1" applyAlignment="1">
      <alignment horizontal="left" vertical="center" wrapText="1"/>
    </xf>
    <xf numFmtId="0" fontId="56" fillId="0" borderId="120" xfId="0" applyFont="1" applyFill="1" applyBorder="1" applyAlignment="1">
      <alignment horizontal="left" vertical="center" wrapText="1"/>
    </xf>
    <xf numFmtId="0" fontId="61" fillId="0" borderId="0" xfId="0" applyFont="1" applyFill="1" applyBorder="1" applyAlignment="1">
      <alignment vertical="center" wrapText="1"/>
    </xf>
    <xf numFmtId="0" fontId="45" fillId="0" borderId="44" xfId="0" applyFont="1" applyFill="1" applyBorder="1" applyProtection="1">
      <alignment vertical="center"/>
    </xf>
    <xf numFmtId="0" fontId="41" fillId="28" borderId="99" xfId="0" applyFont="1" applyFill="1" applyBorder="1">
      <alignment vertical="center"/>
    </xf>
    <xf numFmtId="176" fontId="56" fillId="29" borderId="94" xfId="0" applyNumberFormat="1" applyFont="1" applyFill="1" applyBorder="1" applyAlignment="1">
      <alignment vertical="center" shrinkToFit="1"/>
    </xf>
    <xf numFmtId="176" fontId="56" fillId="29" borderId="0" xfId="0" applyNumberFormat="1" applyFont="1" applyFill="1" applyBorder="1" applyAlignment="1">
      <alignment vertical="center" shrinkToFit="1"/>
    </xf>
    <xf numFmtId="176" fontId="56" fillId="29" borderId="11" xfId="0" applyNumberFormat="1" applyFont="1" applyFill="1" applyBorder="1" applyAlignment="1">
      <alignment vertical="center" shrinkToFit="1"/>
    </xf>
    <xf numFmtId="0" fontId="45" fillId="0" borderId="65" xfId="0" applyFont="1" applyFill="1" applyBorder="1">
      <alignment vertical="center"/>
    </xf>
    <xf numFmtId="0" fontId="63" fillId="0" borderId="0" xfId="0" applyFont="1" applyFill="1" applyBorder="1" applyAlignment="1">
      <alignment horizontal="center" vertical="center"/>
    </xf>
    <xf numFmtId="0" fontId="46" fillId="0" borderId="28" xfId="0" applyFont="1" applyFill="1" applyBorder="1" applyAlignment="1">
      <alignment horizontal="left" vertical="center"/>
    </xf>
    <xf numFmtId="0" fontId="70" fillId="0" borderId="50" xfId="0" applyFont="1" applyFill="1" applyBorder="1">
      <alignment vertical="center"/>
    </xf>
    <xf numFmtId="0" fontId="56" fillId="0" borderId="0" xfId="0" applyFont="1" applyFill="1">
      <alignment vertical="center"/>
    </xf>
    <xf numFmtId="0" fontId="56" fillId="28" borderId="51" xfId="0" applyFont="1" applyFill="1" applyBorder="1" applyAlignment="1" applyProtection="1">
      <alignment horizontal="center" vertical="center"/>
      <protection locked="0"/>
    </xf>
    <xf numFmtId="0" fontId="67" fillId="0" borderId="44" xfId="0" applyFont="1" applyFill="1" applyBorder="1" applyAlignment="1" applyProtection="1">
      <alignment horizontal="center" vertical="center" wrapText="1"/>
      <protection locked="0"/>
    </xf>
    <xf numFmtId="0" fontId="56" fillId="24" borderId="51" xfId="0" applyFont="1" applyFill="1" applyBorder="1" applyAlignment="1" applyProtection="1">
      <alignment horizontal="center" vertical="center"/>
      <protection locked="0"/>
    </xf>
    <xf numFmtId="0" fontId="69" fillId="27" borderId="51" xfId="0" applyFont="1" applyFill="1" applyBorder="1" applyAlignment="1" applyProtection="1">
      <alignment horizontal="left" vertical="center" wrapText="1"/>
      <protection locked="0"/>
    </xf>
    <xf numFmtId="0" fontId="71" fillId="0" borderId="0" xfId="0" applyFont="1" applyFill="1" applyBorder="1" applyAlignment="1">
      <alignment vertical="center" wrapText="1"/>
    </xf>
    <xf numFmtId="0" fontId="56" fillId="27" borderId="51" xfId="0" applyFont="1" applyFill="1" applyBorder="1" applyAlignment="1" applyProtection="1">
      <alignment horizontal="left" vertical="center" wrapText="1"/>
      <protection locked="0"/>
    </xf>
    <xf numFmtId="0" fontId="56" fillId="0" borderId="85" xfId="0" applyFont="1" applyFill="1" applyBorder="1" applyAlignment="1">
      <alignment vertical="center" wrapText="1"/>
    </xf>
    <xf numFmtId="0" fontId="61" fillId="0" borderId="0" xfId="0" applyFont="1" applyFill="1" applyBorder="1" applyAlignment="1">
      <alignment horizontal="center" vertical="center"/>
    </xf>
    <xf numFmtId="0" fontId="61" fillId="0" borderId="0" xfId="0" applyFont="1" applyFill="1" applyBorder="1" applyAlignment="1">
      <alignment horizontal="center" vertical="center" wrapText="1"/>
    </xf>
    <xf numFmtId="0" fontId="53" fillId="28" borderId="98" xfId="0" applyFont="1" applyFill="1" applyBorder="1">
      <alignment vertical="center"/>
    </xf>
    <xf numFmtId="0" fontId="39" fillId="32" borderId="46" xfId="0" applyFont="1" applyFill="1" applyBorder="1" applyAlignment="1">
      <alignment horizontal="center" vertical="center"/>
    </xf>
    <xf numFmtId="0" fontId="47" fillId="0" borderId="46" xfId="0" applyFont="1" applyFill="1" applyBorder="1" applyAlignment="1">
      <alignment vertical="center"/>
    </xf>
    <xf numFmtId="0" fontId="47" fillId="0" borderId="46" xfId="0" applyFont="1" applyFill="1" applyBorder="1" applyAlignment="1">
      <alignment horizontal="left" vertical="center"/>
    </xf>
    <xf numFmtId="0" fontId="47" fillId="0" borderId="28" xfId="0" applyFont="1" applyFill="1" applyBorder="1" applyAlignment="1">
      <alignment horizontal="left" vertical="center" wrapText="1"/>
    </xf>
    <xf numFmtId="0" fontId="47" fillId="0" borderId="115" xfId="0" applyFont="1" applyFill="1" applyBorder="1" applyAlignment="1">
      <alignment horizontal="left" vertical="center" wrapText="1"/>
    </xf>
    <xf numFmtId="0" fontId="47" fillId="0" borderId="126" xfId="0" applyFont="1" applyFill="1" applyBorder="1">
      <alignment vertical="center"/>
    </xf>
    <xf numFmtId="0" fontId="47" fillId="0" borderId="63" xfId="0" applyFont="1" applyFill="1" applyBorder="1">
      <alignment vertical="center"/>
    </xf>
    <xf numFmtId="0" fontId="47" fillId="0" borderId="126" xfId="0" applyFont="1" applyFill="1" applyBorder="1" applyAlignment="1">
      <alignment horizontal="left" vertical="center"/>
    </xf>
    <xf numFmtId="0" fontId="47" fillId="0" borderId="63" xfId="0" applyFont="1" applyFill="1" applyBorder="1" applyAlignment="1">
      <alignment horizontal="left" vertical="center"/>
    </xf>
    <xf numFmtId="0" fontId="45" fillId="0" borderId="51" xfId="0" applyFont="1" applyFill="1" applyBorder="1">
      <alignment vertical="center"/>
    </xf>
    <xf numFmtId="38" fontId="72" fillId="29" borderId="28" xfId="0" applyNumberFormat="1" applyFont="1" applyFill="1" applyBorder="1" applyAlignment="1">
      <alignment horizontal="center" vertical="center" shrinkToFit="1"/>
    </xf>
    <xf numFmtId="38" fontId="72" fillId="29" borderId="17" xfId="0" applyNumberFormat="1" applyFont="1" applyFill="1" applyBorder="1" applyAlignment="1">
      <alignment horizontal="center" vertical="center" shrinkToFit="1"/>
    </xf>
    <xf numFmtId="0" fontId="73" fillId="29" borderId="43" xfId="0" applyFont="1" applyFill="1" applyBorder="1" applyAlignment="1">
      <alignment horizontal="center" vertical="center" shrinkToFit="1"/>
    </xf>
    <xf numFmtId="0" fontId="56" fillId="28" borderId="11" xfId="0" applyFont="1" applyFill="1" applyBorder="1" applyAlignment="1" applyProtection="1">
      <alignment vertical="center"/>
      <protection locked="0"/>
    </xf>
    <xf numFmtId="0" fontId="56" fillId="29" borderId="116" xfId="0" applyFont="1" applyFill="1" applyBorder="1" applyAlignment="1">
      <alignment vertical="center" wrapText="1"/>
    </xf>
    <xf numFmtId="0" fontId="41" fillId="28" borderId="98" xfId="0" applyFont="1" applyFill="1" applyBorder="1">
      <alignment vertical="center"/>
    </xf>
    <xf numFmtId="0" fontId="47" fillId="32" borderId="13" xfId="0" applyFont="1" applyFill="1" applyBorder="1" applyAlignment="1">
      <alignment horizontal="center" vertical="center"/>
    </xf>
    <xf numFmtId="180" fontId="54" fillId="0" borderId="38" xfId="47" applyNumberFormat="1" applyFont="1" applyFill="1" applyBorder="1" applyAlignment="1">
      <alignment horizontal="right" vertical="center"/>
    </xf>
    <xf numFmtId="180" fontId="54" fillId="0" borderId="13" xfId="47" applyNumberFormat="1" applyFont="1" applyFill="1" applyBorder="1" applyAlignment="1">
      <alignment horizontal="right" vertical="center"/>
    </xf>
    <xf numFmtId="180" fontId="54" fillId="27" borderId="60" xfId="47" applyNumberFormat="1" applyFont="1" applyFill="1" applyBorder="1" applyAlignment="1" applyProtection="1">
      <alignment horizontal="right" vertical="center"/>
      <protection locked="0"/>
    </xf>
    <xf numFmtId="180" fontId="54" fillId="27" borderId="88" xfId="47" applyNumberFormat="1" applyFont="1" applyFill="1" applyBorder="1" applyAlignment="1" applyProtection="1">
      <alignment horizontal="right" vertical="center"/>
      <protection locked="0"/>
    </xf>
    <xf numFmtId="180" fontId="54" fillId="27" borderId="53" xfId="47" applyNumberFormat="1" applyFont="1" applyFill="1" applyBorder="1" applyAlignment="1" applyProtection="1">
      <alignment horizontal="right" vertical="center"/>
      <protection locked="0"/>
    </xf>
    <xf numFmtId="0" fontId="45" fillId="29" borderId="18" xfId="0" applyFont="1" applyFill="1" applyBorder="1" applyAlignment="1" applyProtection="1">
      <alignment horizontal="center" vertical="center"/>
      <protection locked="0"/>
    </xf>
    <xf numFmtId="0" fontId="45" fillId="33" borderId="51" xfId="0" applyFont="1" applyFill="1" applyBorder="1" applyAlignment="1" applyProtection="1">
      <alignment horizontal="center" vertical="center"/>
      <protection locked="0"/>
    </xf>
    <xf numFmtId="0" fontId="72" fillId="29" borderId="14" xfId="0" applyFont="1" applyFill="1" applyBorder="1" applyAlignment="1">
      <alignment horizontal="center" vertical="center" shrinkToFit="1"/>
    </xf>
    <xf numFmtId="0" fontId="72" fillId="29"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47" fillId="32" borderId="44" xfId="0" applyFont="1" applyFill="1" applyBorder="1" applyAlignment="1">
      <alignment horizontal="center" vertical="center"/>
    </xf>
    <xf numFmtId="180" fontId="54" fillId="0" borderId="18" xfId="47" applyNumberFormat="1" applyFont="1" applyFill="1" applyBorder="1" applyAlignment="1">
      <alignment horizontal="right" vertical="center"/>
    </xf>
    <xf numFmtId="180" fontId="54" fillId="0" borderId="44" xfId="47" applyNumberFormat="1" applyFont="1" applyFill="1" applyBorder="1" applyAlignment="1">
      <alignment horizontal="right" vertical="center"/>
    </xf>
    <xf numFmtId="180" fontId="54" fillId="27" borderId="0" xfId="47" applyNumberFormat="1" applyFont="1" applyFill="1" applyBorder="1" applyAlignment="1" applyProtection="1">
      <alignment horizontal="right" vertical="center"/>
      <protection locked="0"/>
    </xf>
    <xf numFmtId="180" fontId="54" fillId="27" borderId="98" xfId="47" applyNumberFormat="1" applyFont="1" applyFill="1" applyBorder="1" applyAlignment="1" applyProtection="1">
      <alignment horizontal="right" vertical="center"/>
      <protection locked="0"/>
    </xf>
    <xf numFmtId="180" fontId="54" fillId="27" borderId="11" xfId="47" applyNumberFormat="1" applyFont="1" applyFill="1" applyBorder="1" applyAlignment="1" applyProtection="1">
      <alignment horizontal="right" vertical="center"/>
      <protection locked="0"/>
    </xf>
    <xf numFmtId="0" fontId="45" fillId="27" borderId="51" xfId="0" applyFont="1" applyFill="1" applyBorder="1" applyAlignment="1" applyProtection="1">
      <alignment horizontal="center" vertical="center"/>
      <protection locked="0"/>
    </xf>
    <xf numFmtId="0" fontId="73" fillId="29" borderId="127"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61" fillId="29" borderId="0" xfId="0" applyFont="1" applyFill="1" applyBorder="1" applyAlignment="1">
      <alignment vertical="center" shrinkToFit="1"/>
    </xf>
    <xf numFmtId="0" fontId="53" fillId="0" borderId="0" xfId="0" applyFont="1" applyFill="1" applyBorder="1" applyAlignment="1">
      <alignment horizontal="center" vertical="center"/>
    </xf>
    <xf numFmtId="0" fontId="62" fillId="0" borderId="84" xfId="0" applyFont="1" applyFill="1" applyBorder="1" applyAlignment="1">
      <alignment vertical="center"/>
    </xf>
    <xf numFmtId="0" fontId="56" fillId="29" borderId="28" xfId="0" applyFont="1" applyFill="1" applyBorder="1" applyAlignment="1">
      <alignment vertical="center"/>
    </xf>
    <xf numFmtId="0" fontId="46" fillId="29" borderId="128" xfId="0" applyFont="1" applyFill="1" applyBorder="1" applyAlignment="1">
      <alignment vertical="center" wrapText="1"/>
    </xf>
    <xf numFmtId="0" fontId="45" fillId="29" borderId="129" xfId="0" applyFont="1" applyFill="1" applyBorder="1" applyAlignment="1">
      <alignment vertical="center"/>
    </xf>
    <xf numFmtId="0" fontId="56" fillId="29" borderId="94" xfId="0" applyFont="1" applyFill="1" applyBorder="1" applyAlignment="1">
      <alignment vertical="center"/>
    </xf>
    <xf numFmtId="0" fontId="56" fillId="29" borderId="0" xfId="0" applyFont="1" applyFill="1" applyBorder="1" applyAlignment="1">
      <alignment vertical="center"/>
    </xf>
    <xf numFmtId="0" fontId="56" fillId="29" borderId="11" xfId="0" applyFont="1" applyFill="1" applyBorder="1" applyAlignment="1">
      <alignment vertical="center"/>
    </xf>
    <xf numFmtId="38" fontId="73" fillId="29" borderId="101" xfId="47" applyFont="1" applyFill="1" applyBorder="1" applyAlignment="1">
      <alignment horizontal="center" vertical="center" shrinkToFit="1"/>
    </xf>
    <xf numFmtId="0" fontId="46" fillId="27" borderId="0" xfId="0" applyFont="1" applyFill="1" applyBorder="1" applyAlignment="1" applyProtection="1">
      <alignment vertical="center"/>
      <protection locked="0"/>
    </xf>
    <xf numFmtId="0" fontId="46" fillId="24" borderId="0" xfId="0" applyFont="1" applyFill="1" applyBorder="1" applyAlignment="1" applyProtection="1">
      <alignment vertical="center"/>
      <protection locked="0"/>
    </xf>
    <xf numFmtId="0" fontId="56" fillId="29" borderId="98" xfId="0" applyFont="1" applyFill="1" applyBorder="1" applyAlignment="1">
      <alignment vertical="center"/>
    </xf>
    <xf numFmtId="0" fontId="62" fillId="0" borderId="84" xfId="0" applyFont="1" applyFill="1" applyBorder="1" applyAlignment="1">
      <alignment horizontal="center" vertical="center"/>
    </xf>
    <xf numFmtId="0" fontId="56" fillId="29" borderId="38" xfId="0" applyFont="1" applyFill="1" applyBorder="1" applyAlignment="1">
      <alignment horizontal="center" vertical="center" wrapText="1"/>
    </xf>
    <xf numFmtId="176" fontId="45" fillId="28" borderId="76" xfId="0" applyNumberFormat="1" applyFont="1" applyFill="1" applyBorder="1" applyAlignment="1" applyProtection="1">
      <alignment vertical="center"/>
      <protection locked="0"/>
    </xf>
    <xf numFmtId="181" fontId="45" fillId="28" borderId="76" xfId="0" applyNumberFormat="1" applyFont="1" applyFill="1" applyBorder="1" applyAlignment="1" applyProtection="1">
      <alignment vertical="center"/>
      <protection locked="0"/>
    </xf>
    <xf numFmtId="182" fontId="45" fillId="28" borderId="50" xfId="0" applyNumberFormat="1" applyFont="1" applyFill="1" applyBorder="1" applyAlignment="1" applyProtection="1">
      <alignment vertical="center"/>
      <protection locked="0"/>
    </xf>
    <xf numFmtId="176" fontId="45" fillId="29" borderId="50" xfId="0" applyNumberFormat="1" applyFont="1" applyFill="1" applyBorder="1" applyAlignment="1" applyProtection="1">
      <alignment vertical="center"/>
    </xf>
    <xf numFmtId="176" fontId="45" fillId="29" borderId="60" xfId="0" applyNumberFormat="1" applyFont="1" applyFill="1" applyBorder="1" applyAlignment="1" applyProtection="1">
      <alignment vertical="center"/>
    </xf>
    <xf numFmtId="176" fontId="56" fillId="29" borderId="60" xfId="0" applyNumberFormat="1" applyFont="1" applyFill="1" applyBorder="1" applyAlignment="1" applyProtection="1">
      <alignment vertical="center"/>
    </xf>
    <xf numFmtId="176" fontId="45" fillId="29" borderId="83" xfId="0" applyNumberFormat="1" applyFont="1" applyFill="1" applyBorder="1" applyAlignment="1" applyProtection="1">
      <alignment vertical="center"/>
    </xf>
    <xf numFmtId="176" fontId="56" fillId="29" borderId="82" xfId="0" applyNumberFormat="1" applyFont="1" applyFill="1" applyBorder="1" applyAlignment="1" applyProtection="1">
      <alignment vertical="center"/>
    </xf>
    <xf numFmtId="176" fontId="45" fillId="28" borderId="50" xfId="0" applyNumberFormat="1" applyFont="1" applyFill="1" applyBorder="1" applyAlignment="1" applyProtection="1">
      <alignment vertical="center"/>
      <protection locked="0"/>
    </xf>
    <xf numFmtId="176" fontId="56" fillId="29" borderId="53" xfId="0" applyNumberFormat="1" applyFont="1" applyFill="1" applyBorder="1" applyAlignment="1">
      <alignment vertical="center"/>
    </xf>
    <xf numFmtId="38" fontId="73" fillId="29" borderId="11" xfId="47" applyFont="1" applyFill="1" applyBorder="1" applyAlignment="1">
      <alignment horizontal="center" vertical="center" shrinkToFit="1"/>
    </xf>
    <xf numFmtId="0" fontId="46" fillId="0" borderId="0" xfId="0" applyFont="1" applyFill="1" applyBorder="1" applyAlignment="1" applyProtection="1">
      <alignment horizontal="center" vertical="center"/>
      <protection locked="0"/>
    </xf>
    <xf numFmtId="0" fontId="56" fillId="33" borderId="116" xfId="0" applyFont="1" applyFill="1" applyBorder="1" applyAlignment="1">
      <alignment vertical="center"/>
    </xf>
    <xf numFmtId="0" fontId="56" fillId="33" borderId="98" xfId="0" applyFont="1" applyFill="1" applyBorder="1" applyAlignment="1">
      <alignment vertical="center"/>
    </xf>
    <xf numFmtId="0" fontId="61" fillId="26" borderId="0" xfId="0" applyFont="1" applyFill="1" applyBorder="1" applyAlignment="1" applyProtection="1">
      <alignment vertical="center" shrinkToFit="1"/>
      <protection locked="0"/>
    </xf>
    <xf numFmtId="0" fontId="56" fillId="29" borderId="18" xfId="0" applyFont="1" applyFill="1" applyBorder="1" applyAlignment="1">
      <alignment horizontal="center" vertical="center" wrapText="1"/>
    </xf>
    <xf numFmtId="176" fontId="45" fillId="28" borderId="71" xfId="0" applyNumberFormat="1" applyFont="1" applyFill="1" applyBorder="1" applyAlignment="1" applyProtection="1">
      <alignment vertical="center"/>
      <protection locked="0"/>
    </xf>
    <xf numFmtId="181" fontId="45" fillId="28" borderId="71" xfId="0" applyNumberFormat="1" applyFont="1" applyFill="1" applyBorder="1" applyAlignment="1" applyProtection="1">
      <alignment vertical="center"/>
      <protection locked="0"/>
    </xf>
    <xf numFmtId="182" fontId="45" fillId="28" borderId="51" xfId="0" applyNumberFormat="1" applyFont="1" applyFill="1" applyBorder="1" applyAlignment="1" applyProtection="1">
      <alignment vertical="center"/>
      <protection locked="0"/>
    </xf>
    <xf numFmtId="176" fontId="45" fillId="29" borderId="51" xfId="0" applyNumberFormat="1" applyFont="1" applyFill="1" applyBorder="1" applyAlignment="1" applyProtection="1">
      <alignment vertical="center"/>
    </xf>
    <xf numFmtId="176" fontId="45" fillId="29" borderId="0" xfId="0" applyNumberFormat="1" applyFont="1" applyFill="1" applyBorder="1" applyAlignment="1" applyProtection="1">
      <alignment vertical="center"/>
    </xf>
    <xf numFmtId="176" fontId="56" fillId="29" borderId="0" xfId="0" applyNumberFormat="1" applyFont="1" applyFill="1" applyBorder="1" applyAlignment="1" applyProtection="1">
      <alignment vertical="center" shrinkToFit="1"/>
    </xf>
    <xf numFmtId="176" fontId="45" fillId="29" borderId="95" xfId="0" applyNumberFormat="1" applyFont="1" applyFill="1" applyBorder="1" applyAlignment="1" applyProtection="1">
      <alignment vertical="center"/>
    </xf>
    <xf numFmtId="176" fontId="56" fillId="29" borderId="94" xfId="0" applyNumberFormat="1" applyFont="1" applyFill="1" applyBorder="1" applyAlignment="1" applyProtection="1">
      <alignment vertical="center" shrinkToFit="1"/>
    </xf>
    <xf numFmtId="176" fontId="45" fillId="28" borderId="51" xfId="0" applyNumberFormat="1" applyFont="1" applyFill="1" applyBorder="1" applyAlignment="1" applyProtection="1">
      <alignment vertical="center"/>
      <protection locked="0"/>
    </xf>
    <xf numFmtId="0" fontId="45" fillId="0" borderId="51" xfId="0" applyFont="1" applyFill="1" applyBorder="1" applyAlignment="1" applyProtection="1">
      <alignment horizontal="center" vertical="center"/>
      <protection locked="0"/>
    </xf>
    <xf numFmtId="0" fontId="53" fillId="0" borderId="74" xfId="0" applyFont="1" applyFill="1" applyBorder="1" applyAlignment="1">
      <alignment vertical="center"/>
    </xf>
    <xf numFmtId="0" fontId="47" fillId="32" borderId="74" xfId="0" applyFont="1" applyFill="1" applyBorder="1" applyAlignment="1">
      <alignment horizontal="center" vertical="center"/>
    </xf>
    <xf numFmtId="0" fontId="72" fillId="29" borderId="78" xfId="0" applyFont="1" applyFill="1" applyBorder="1" applyAlignment="1">
      <alignment horizontal="center" vertical="center" shrinkToFit="1"/>
    </xf>
    <xf numFmtId="0" fontId="72" fillId="29" borderId="27" xfId="0" applyFont="1" applyFill="1" applyBorder="1" applyAlignment="1">
      <alignment horizontal="center" vertical="center" shrinkToFit="1"/>
    </xf>
    <xf numFmtId="38" fontId="73" fillId="29" borderId="130"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56" fillId="0" borderId="44" xfId="0" applyFont="1" applyFill="1" applyBorder="1" applyAlignment="1" applyProtection="1">
      <alignment horizontal="center" vertical="center"/>
      <protection locked="0"/>
    </xf>
    <xf numFmtId="0" fontId="56" fillId="0" borderId="50" xfId="0" applyFont="1" applyFill="1" applyBorder="1" applyAlignment="1">
      <alignment vertical="center"/>
    </xf>
    <xf numFmtId="0" fontId="42" fillId="26" borderId="0" xfId="0" applyFont="1" applyFill="1" applyAlignment="1" applyProtection="1">
      <alignment horizontal="center" vertical="center"/>
      <protection locked="0"/>
    </xf>
    <xf numFmtId="0" fontId="74" fillId="30" borderId="66" xfId="0" applyFont="1" applyFill="1" applyBorder="1" applyAlignment="1" applyProtection="1">
      <alignment horizontal="center" vertical="center"/>
    </xf>
    <xf numFmtId="0" fontId="47" fillId="0" borderId="131" xfId="0" applyFont="1" applyFill="1" applyBorder="1">
      <alignment vertical="center"/>
    </xf>
    <xf numFmtId="0" fontId="47" fillId="0" borderId="31" xfId="0" applyFont="1" applyFill="1" applyBorder="1">
      <alignment vertical="center"/>
    </xf>
    <xf numFmtId="0" fontId="47" fillId="0" borderId="132" xfId="0" applyFont="1" applyFill="1" applyBorder="1">
      <alignment vertical="center"/>
    </xf>
    <xf numFmtId="0" fontId="47" fillId="0" borderId="133" xfId="0" applyFont="1" applyFill="1" applyBorder="1">
      <alignment vertical="center"/>
    </xf>
    <xf numFmtId="0" fontId="47" fillId="0" borderId="134" xfId="0" applyFont="1" applyFill="1" applyBorder="1" applyProtection="1">
      <alignment vertical="center"/>
      <protection locked="0"/>
    </xf>
    <xf numFmtId="0" fontId="47" fillId="0" borderId="135" xfId="0" applyFont="1" applyFill="1" applyBorder="1" applyProtection="1">
      <alignment vertical="center"/>
      <protection locked="0"/>
    </xf>
    <xf numFmtId="0" fontId="45" fillId="0" borderId="51" xfId="0" applyFont="1" applyFill="1" applyBorder="1" applyAlignment="1">
      <alignment horizontal="center" vertical="center"/>
    </xf>
    <xf numFmtId="0" fontId="72" fillId="29" borderId="46" xfId="0" applyFont="1" applyFill="1" applyBorder="1" applyAlignment="1">
      <alignment vertical="center" shrinkToFit="1"/>
    </xf>
    <xf numFmtId="0" fontId="72" fillId="29" borderId="115" xfId="0" applyFont="1" applyFill="1" applyBorder="1" applyAlignment="1">
      <alignment vertical="center" shrinkToFit="1"/>
    </xf>
    <xf numFmtId="0" fontId="75" fillId="29" borderId="64" xfId="0" applyFont="1" applyFill="1" applyBorder="1" applyAlignment="1">
      <alignment vertical="center"/>
    </xf>
    <xf numFmtId="0" fontId="72" fillId="29" borderId="44" xfId="0" applyFont="1" applyFill="1" applyBorder="1" applyAlignment="1">
      <alignment vertical="center" shrinkToFit="1"/>
    </xf>
    <xf numFmtId="0" fontId="72" fillId="29" borderId="85" xfId="0" applyFont="1" applyFill="1" applyBorder="1" applyAlignment="1">
      <alignment vertical="center" shrinkToFit="1"/>
    </xf>
    <xf numFmtId="0" fontId="75" fillId="29" borderId="11" xfId="0" applyFont="1" applyFill="1" applyBorder="1" applyAlignment="1">
      <alignment vertical="center"/>
    </xf>
    <xf numFmtId="0" fontId="56" fillId="0" borderId="51" xfId="0" applyFont="1" applyFill="1" applyBorder="1" applyAlignment="1" applyProtection="1">
      <alignment horizontal="left" vertical="center"/>
      <protection locked="0"/>
    </xf>
    <xf numFmtId="0" fontId="56" fillId="24" borderId="0" xfId="0" applyFont="1" applyFill="1" applyBorder="1" applyAlignment="1" applyProtection="1">
      <alignment vertical="center"/>
      <protection locked="0"/>
    </xf>
    <xf numFmtId="0" fontId="56" fillId="0" borderId="0" xfId="0" applyFont="1" applyFill="1" applyBorder="1" applyAlignment="1" applyProtection="1">
      <alignment horizontal="left" vertical="center"/>
      <protection locked="0"/>
    </xf>
    <xf numFmtId="0" fontId="56" fillId="0" borderId="51" xfId="0" applyFont="1" applyFill="1" applyBorder="1" applyAlignment="1">
      <alignment vertical="center"/>
    </xf>
    <xf numFmtId="0" fontId="56" fillId="0" borderId="0" xfId="0" applyFont="1" applyFill="1" applyBorder="1" applyAlignment="1">
      <alignment vertical="center"/>
    </xf>
    <xf numFmtId="0" fontId="48" fillId="24" borderId="66" xfId="0" applyFont="1" applyFill="1" applyBorder="1" applyAlignment="1" applyProtection="1">
      <alignment horizontal="center" vertical="center"/>
      <protection locked="0"/>
    </xf>
    <xf numFmtId="0" fontId="47" fillId="32" borderId="96" xfId="0" applyFont="1" applyFill="1" applyBorder="1" applyAlignment="1">
      <alignment horizontal="center" vertical="center"/>
    </xf>
    <xf numFmtId="176" fontId="54" fillId="0" borderId="38" xfId="0" applyNumberFormat="1" applyFont="1" applyFill="1" applyBorder="1" applyAlignment="1">
      <alignment horizontal="right" vertical="center"/>
    </xf>
    <xf numFmtId="176" fontId="54" fillId="0" borderId="13" xfId="0" applyNumberFormat="1" applyFont="1" applyFill="1" applyBorder="1" applyAlignment="1">
      <alignment horizontal="right" vertical="center"/>
    </xf>
    <xf numFmtId="176" fontId="54" fillId="28" borderId="60" xfId="0" applyNumberFormat="1" applyFont="1" applyFill="1" applyBorder="1" applyAlignment="1" applyProtection="1">
      <alignment horizontal="right" vertical="center"/>
      <protection locked="0"/>
    </xf>
    <xf numFmtId="176" fontId="54" fillId="28" borderId="88" xfId="0" applyNumberFormat="1" applyFont="1" applyFill="1" applyBorder="1" applyAlignment="1" applyProtection="1">
      <alignment horizontal="right" vertical="center"/>
      <protection locked="0"/>
    </xf>
    <xf numFmtId="176" fontId="54" fillId="28" borderId="53" xfId="0" applyNumberFormat="1" applyFont="1" applyFill="1" applyBorder="1" applyAlignment="1" applyProtection="1">
      <alignment horizontal="right" vertical="center"/>
      <protection locked="0"/>
    </xf>
    <xf numFmtId="176" fontId="45" fillId="28" borderId="136" xfId="0" applyNumberFormat="1" applyFont="1" applyFill="1" applyBorder="1" applyAlignment="1" applyProtection="1">
      <alignment vertical="center"/>
      <protection locked="0"/>
    </xf>
    <xf numFmtId="181" fontId="45" fillId="28" borderId="136" xfId="0" applyNumberFormat="1" applyFont="1" applyFill="1" applyBorder="1" applyAlignment="1" applyProtection="1">
      <alignment vertical="center"/>
      <protection locked="0"/>
    </xf>
    <xf numFmtId="182" fontId="45" fillId="28" borderId="65" xfId="0" applyNumberFormat="1" applyFont="1" applyFill="1" applyBorder="1" applyAlignment="1" applyProtection="1">
      <alignment vertical="center"/>
      <protection locked="0"/>
    </xf>
    <xf numFmtId="176" fontId="45" fillId="29" borderId="65" xfId="0" applyNumberFormat="1" applyFont="1" applyFill="1" applyBorder="1" applyAlignment="1" applyProtection="1">
      <alignment vertical="center"/>
    </xf>
    <xf numFmtId="176" fontId="56" fillId="29" borderId="0" xfId="0" applyNumberFormat="1" applyFont="1" applyFill="1" applyBorder="1" applyAlignment="1" applyProtection="1">
      <alignment vertical="center"/>
    </xf>
    <xf numFmtId="176" fontId="56" fillId="29" borderId="94" xfId="0" applyNumberFormat="1" applyFont="1" applyFill="1" applyBorder="1" applyAlignment="1" applyProtection="1">
      <alignment vertical="center"/>
    </xf>
    <xf numFmtId="176" fontId="45" fillId="28" borderId="65" xfId="0" applyNumberFormat="1" applyFont="1" applyFill="1" applyBorder="1" applyAlignment="1" applyProtection="1">
      <alignment vertical="center"/>
      <protection locked="0"/>
    </xf>
    <xf numFmtId="176" fontId="42" fillId="29" borderId="104" xfId="0" applyNumberFormat="1" applyFont="1" applyFill="1" applyBorder="1" applyAlignment="1" applyProtection="1">
      <alignment vertical="center"/>
      <protection locked="0"/>
    </xf>
    <xf numFmtId="0" fontId="72" fillId="0" borderId="38" xfId="0" applyFont="1" applyBorder="1" applyAlignment="1">
      <alignment vertical="center" shrinkToFit="1"/>
    </xf>
    <xf numFmtId="0" fontId="72" fillId="0" borderId="60" xfId="0" applyFont="1" applyBorder="1" applyAlignment="1">
      <alignment horizontal="right" vertical="center" shrinkToFit="1"/>
    </xf>
    <xf numFmtId="0" fontId="72" fillId="0" borderId="53" xfId="0" applyFont="1" applyBorder="1" applyAlignment="1">
      <alignment horizontal="right" vertical="center" shrinkToFit="1"/>
    </xf>
    <xf numFmtId="0" fontId="76" fillId="0" borderId="51" xfId="0" applyFont="1" applyFill="1" applyBorder="1" applyAlignment="1">
      <alignment vertical="center"/>
    </xf>
    <xf numFmtId="0" fontId="77" fillId="0" borderId="84" xfId="0" applyFont="1" applyFill="1" applyBorder="1" applyAlignment="1" applyProtection="1">
      <alignment vertical="center" shrinkToFit="1"/>
      <protection locked="0"/>
    </xf>
    <xf numFmtId="0" fontId="42" fillId="0" borderId="0" xfId="0" applyFont="1" applyFill="1" applyAlignment="1">
      <alignment vertical="center"/>
    </xf>
    <xf numFmtId="0" fontId="65" fillId="24" borderId="98" xfId="0" applyFont="1" applyFill="1" applyBorder="1">
      <alignment vertical="center"/>
    </xf>
    <xf numFmtId="176" fontId="54" fillId="0" borderId="18" xfId="0" applyNumberFormat="1" applyFont="1" applyFill="1" applyBorder="1" applyAlignment="1">
      <alignment horizontal="right" vertical="center"/>
    </xf>
    <xf numFmtId="176" fontId="54" fillId="0" borderId="44" xfId="0" applyNumberFormat="1" applyFont="1" applyFill="1" applyBorder="1" applyAlignment="1">
      <alignment horizontal="right" vertical="center"/>
    </xf>
    <xf numFmtId="176" fontId="54" fillId="28" borderId="0" xfId="0" applyNumberFormat="1" applyFont="1" applyFill="1" applyBorder="1" applyAlignment="1" applyProtection="1">
      <alignment horizontal="right" vertical="center"/>
      <protection locked="0"/>
    </xf>
    <xf numFmtId="176" fontId="54" fillId="28" borderId="98" xfId="0" applyNumberFormat="1" applyFont="1" applyFill="1" applyBorder="1" applyAlignment="1" applyProtection="1">
      <alignment horizontal="right" vertical="center"/>
      <protection locked="0"/>
    </xf>
    <xf numFmtId="176" fontId="54" fillId="28" borderId="11" xfId="0" applyNumberFormat="1" applyFont="1" applyFill="1" applyBorder="1" applyAlignment="1" applyProtection="1">
      <alignment horizontal="right" vertical="center"/>
      <protection locked="0"/>
    </xf>
    <xf numFmtId="0" fontId="56" fillId="29" borderId="46" xfId="0" applyFont="1" applyFill="1" applyBorder="1" applyAlignment="1">
      <alignment horizontal="center" vertical="center" wrapText="1"/>
    </xf>
    <xf numFmtId="0" fontId="46" fillId="29" borderId="137" xfId="0" applyFont="1" applyFill="1" applyBorder="1" applyAlignment="1" applyProtection="1">
      <alignment vertical="center"/>
      <protection locked="0"/>
    </xf>
    <xf numFmtId="0" fontId="46" fillId="29" borderId="138" xfId="0" applyFont="1" applyFill="1" applyBorder="1" applyAlignment="1" applyProtection="1">
      <alignment vertical="center"/>
      <protection locked="0"/>
    </xf>
    <xf numFmtId="0" fontId="46" fillId="29" borderId="63" xfId="0" applyFont="1" applyFill="1" applyBorder="1" applyAlignment="1" applyProtection="1">
      <alignment vertical="center"/>
    </xf>
    <xf numFmtId="0" fontId="56" fillId="29" borderId="63" xfId="0" applyFont="1" applyFill="1" applyBorder="1" applyAlignment="1" applyProtection="1">
      <alignment vertical="center"/>
    </xf>
    <xf numFmtId="0" fontId="46" fillId="29" borderId="139" xfId="0" applyFont="1" applyFill="1" applyBorder="1" applyAlignment="1" applyProtection="1">
      <alignment vertical="center"/>
    </xf>
    <xf numFmtId="0" fontId="56" fillId="29" borderId="140" xfId="0" applyFont="1" applyFill="1" applyBorder="1" applyAlignment="1" applyProtection="1">
      <alignment vertical="center"/>
    </xf>
    <xf numFmtId="0" fontId="56" fillId="29" borderId="64" xfId="0" applyFont="1" applyFill="1" applyBorder="1" applyAlignment="1">
      <alignment vertical="center"/>
    </xf>
    <xf numFmtId="0" fontId="45" fillId="28" borderId="50" xfId="0" applyFont="1" applyFill="1" applyBorder="1" applyAlignment="1" applyProtection="1">
      <alignment horizontal="center" vertical="center"/>
      <protection locked="0"/>
    </xf>
    <xf numFmtId="2" fontId="72" fillId="0" borderId="18" xfId="0" applyNumberFormat="1" applyFont="1" applyBorder="1" applyAlignment="1">
      <alignment vertical="center" shrinkToFit="1"/>
    </xf>
    <xf numFmtId="2" fontId="72" fillId="0" borderId="50" xfId="0" applyNumberFormat="1" applyFont="1" applyBorder="1" applyAlignment="1">
      <alignment horizontal="center" vertical="center" shrinkToFit="1"/>
    </xf>
    <xf numFmtId="2" fontId="72" fillId="0" borderId="0" xfId="0" applyNumberFormat="1" applyFont="1" applyBorder="1" applyAlignment="1">
      <alignment horizontal="center" vertical="center" shrinkToFit="1"/>
    </xf>
    <xf numFmtId="2" fontId="72" fillId="0" borderId="11" xfId="0" applyNumberFormat="1" applyFont="1" applyBorder="1" applyAlignment="1">
      <alignment horizontal="center" vertical="center" shrinkToFit="1"/>
    </xf>
    <xf numFmtId="0" fontId="53" fillId="0" borderId="0" xfId="0" applyFont="1" applyFill="1" applyBorder="1" applyAlignment="1" applyProtection="1">
      <alignment horizontal="center" vertical="center" shrinkToFit="1"/>
      <protection locked="0"/>
    </xf>
    <xf numFmtId="0" fontId="45" fillId="0" borderId="12" xfId="0" applyFont="1" applyFill="1" applyBorder="1" applyAlignment="1">
      <alignment horizontal="center" vertical="center"/>
    </xf>
    <xf numFmtId="0" fontId="41" fillId="24" borderId="98" xfId="0" applyFont="1" applyFill="1" applyBorder="1">
      <alignment vertical="center"/>
    </xf>
    <xf numFmtId="0" fontId="56" fillId="29" borderId="38" xfId="0" applyFont="1" applyFill="1" applyBorder="1" applyAlignment="1">
      <alignment horizontal="center" vertical="center"/>
    </xf>
    <xf numFmtId="176" fontId="45" fillId="29" borderId="141" xfId="0" applyNumberFormat="1" applyFont="1" applyFill="1" applyBorder="1" applyAlignment="1" applyProtection="1">
      <alignment horizontal="center" vertical="center"/>
    </xf>
    <xf numFmtId="0" fontId="45" fillId="28" borderId="65" xfId="0" applyFont="1" applyFill="1" applyBorder="1" applyAlignment="1" applyProtection="1">
      <alignment horizontal="center" vertical="center"/>
      <protection locked="0"/>
    </xf>
    <xf numFmtId="2" fontId="72" fillId="0" borderId="65" xfId="0" applyNumberFormat="1" applyFont="1" applyBorder="1" applyAlignment="1">
      <alignment horizontal="center" vertical="center" shrinkToFit="1"/>
    </xf>
    <xf numFmtId="176" fontId="46" fillId="0" borderId="0" xfId="0" applyNumberFormat="1" applyFont="1" applyFill="1" applyBorder="1" applyAlignment="1">
      <alignment vertical="center" wrapText="1"/>
    </xf>
    <xf numFmtId="176" fontId="46" fillId="0" borderId="98" xfId="0" applyNumberFormat="1" applyFont="1" applyFill="1" applyBorder="1" applyAlignment="1">
      <alignment vertical="center" wrapText="1"/>
    </xf>
    <xf numFmtId="176" fontId="46" fillId="0" borderId="11" xfId="0" applyNumberFormat="1" applyFont="1" applyFill="1" applyBorder="1" applyAlignment="1">
      <alignment vertical="center" wrapText="1"/>
    </xf>
    <xf numFmtId="176" fontId="46" fillId="0" borderId="103" xfId="0" applyNumberFormat="1" applyFont="1" applyFill="1" applyBorder="1" applyAlignment="1">
      <alignment vertical="center" wrapText="1"/>
    </xf>
    <xf numFmtId="0" fontId="56" fillId="29" borderId="98" xfId="0" applyFont="1" applyFill="1" applyBorder="1" applyAlignment="1">
      <alignment horizontal="center" vertical="center"/>
    </xf>
    <xf numFmtId="0" fontId="56" fillId="0" borderId="117" xfId="0" applyFont="1" applyFill="1" applyBorder="1" applyAlignment="1">
      <alignment vertical="center" wrapText="1"/>
    </xf>
    <xf numFmtId="0" fontId="53" fillId="25" borderId="28" xfId="0" applyFont="1" applyFill="1" applyBorder="1" applyAlignment="1">
      <alignment horizontal="center" vertical="center" wrapText="1"/>
    </xf>
    <xf numFmtId="0" fontId="41" fillId="29" borderId="142" xfId="0" applyFont="1" applyFill="1" applyBorder="1">
      <alignment vertical="center"/>
    </xf>
    <xf numFmtId="0" fontId="41" fillId="29" borderId="46" xfId="0" applyFont="1" applyFill="1" applyBorder="1">
      <alignment vertical="center"/>
    </xf>
    <xf numFmtId="0" fontId="46" fillId="29" borderId="46" xfId="0" applyFont="1" applyFill="1" applyBorder="1" applyAlignment="1">
      <alignment vertical="center" wrapText="1"/>
    </xf>
    <xf numFmtId="0" fontId="61" fillId="29" borderId="29" xfId="0" applyFont="1" applyFill="1" applyBorder="1" applyAlignment="1">
      <alignment vertical="center" wrapText="1"/>
    </xf>
    <xf numFmtId="0" fontId="56" fillId="29" borderId="18" xfId="0" applyFont="1" applyFill="1" applyBorder="1" applyAlignment="1">
      <alignment horizontal="center" vertical="center"/>
    </xf>
    <xf numFmtId="176" fontId="45" fillId="29" borderId="143" xfId="0" applyNumberFormat="1" applyFont="1" applyFill="1" applyBorder="1" applyAlignment="1" applyProtection="1">
      <alignment horizontal="center" vertical="center"/>
    </xf>
    <xf numFmtId="0" fontId="72" fillId="0" borderId="18" xfId="0" applyFont="1" applyBorder="1" applyAlignment="1">
      <alignment vertical="center" shrinkToFit="1"/>
    </xf>
    <xf numFmtId="0" fontId="72" fillId="0" borderId="0" xfId="0" applyFont="1" applyBorder="1" applyAlignment="1">
      <alignment vertical="center" shrinkToFit="1"/>
    </xf>
    <xf numFmtId="0" fontId="72" fillId="0" borderId="11" xfId="0" applyFont="1" applyBorder="1" applyAlignment="1">
      <alignment vertical="center" shrinkToFit="1"/>
    </xf>
    <xf numFmtId="0" fontId="56" fillId="29" borderId="117" xfId="0" applyFont="1" applyFill="1" applyBorder="1" applyAlignment="1">
      <alignment vertical="center"/>
    </xf>
    <xf numFmtId="0" fontId="46" fillId="25" borderId="14" xfId="0" applyFont="1" applyFill="1" applyBorder="1" applyAlignment="1">
      <alignment horizontal="center" vertical="center"/>
    </xf>
    <xf numFmtId="0" fontId="46" fillId="0" borderId="42"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2" xfId="0" applyFont="1" applyFill="1" applyBorder="1" applyAlignment="1">
      <alignment horizontal="center" vertical="center" wrapText="1"/>
    </xf>
    <xf numFmtId="0" fontId="46" fillId="0" borderId="41" xfId="0" applyFont="1" applyFill="1" applyBorder="1" applyAlignment="1">
      <alignment horizontal="center" vertical="center"/>
    </xf>
    <xf numFmtId="0" fontId="46" fillId="24" borderId="9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72" fillId="0" borderId="28" xfId="0" applyFont="1" applyBorder="1" applyAlignment="1">
      <alignment vertical="center" shrinkToFit="1"/>
    </xf>
    <xf numFmtId="0" fontId="72" fillId="0" borderId="63" xfId="0" applyFont="1" applyBorder="1" applyAlignment="1">
      <alignment vertical="center" shrinkToFit="1"/>
    </xf>
    <xf numFmtId="0" fontId="72" fillId="0" borderId="64" xfId="0" applyFont="1" applyBorder="1" applyAlignment="1">
      <alignment vertical="center" shrinkToFit="1"/>
    </xf>
    <xf numFmtId="0" fontId="59" fillId="24" borderId="44" xfId="0" applyFont="1" applyFill="1" applyBorder="1" applyAlignment="1" applyProtection="1">
      <alignment vertical="center"/>
      <protection locked="0"/>
    </xf>
    <xf numFmtId="0" fontId="56" fillId="29" borderId="98" xfId="0" applyFont="1" applyFill="1" applyBorder="1" applyAlignment="1">
      <alignment horizontal="center" vertical="center" wrapText="1"/>
    </xf>
    <xf numFmtId="0" fontId="56" fillId="33" borderId="117" xfId="0" applyFont="1" applyFill="1" applyBorder="1" applyAlignment="1">
      <alignment vertical="center"/>
    </xf>
    <xf numFmtId="0" fontId="78" fillId="0" borderId="67" xfId="0" applyFont="1" applyBorder="1" applyAlignment="1">
      <alignment horizontal="center" vertical="center"/>
    </xf>
    <xf numFmtId="0" fontId="79" fillId="0" borderId="0" xfId="0" applyFont="1" applyFill="1" applyAlignment="1">
      <alignment horizontal="right" vertical="center"/>
    </xf>
    <xf numFmtId="0" fontId="41" fillId="0" borderId="0" xfId="0" applyFont="1" applyFill="1" applyBorder="1" applyProtection="1">
      <alignment vertical="center"/>
      <protection locked="0"/>
    </xf>
    <xf numFmtId="0" fontId="45" fillId="0" borderId="12" xfId="0" applyFont="1" applyFill="1" applyBorder="1" applyAlignment="1" applyProtection="1">
      <alignment vertical="center"/>
    </xf>
    <xf numFmtId="0" fontId="74" fillId="30" borderId="66" xfId="0" applyFont="1" applyFill="1" applyBorder="1" applyAlignment="1">
      <alignment horizontal="center" vertical="center"/>
    </xf>
    <xf numFmtId="0" fontId="47" fillId="0" borderId="132" xfId="0" applyFont="1" applyFill="1" applyBorder="1" applyProtection="1">
      <alignment vertical="center"/>
      <protection locked="0"/>
    </xf>
    <xf numFmtId="0" fontId="45" fillId="0" borderId="18" xfId="0" applyFont="1" applyFill="1" applyBorder="1" applyAlignment="1">
      <alignment horizontal="center" vertical="center"/>
    </xf>
    <xf numFmtId="0" fontId="80" fillId="30" borderId="144" xfId="0" applyFont="1" applyFill="1" applyBorder="1" applyAlignment="1">
      <alignment horizontal="center" vertical="center"/>
    </xf>
    <xf numFmtId="0" fontId="80" fillId="30" borderId="145" xfId="0" applyFont="1" applyFill="1" applyBorder="1" applyAlignment="1">
      <alignment horizontal="center" vertical="center"/>
    </xf>
    <xf numFmtId="0" fontId="80" fillId="30" borderId="146" xfId="0" applyFont="1" applyFill="1" applyBorder="1" applyAlignment="1">
      <alignment horizontal="center" vertical="center"/>
    </xf>
    <xf numFmtId="0" fontId="45" fillId="27" borderId="51" xfId="0" applyFont="1" applyFill="1" applyBorder="1" applyAlignment="1">
      <alignment vertical="center"/>
    </xf>
    <xf numFmtId="0" fontId="45" fillId="0" borderId="98" xfId="0" applyFont="1" applyFill="1" applyBorder="1" applyAlignment="1">
      <alignment vertical="center"/>
    </xf>
    <xf numFmtId="0" fontId="45" fillId="0" borderId="11" xfId="0" applyFont="1" applyFill="1" applyBorder="1" applyAlignment="1">
      <alignment vertical="center"/>
    </xf>
    <xf numFmtId="0" fontId="45" fillId="0" borderId="103" xfId="0" applyFont="1" applyFill="1" applyBorder="1" applyAlignment="1">
      <alignment vertical="center"/>
    </xf>
    <xf numFmtId="176" fontId="54" fillId="24" borderId="60" xfId="0" applyNumberFormat="1" applyFont="1" applyFill="1" applyBorder="1" applyAlignment="1" applyProtection="1">
      <alignment horizontal="right" vertical="center"/>
      <protection locked="0"/>
    </xf>
    <xf numFmtId="176" fontId="54" fillId="24" borderId="88" xfId="0" applyNumberFormat="1" applyFont="1" applyFill="1" applyBorder="1" applyAlignment="1" applyProtection="1">
      <alignment horizontal="right" vertical="center"/>
      <protection locked="0"/>
    </xf>
    <xf numFmtId="176" fontId="54" fillId="24" borderId="53" xfId="0" applyNumberFormat="1" applyFont="1" applyFill="1" applyBorder="1" applyAlignment="1" applyProtection="1">
      <alignment horizontal="right" vertical="center"/>
      <protection locked="0"/>
    </xf>
    <xf numFmtId="0" fontId="56" fillId="29" borderId="46" xfId="0" applyFont="1" applyFill="1" applyBorder="1" applyAlignment="1">
      <alignment horizontal="center" vertical="center"/>
    </xf>
    <xf numFmtId="0" fontId="46" fillId="0" borderId="137" xfId="0" applyFont="1" applyBorder="1" applyAlignment="1" applyProtection="1">
      <alignment vertical="center"/>
      <protection locked="0"/>
    </xf>
    <xf numFmtId="0" fontId="46" fillId="0" borderId="138" xfId="0" applyFont="1" applyBorder="1" applyAlignment="1" applyProtection="1">
      <alignment vertical="center"/>
      <protection locked="0"/>
    </xf>
    <xf numFmtId="176" fontId="45" fillId="29" borderId="147" xfId="0" applyNumberFormat="1" applyFont="1" applyFill="1" applyBorder="1" applyAlignment="1" applyProtection="1">
      <alignment horizontal="center" vertical="center"/>
    </xf>
    <xf numFmtId="0" fontId="72" fillId="0" borderId="35" xfId="0" applyFont="1" applyBorder="1" applyAlignment="1">
      <alignment horizontal="center" vertical="center" textRotation="255" shrinkToFit="1"/>
    </xf>
    <xf numFmtId="0" fontId="72" fillId="0" borderId="69" xfId="0" applyFont="1" applyBorder="1" applyAlignment="1">
      <alignment horizontal="center" vertical="center" textRotation="255" shrinkToFit="1"/>
    </xf>
    <xf numFmtId="0" fontId="72" fillId="0" borderId="36" xfId="0" applyFont="1" applyBorder="1" applyAlignment="1">
      <alignment horizontal="center" vertical="center" textRotation="255" shrinkToFit="1"/>
    </xf>
    <xf numFmtId="0" fontId="46" fillId="0" borderId="51" xfId="0" applyFont="1" applyFill="1" applyBorder="1" applyAlignment="1">
      <alignment vertical="center"/>
    </xf>
    <xf numFmtId="0" fontId="45" fillId="0" borderId="98" xfId="0" applyFont="1" applyFill="1" applyBorder="1">
      <alignment vertical="center"/>
    </xf>
    <xf numFmtId="176" fontId="54" fillId="24" borderId="0" xfId="0" applyNumberFormat="1" applyFont="1" applyFill="1" applyBorder="1" applyAlignment="1" applyProtection="1">
      <alignment horizontal="right" vertical="center"/>
      <protection locked="0"/>
    </xf>
    <xf numFmtId="176" fontId="54" fillId="24" borderId="98" xfId="0" applyNumberFormat="1" applyFont="1" applyFill="1" applyBorder="1" applyAlignment="1" applyProtection="1">
      <alignment horizontal="right" vertical="center"/>
      <protection locked="0"/>
    </xf>
    <xf numFmtId="176" fontId="54" fillId="24" borderId="11" xfId="0" applyNumberFormat="1" applyFont="1" applyFill="1" applyBorder="1" applyAlignment="1" applyProtection="1">
      <alignment horizontal="right" vertical="center"/>
      <protection locked="0"/>
    </xf>
    <xf numFmtId="0" fontId="45" fillId="29" borderId="141" xfId="0" applyFont="1" applyFill="1" applyBorder="1" applyAlignment="1" applyProtection="1">
      <alignment horizontal="center" vertical="center"/>
    </xf>
    <xf numFmtId="0" fontId="45" fillId="29" borderId="148" xfId="0" applyFont="1" applyFill="1" applyBorder="1" applyAlignment="1" applyProtection="1">
      <alignment horizontal="center" vertical="center"/>
    </xf>
    <xf numFmtId="0" fontId="45" fillId="29" borderId="149" xfId="0" applyFont="1" applyFill="1" applyBorder="1" applyAlignment="1" applyProtection="1">
      <alignment horizontal="center" vertical="center"/>
    </xf>
    <xf numFmtId="0" fontId="45" fillId="0" borderId="51" xfId="0" applyFont="1" applyFill="1" applyBorder="1" applyAlignment="1">
      <alignment vertical="center"/>
    </xf>
    <xf numFmtId="0" fontId="79" fillId="0" borderId="0" xfId="0" applyFont="1" applyFill="1" applyAlignment="1">
      <alignment vertical="center"/>
    </xf>
    <xf numFmtId="0" fontId="45" fillId="29" borderId="143" xfId="0" applyFont="1" applyFill="1" applyBorder="1" applyAlignment="1" applyProtection="1">
      <alignment horizontal="center" vertical="center"/>
    </xf>
    <xf numFmtId="0" fontId="45" fillId="29" borderId="150" xfId="0" applyFont="1" applyFill="1" applyBorder="1" applyAlignment="1" applyProtection="1">
      <alignment horizontal="center" vertical="center"/>
    </xf>
    <xf numFmtId="0" fontId="45" fillId="29" borderId="151" xfId="0" applyFont="1" applyFill="1" applyBorder="1" applyAlignment="1" applyProtection="1">
      <alignment horizontal="center" vertical="center"/>
    </xf>
    <xf numFmtId="0" fontId="46" fillId="27" borderId="11" xfId="0" applyFont="1" applyFill="1" applyBorder="1" applyAlignment="1">
      <alignment vertical="center" wrapText="1"/>
    </xf>
    <xf numFmtId="0" fontId="46" fillId="28" borderId="11" xfId="0" applyFont="1" applyFill="1" applyBorder="1" applyAlignment="1">
      <alignment vertical="center" wrapText="1"/>
    </xf>
    <xf numFmtId="0" fontId="46" fillId="24" borderId="11" xfId="0" applyFont="1" applyFill="1" applyBorder="1" applyAlignment="1">
      <alignment vertical="center" wrapText="1"/>
    </xf>
    <xf numFmtId="0" fontId="45" fillId="27" borderId="51" xfId="0" applyFont="1" applyFill="1" applyBorder="1">
      <alignment vertical="center"/>
    </xf>
    <xf numFmtId="0" fontId="56" fillId="0" borderId="98" xfId="0" applyFont="1" applyFill="1" applyBorder="1" applyAlignment="1">
      <alignment vertical="center"/>
    </xf>
    <xf numFmtId="0" fontId="56" fillId="0" borderId="11" xfId="0" applyFont="1" applyFill="1" applyBorder="1" applyAlignment="1">
      <alignment vertical="center"/>
    </xf>
    <xf numFmtId="0" fontId="56" fillId="0" borderId="103" xfId="0" applyFont="1" applyFill="1" applyBorder="1" applyAlignment="1">
      <alignment vertical="center"/>
    </xf>
    <xf numFmtId="0" fontId="46" fillId="26" borderId="11" xfId="0" applyFont="1" applyFill="1" applyBorder="1" applyAlignment="1">
      <alignment vertical="center" wrapText="1"/>
    </xf>
    <xf numFmtId="0" fontId="42" fillId="0" borderId="18" xfId="0" applyFont="1" applyFill="1" applyBorder="1" applyAlignment="1" applyProtection="1">
      <alignment vertical="center"/>
      <protection locked="0"/>
    </xf>
    <xf numFmtId="0" fontId="56" fillId="27" borderId="11" xfId="0" applyFont="1" applyFill="1" applyBorder="1" applyAlignment="1">
      <alignment vertical="center"/>
    </xf>
    <xf numFmtId="0" fontId="56" fillId="28" borderId="11" xfId="0" applyFont="1" applyFill="1" applyBorder="1" applyAlignment="1">
      <alignment vertical="center"/>
    </xf>
    <xf numFmtId="0" fontId="56" fillId="24" borderId="11" xfId="0" applyFont="1" applyFill="1" applyBorder="1" applyAlignment="1">
      <alignment vertical="center"/>
    </xf>
    <xf numFmtId="0" fontId="46" fillId="29" borderId="51" xfId="0" applyFont="1" applyFill="1" applyBorder="1" applyAlignment="1">
      <alignment vertical="center"/>
    </xf>
    <xf numFmtId="0" fontId="56" fillId="26" borderId="11" xfId="0" applyFont="1" applyFill="1" applyBorder="1" applyAlignment="1">
      <alignment vertical="center"/>
    </xf>
    <xf numFmtId="0" fontId="56" fillId="29" borderId="117" xfId="0" applyFont="1" applyFill="1" applyBorder="1" applyAlignment="1">
      <alignment vertical="center" wrapText="1"/>
    </xf>
    <xf numFmtId="0" fontId="81" fillId="0" borderId="0" xfId="0" applyFont="1">
      <alignment vertical="center"/>
    </xf>
    <xf numFmtId="0" fontId="64"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41" fillId="0" borderId="0" xfId="0" applyFont="1" applyProtection="1">
      <alignment vertical="center"/>
      <protection locked="0"/>
    </xf>
    <xf numFmtId="0" fontId="45" fillId="0" borderId="115" xfId="0" applyFont="1" applyFill="1" applyBorder="1" applyAlignment="1" applyProtection="1">
      <alignment horizontal="left" vertical="center"/>
    </xf>
    <xf numFmtId="0" fontId="45" fillId="0" borderId="64" xfId="0" applyFont="1" applyFill="1" applyBorder="1" applyAlignment="1" applyProtection="1">
      <alignment horizontal="left" vertical="center" wrapText="1"/>
    </xf>
    <xf numFmtId="0" fontId="45" fillId="0" borderId="46" xfId="0" applyFont="1" applyBorder="1" applyProtection="1">
      <alignment vertical="center"/>
    </xf>
    <xf numFmtId="0" fontId="45" fillId="0" borderId="63" xfId="0" applyFont="1" applyFill="1" applyBorder="1" applyAlignment="1" applyProtection="1">
      <alignment horizontal="left" vertical="center"/>
    </xf>
    <xf numFmtId="0" fontId="45" fillId="0" borderId="64" xfId="0" applyFont="1" applyFill="1" applyBorder="1" applyAlignment="1" applyProtection="1">
      <alignment horizontal="left" vertical="center"/>
    </xf>
    <xf numFmtId="0" fontId="45" fillId="0" borderId="0" xfId="0" applyFont="1" applyAlignment="1">
      <alignment horizontal="left" vertical="center" wrapText="1"/>
    </xf>
    <xf numFmtId="0" fontId="47" fillId="0" borderId="30" xfId="0" applyFont="1" applyBorder="1">
      <alignment vertical="center"/>
    </xf>
    <xf numFmtId="0" fontId="47" fillId="0" borderId="134" xfId="0" applyFont="1" applyBorder="1">
      <alignment vertical="center"/>
    </xf>
    <xf numFmtId="0" fontId="47" fillId="0" borderId="135" xfId="0" applyFont="1" applyBorder="1">
      <alignment vertical="center"/>
    </xf>
    <xf numFmtId="0" fontId="56" fillId="0" borderId="0" xfId="0" applyFont="1" applyAlignment="1">
      <alignment horizontal="left" vertical="top" wrapText="1"/>
    </xf>
    <xf numFmtId="0" fontId="46" fillId="29" borderId="152" xfId="0" applyFont="1" applyFill="1" applyBorder="1">
      <alignment vertical="center"/>
    </xf>
    <xf numFmtId="0" fontId="46" fillId="29" borderId="153" xfId="0" applyFont="1" applyFill="1" applyBorder="1">
      <alignment vertical="center"/>
    </xf>
    <xf numFmtId="0" fontId="46" fillId="29" borderId="153" xfId="0" applyFont="1" applyFill="1" applyBorder="1" applyProtection="1">
      <alignment vertical="center"/>
    </xf>
    <xf numFmtId="0" fontId="45" fillId="29" borderId="147" xfId="0" applyFont="1" applyFill="1" applyBorder="1" applyAlignment="1" applyProtection="1">
      <alignment horizontal="center" vertical="center"/>
    </xf>
    <xf numFmtId="0" fontId="45" fillId="29" borderId="154" xfId="0" applyFont="1" applyFill="1" applyBorder="1" applyAlignment="1" applyProtection="1">
      <alignment horizontal="center" vertical="center"/>
    </xf>
    <xf numFmtId="0" fontId="45" fillId="29" borderId="155" xfId="0" applyFont="1" applyFill="1" applyBorder="1" applyAlignment="1" applyProtection="1">
      <alignment horizontal="center" vertical="center"/>
    </xf>
    <xf numFmtId="0" fontId="46" fillId="29" borderId="63" xfId="0" applyFont="1" applyFill="1" applyBorder="1" applyProtection="1">
      <alignment vertical="center"/>
    </xf>
    <xf numFmtId="0" fontId="56" fillId="29" borderId="140" xfId="0" applyFont="1" applyFill="1" applyBorder="1" applyProtection="1">
      <alignment vertical="center"/>
    </xf>
    <xf numFmtId="0" fontId="46" fillId="0" borderId="63" xfId="0" applyFont="1" applyBorder="1">
      <alignment vertical="center"/>
    </xf>
    <xf numFmtId="0" fontId="56" fillId="29" borderId="64" xfId="0" applyFont="1" applyFill="1" applyBorder="1">
      <alignment vertical="center"/>
    </xf>
    <xf numFmtId="0" fontId="45" fillId="0" borderId="28" xfId="0" applyFont="1" applyBorder="1" applyAlignment="1">
      <alignment horizontal="center" vertical="center"/>
    </xf>
    <xf numFmtId="0" fontId="45" fillId="0" borderId="63" xfId="0" applyFont="1" applyFill="1" applyBorder="1" applyAlignment="1">
      <alignment horizontal="center" vertical="center"/>
    </xf>
    <xf numFmtId="0" fontId="46" fillId="29" borderId="63" xfId="0" applyFont="1" applyFill="1" applyBorder="1" applyAlignment="1" applyProtection="1">
      <alignment vertical="center"/>
      <protection locked="0"/>
    </xf>
    <xf numFmtId="0" fontId="56" fillId="0" borderId="0" xfId="0" applyFont="1" applyAlignment="1"/>
    <xf numFmtId="0" fontId="78" fillId="0" borderId="0" xfId="0" applyFont="1" applyFill="1">
      <alignment vertical="center"/>
    </xf>
    <xf numFmtId="0" fontId="57" fillId="0" borderId="0" xfId="0" applyFont="1" applyAlignment="1"/>
    <xf numFmtId="0" fontId="46"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56" fillId="0" borderId="63" xfId="0" applyFont="1" applyBorder="1" applyProtection="1">
      <alignment vertical="center"/>
      <protection locked="0"/>
    </xf>
    <xf numFmtId="0" fontId="46" fillId="0" borderId="63" xfId="0" applyFont="1" applyBorder="1" applyProtection="1">
      <alignment vertical="center"/>
      <protection locked="0"/>
    </xf>
    <xf numFmtId="0" fontId="56" fillId="27" borderId="65" xfId="0" applyFont="1" applyFill="1" applyBorder="1" applyAlignment="1" applyProtection="1">
      <alignment vertical="center"/>
      <protection locked="0"/>
    </xf>
    <xf numFmtId="0" fontId="45" fillId="0" borderId="63" xfId="0" applyFont="1" applyBorder="1" applyProtection="1">
      <alignment vertical="center"/>
      <protection locked="0"/>
    </xf>
    <xf numFmtId="0" fontId="45" fillId="0" borderId="65" xfId="0" applyFont="1" applyBorder="1" applyAlignment="1" applyProtection="1">
      <alignment horizontal="center" vertical="center"/>
      <protection locked="0"/>
    </xf>
    <xf numFmtId="0" fontId="46"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56" fillId="28" borderId="65" xfId="0" applyFont="1" applyFill="1" applyBorder="1" applyAlignment="1" applyProtection="1">
      <alignment horizontal="left" vertical="center"/>
      <protection locked="0"/>
    </xf>
    <xf numFmtId="0" fontId="45" fillId="28" borderId="65" xfId="0" applyFont="1" applyFill="1" applyBorder="1" applyAlignment="1" applyProtection="1">
      <alignment vertical="center"/>
      <protection locked="0"/>
    </xf>
    <xf numFmtId="0" fontId="45" fillId="0" borderId="64" xfId="0" applyFont="1" applyBorder="1" applyProtection="1">
      <alignment vertical="center"/>
      <protection locked="0"/>
    </xf>
    <xf numFmtId="0" fontId="46" fillId="0" borderId="29" xfId="0" applyFont="1" applyFill="1" applyBorder="1" applyAlignment="1" applyProtection="1">
      <alignment horizontal="left" vertical="center"/>
      <protection locked="0"/>
    </xf>
    <xf numFmtId="0" fontId="56" fillId="28" borderId="65" xfId="0" applyFont="1" applyFill="1" applyBorder="1" applyAlignment="1" applyProtection="1">
      <alignment vertical="center"/>
      <protection locked="0"/>
    </xf>
    <xf numFmtId="0" fontId="46"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29" borderId="46" xfId="0" applyFont="1" applyFill="1" applyBorder="1" applyAlignment="1" applyProtection="1">
      <alignment vertical="center"/>
      <protection locked="0"/>
    </xf>
    <xf numFmtId="0" fontId="56" fillId="24" borderId="27" xfId="0" applyFont="1" applyFill="1" applyBorder="1" applyAlignment="1" applyProtection="1">
      <alignment vertical="center"/>
      <protection locked="0"/>
    </xf>
    <xf numFmtId="0" fontId="46" fillId="24" borderId="45" xfId="0" applyFont="1" applyFill="1" applyBorder="1" applyAlignment="1">
      <alignment vertical="center" wrapText="1"/>
    </xf>
    <xf numFmtId="0" fontId="46" fillId="26" borderId="65" xfId="0" applyFont="1" applyFill="1" applyBorder="1" applyAlignment="1" applyProtection="1">
      <alignment vertical="center"/>
      <protection locked="0"/>
    </xf>
    <xf numFmtId="0" fontId="56" fillId="0" borderId="65" xfId="0" applyFont="1" applyBorder="1">
      <alignment vertical="center"/>
    </xf>
    <xf numFmtId="0" fontId="56" fillId="0" borderId="63" xfId="0" applyFont="1" applyBorder="1">
      <alignment vertical="center"/>
    </xf>
    <xf numFmtId="0" fontId="56" fillId="0" borderId="126" xfId="0" applyFont="1" applyBorder="1">
      <alignment vertical="center"/>
    </xf>
    <xf numFmtId="0" fontId="56" fillId="0" borderId="156" xfId="0" applyFont="1" applyBorder="1">
      <alignment vertical="center"/>
    </xf>
    <xf numFmtId="0" fontId="46" fillId="27" borderId="64" xfId="0" applyFont="1" applyFill="1" applyBorder="1" applyAlignment="1">
      <alignment vertical="center" wrapText="1"/>
    </xf>
    <xf numFmtId="0" fontId="46" fillId="0" borderId="140" xfId="0" applyFont="1" applyFill="1" applyBorder="1" applyAlignment="1">
      <alignment vertical="center" wrapText="1"/>
    </xf>
    <xf numFmtId="0" fontId="46" fillId="0" borderId="63" xfId="0" applyFont="1" applyFill="1" applyBorder="1" applyAlignment="1">
      <alignment vertical="center" wrapText="1"/>
    </xf>
    <xf numFmtId="0" fontId="69" fillId="27" borderId="65" xfId="0" applyFont="1" applyFill="1" applyBorder="1" applyAlignment="1" applyProtection="1">
      <alignment horizontal="left" vertical="center" wrapText="1"/>
      <protection locked="0"/>
    </xf>
    <xf numFmtId="0" fontId="71" fillId="0" borderId="63" xfId="0" applyFont="1" applyBorder="1" applyAlignment="1">
      <alignment vertical="center" wrapText="1"/>
    </xf>
    <xf numFmtId="0" fontId="56" fillId="27" borderId="65" xfId="0" applyFont="1" applyFill="1" applyBorder="1" applyAlignment="1" applyProtection="1">
      <alignment horizontal="left" vertical="center" wrapText="1"/>
      <protection locked="0"/>
    </xf>
    <xf numFmtId="0" fontId="56" fillId="0" borderId="45" xfId="0" applyFont="1" applyBorder="1">
      <alignment vertical="center"/>
    </xf>
    <xf numFmtId="0" fontId="45" fillId="0" borderId="0" xfId="0" applyFont="1" applyAlignment="1">
      <alignment horizontal="center" vertical="center"/>
    </xf>
    <xf numFmtId="0" fontId="46" fillId="0" borderId="64" xfId="0" applyFont="1" applyFill="1" applyBorder="1" applyAlignment="1">
      <alignment horizontal="left" vertical="center" wrapText="1"/>
    </xf>
    <xf numFmtId="0" fontId="56" fillId="0" borderId="115" xfId="0" applyFont="1" applyFill="1" applyBorder="1" applyAlignment="1">
      <alignment vertical="center" wrapText="1"/>
    </xf>
    <xf numFmtId="0" fontId="56" fillId="0" borderId="126" xfId="0" applyFont="1" applyFill="1" applyBorder="1" applyAlignment="1">
      <alignment horizontal="left" vertical="center" wrapText="1"/>
    </xf>
    <xf numFmtId="0" fontId="56" fillId="0" borderId="139" xfId="0" applyFont="1" applyFill="1" applyBorder="1" applyAlignment="1">
      <alignment horizontal="left" vertical="center" wrapText="1"/>
    </xf>
    <xf numFmtId="49" fontId="56" fillId="0" borderId="46" xfId="0" applyNumberFormat="1" applyFont="1" applyFill="1" applyBorder="1" applyAlignment="1">
      <alignment vertical="center" wrapText="1"/>
    </xf>
    <xf numFmtId="49" fontId="46" fillId="0" borderId="28" xfId="0" applyNumberFormat="1" applyFont="1" applyFill="1" applyBorder="1" applyAlignment="1">
      <alignment horizontal="center" vertical="center" wrapText="1"/>
    </xf>
    <xf numFmtId="0" fontId="56" fillId="29" borderId="157" xfId="0" applyFont="1" applyFill="1" applyBorder="1" applyAlignment="1">
      <alignment horizontal="left" vertical="center" wrapText="1"/>
    </xf>
    <xf numFmtId="0" fontId="56" fillId="29" borderId="129" xfId="0" applyFont="1" applyFill="1" applyBorder="1" applyAlignment="1">
      <alignment vertical="center" wrapText="1"/>
    </xf>
    <xf numFmtId="0" fontId="56" fillId="29" borderId="107" xfId="0" applyFont="1" applyFill="1" applyBorder="1" applyAlignment="1">
      <alignment vertical="center" wrapText="1"/>
    </xf>
    <xf numFmtId="0" fontId="56" fillId="29" borderId="128" xfId="0" applyFont="1" applyFill="1" applyBorder="1" applyAlignment="1">
      <alignment vertical="center" wrapText="1"/>
    </xf>
    <xf numFmtId="0" fontId="56" fillId="29" borderId="106" xfId="0" applyFont="1" applyFill="1" applyBorder="1" applyAlignment="1">
      <alignment vertical="center" wrapText="1"/>
    </xf>
    <xf numFmtId="0" fontId="56" fillId="29" borderId="158" xfId="0" applyFont="1" applyFill="1" applyBorder="1" applyAlignment="1">
      <alignment horizontal="left" vertical="center" wrapText="1"/>
    </xf>
    <xf numFmtId="0" fontId="56" fillId="29" borderId="158" xfId="0" applyFont="1" applyFill="1" applyBorder="1" applyAlignment="1">
      <alignment vertical="center" wrapText="1"/>
    </xf>
    <xf numFmtId="0" fontId="56" fillId="29" borderId="73" xfId="0" applyFont="1" applyFill="1" applyBorder="1" applyAlignment="1">
      <alignment vertical="center" wrapText="1"/>
    </xf>
    <xf numFmtId="0" fontId="56" fillId="29" borderId="128" xfId="0" applyFont="1" applyFill="1" applyBorder="1" applyAlignment="1">
      <alignment horizontal="left" vertical="center" wrapText="1"/>
    </xf>
    <xf numFmtId="0" fontId="56" fillId="29" borderId="159" xfId="0" applyFont="1" applyFill="1" applyBorder="1" applyAlignment="1">
      <alignment vertical="center" wrapText="1"/>
    </xf>
    <xf numFmtId="0" fontId="46" fillId="26" borderId="45" xfId="0" applyFont="1" applyFill="1" applyBorder="1" applyAlignment="1">
      <alignment vertical="center" wrapText="1"/>
    </xf>
    <xf numFmtId="49" fontId="46" fillId="0" borderId="0" xfId="0" applyNumberFormat="1" applyFont="1" applyAlignment="1">
      <alignment horizontal="left" vertical="center" wrapText="1"/>
    </xf>
    <xf numFmtId="0" fontId="56" fillId="29" borderId="157" xfId="0" applyFont="1" applyFill="1" applyBorder="1" applyAlignment="1">
      <alignment vertical="center" wrapText="1"/>
    </xf>
    <xf numFmtId="0" fontId="56" fillId="29" borderId="160" xfId="0" applyFont="1" applyFill="1" applyBorder="1" applyAlignment="1">
      <alignment vertical="center" wrapText="1"/>
    </xf>
    <xf numFmtId="0" fontId="61" fillId="29" borderId="0" xfId="0" applyFont="1" applyFill="1" applyAlignment="1">
      <alignment vertical="center" wrapText="1"/>
    </xf>
    <xf numFmtId="0" fontId="56" fillId="29" borderId="0" xfId="0" applyFont="1" applyFill="1" applyAlignment="1">
      <alignment vertical="top" wrapText="1"/>
    </xf>
    <xf numFmtId="0" fontId="52" fillId="0" borderId="19" xfId="0" applyFont="1" applyBorder="1">
      <alignment vertical="center"/>
    </xf>
    <xf numFmtId="0" fontId="41" fillId="24" borderId="161" xfId="0" applyFont="1" applyFill="1" applyBorder="1">
      <alignment vertical="center"/>
    </xf>
    <xf numFmtId="0" fontId="54" fillId="0" borderId="0" xfId="0" applyFont="1" applyAlignment="1">
      <alignment vertical="center" wrapText="1"/>
    </xf>
    <xf numFmtId="176" fontId="51" fillId="0" borderId="0" xfId="0" applyNumberFormat="1" applyFont="1">
      <alignment vertical="center"/>
    </xf>
    <xf numFmtId="0" fontId="82" fillId="0" borderId="0" xfId="0" applyFont="1" applyAlignment="1">
      <alignment vertical="center" wrapText="1"/>
    </xf>
    <xf numFmtId="0" fontId="51" fillId="0" borderId="0" xfId="0" applyFont="1" applyBorder="1">
      <alignment vertical="center"/>
    </xf>
    <xf numFmtId="0" fontId="46" fillId="0" borderId="54"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57" xfId="0" applyFont="1" applyFill="1" applyBorder="1" applyAlignment="1">
      <alignment horizontal="center" vertical="center" wrapText="1"/>
    </xf>
    <xf numFmtId="0" fontId="46" fillId="0" borderId="58" xfId="0" applyFont="1" applyFill="1" applyBorder="1" applyAlignment="1">
      <alignment horizontal="center" vertical="center"/>
    </xf>
    <xf numFmtId="0" fontId="39" fillId="0" borderId="136" xfId="0" applyFont="1" applyFill="1" applyBorder="1">
      <alignment vertical="center"/>
    </xf>
    <xf numFmtId="0" fontId="61" fillId="29" borderId="73" xfId="0" applyFont="1" applyFill="1" applyBorder="1" applyAlignment="1">
      <alignment horizontal="left" vertical="center" wrapText="1"/>
    </xf>
    <xf numFmtId="0" fontId="39" fillId="0" borderId="73" xfId="0" applyFont="1" applyFill="1" applyBorder="1">
      <alignment vertical="center"/>
    </xf>
    <xf numFmtId="0" fontId="52" fillId="0" borderId="73" xfId="0" applyFont="1" applyFill="1" applyBorder="1">
      <alignment vertical="center"/>
    </xf>
    <xf numFmtId="0" fontId="52" fillId="0" borderId="159" xfId="0" applyFont="1" applyFill="1" applyBorder="1">
      <alignment vertical="center"/>
    </xf>
    <xf numFmtId="0" fontId="51" fillId="0" borderId="136" xfId="0" applyFont="1" applyBorder="1">
      <alignment vertical="center"/>
    </xf>
    <xf numFmtId="0" fontId="51" fillId="0" borderId="73" xfId="0" applyFont="1" applyBorder="1">
      <alignment vertical="center"/>
    </xf>
    <xf numFmtId="0" fontId="45" fillId="0" borderId="73" xfId="0" applyFont="1" applyFill="1" applyBorder="1">
      <alignment vertical="center"/>
    </xf>
    <xf numFmtId="0" fontId="39" fillId="0" borderId="159" xfId="0" applyFont="1" applyBorder="1">
      <alignment vertical="center"/>
    </xf>
    <xf numFmtId="0" fontId="47" fillId="0" borderId="0" xfId="0" applyFont="1" applyFill="1" applyAlignment="1">
      <alignment vertical="center"/>
    </xf>
    <xf numFmtId="49" fontId="39" fillId="0" borderId="0" xfId="0" applyNumberFormat="1" applyFont="1" applyFill="1" applyAlignment="1">
      <alignment horizontal="left" vertical="center"/>
    </xf>
    <xf numFmtId="0" fontId="51" fillId="0" borderId="0"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pplyAlignment="1">
      <alignment vertical="center" wrapText="1"/>
    </xf>
    <xf numFmtId="176" fontId="51" fillId="0" borderId="0" xfId="0" applyNumberFormat="1" applyFont="1" applyFill="1" applyBorder="1" applyAlignment="1">
      <alignment vertical="center"/>
    </xf>
    <xf numFmtId="0" fontId="83" fillId="0" borderId="0" xfId="0" applyFont="1" applyFill="1" applyBorder="1" applyAlignment="1">
      <alignment vertical="center" wrapText="1"/>
    </xf>
    <xf numFmtId="0" fontId="82" fillId="0" borderId="0" xfId="0" applyFont="1" applyFill="1" applyBorder="1" applyAlignment="1">
      <alignment vertical="center" wrapText="1"/>
    </xf>
    <xf numFmtId="0" fontId="47" fillId="0" borderId="0" xfId="0" applyFont="1" applyFill="1" applyBorder="1" applyAlignment="1">
      <alignment vertical="center" wrapText="1"/>
    </xf>
    <xf numFmtId="0" fontId="51" fillId="0" borderId="0" xfId="0" applyFont="1" applyFill="1" applyBorder="1" applyAlignment="1">
      <alignment horizontal="center" vertical="center"/>
    </xf>
    <xf numFmtId="0" fontId="54" fillId="0" borderId="0" xfId="0" applyFont="1" applyFill="1" applyBorder="1" applyAlignment="1">
      <alignment horizontal="left" vertical="center" wrapText="1"/>
    </xf>
    <xf numFmtId="0" fontId="82" fillId="0" borderId="0" xfId="0" applyFont="1" applyFill="1" applyAlignment="1">
      <alignment vertical="center"/>
    </xf>
    <xf numFmtId="0" fontId="54" fillId="0" borderId="0" xfId="0" applyFont="1" applyFill="1" applyBorder="1">
      <alignment vertical="center"/>
    </xf>
    <xf numFmtId="0" fontId="49" fillId="0" borderId="0" xfId="0" applyFont="1" applyFill="1" applyAlignment="1">
      <alignment horizontal="right" vertical="center"/>
    </xf>
    <xf numFmtId="0" fontId="39" fillId="0" borderId="13" xfId="0" applyFont="1" applyBorder="1">
      <alignment vertical="center"/>
    </xf>
    <xf numFmtId="0" fontId="54" fillId="0" borderId="14" xfId="0" applyFont="1" applyBorder="1">
      <alignment vertical="center"/>
    </xf>
    <xf numFmtId="0" fontId="54" fillId="0" borderId="15" xfId="0" applyFont="1" applyBorder="1">
      <alignment vertical="center"/>
    </xf>
    <xf numFmtId="0" fontId="54" fillId="0" borderId="16" xfId="0" applyFont="1" applyBorder="1">
      <alignment vertical="center"/>
    </xf>
    <xf numFmtId="0" fontId="51" fillId="0" borderId="16" xfId="0" applyFont="1" applyBorder="1">
      <alignment vertical="center"/>
    </xf>
    <xf numFmtId="0" fontId="51" fillId="0" borderId="15" xfId="0" applyFont="1" applyBorder="1">
      <alignment vertical="center"/>
    </xf>
    <xf numFmtId="178" fontId="54" fillId="0" borderId="0" xfId="0" applyNumberFormat="1" applyFont="1" applyFill="1" applyBorder="1">
      <alignment vertical="center"/>
    </xf>
    <xf numFmtId="0" fontId="51" fillId="0" borderId="14" xfId="0" applyFont="1" applyFill="1" applyBorder="1" applyAlignment="1">
      <alignment horizontal="center" vertical="center"/>
    </xf>
    <xf numFmtId="0" fontId="51" fillId="30" borderId="66" xfId="0" applyFont="1" applyFill="1" applyBorder="1">
      <alignment vertical="center"/>
    </xf>
    <xf numFmtId="0" fontId="54" fillId="0" borderId="46" xfId="0" applyFont="1" applyBorder="1">
      <alignment vertical="center"/>
    </xf>
    <xf numFmtId="0" fontId="54" fillId="0" borderId="162" xfId="0" applyFont="1" applyBorder="1">
      <alignment vertical="center"/>
    </xf>
    <xf numFmtId="0" fontId="54" fillId="0" borderId="75" xfId="0" applyFont="1" applyBorder="1">
      <alignment vertical="center"/>
    </xf>
    <xf numFmtId="0" fontId="54" fillId="0" borderId="79" xfId="0" applyFont="1" applyBorder="1">
      <alignment vertical="center"/>
    </xf>
    <xf numFmtId="0" fontId="54" fillId="0" borderId="60" xfId="0" applyFont="1" applyBorder="1">
      <alignment vertical="center"/>
    </xf>
    <xf numFmtId="0" fontId="54" fillId="0" borderId="80" xfId="0" applyFont="1" applyBorder="1">
      <alignment vertical="center"/>
    </xf>
    <xf numFmtId="0" fontId="54" fillId="0" borderId="12" xfId="0" applyFont="1" applyBorder="1" applyAlignment="1">
      <alignment horizontal="center" vertical="center"/>
    </xf>
    <xf numFmtId="178" fontId="54" fillId="0" borderId="14" xfId="0" applyNumberFormat="1" applyFont="1" applyBorder="1">
      <alignment vertical="center"/>
    </xf>
    <xf numFmtId="178" fontId="54" fillId="0" borderId="81" xfId="0" applyNumberFormat="1" applyFont="1" applyBorder="1">
      <alignment vertical="center"/>
    </xf>
    <xf numFmtId="0" fontId="54" fillId="28" borderId="17" xfId="0" applyFont="1" applyFill="1" applyBorder="1" applyProtection="1">
      <alignment vertical="center"/>
      <protection locked="0"/>
    </xf>
    <xf numFmtId="178" fontId="54" fillId="0" borderId="79" xfId="0" applyNumberFormat="1" applyFont="1" applyBorder="1">
      <alignment vertical="center"/>
    </xf>
    <xf numFmtId="178" fontId="54" fillId="0" borderId="16" xfId="0" applyNumberFormat="1" applyFont="1" applyBorder="1">
      <alignment vertical="center"/>
    </xf>
    <xf numFmtId="178" fontId="54" fillId="0" borderId="15" xfId="0" applyNumberFormat="1" applyFont="1" applyBorder="1">
      <alignment vertical="center"/>
    </xf>
    <xf numFmtId="0" fontId="54" fillId="0" borderId="44" xfId="0" applyFont="1" applyBorder="1" applyAlignment="1">
      <alignment horizontal="center" vertical="center"/>
    </xf>
    <xf numFmtId="178" fontId="54" fillId="0" borderId="18" xfId="0" applyNumberFormat="1" applyFont="1" applyBorder="1">
      <alignment vertical="center"/>
    </xf>
    <xf numFmtId="178" fontId="54" fillId="0" borderId="95" xfId="0" applyNumberFormat="1" applyFont="1" applyBorder="1">
      <alignment vertical="center"/>
    </xf>
    <xf numFmtId="0" fontId="54" fillId="28" borderId="65" xfId="0" applyFont="1" applyFill="1" applyBorder="1" applyProtection="1">
      <alignment vertical="center"/>
      <protection locked="0"/>
    </xf>
    <xf numFmtId="178" fontId="54" fillId="0" borderId="94" xfId="0" applyNumberFormat="1" applyFont="1" applyBorder="1">
      <alignment vertical="center"/>
    </xf>
    <xf numFmtId="178" fontId="54" fillId="0" borderId="0" xfId="0" applyNumberFormat="1" applyFont="1">
      <alignment vertical="center"/>
    </xf>
    <xf numFmtId="0" fontId="54" fillId="28" borderId="51" xfId="0" applyFont="1" applyFill="1" applyBorder="1" applyProtection="1">
      <alignment vertical="center"/>
      <protection locked="0"/>
    </xf>
    <xf numFmtId="178" fontId="54" fillId="0" borderId="11" xfId="0" applyNumberFormat="1" applyFont="1" applyBorder="1">
      <alignment vertical="center"/>
    </xf>
    <xf numFmtId="0" fontId="54" fillId="0" borderId="115" xfId="0" applyFont="1" applyBorder="1">
      <alignment vertical="center"/>
    </xf>
    <xf numFmtId="0" fontId="54" fillId="28" borderId="27" xfId="0" applyFont="1" applyFill="1" applyBorder="1" applyProtection="1">
      <alignment vertical="center"/>
      <protection locked="0"/>
    </xf>
    <xf numFmtId="183" fontId="54" fillId="0" borderId="0" xfId="0" applyNumberFormat="1" applyFont="1" applyFill="1" applyBorder="1">
      <alignment vertical="center"/>
    </xf>
    <xf numFmtId="0" fontId="54" fillId="0" borderId="18" xfId="0" applyFont="1" applyBorder="1">
      <alignment vertical="center"/>
    </xf>
    <xf numFmtId="0" fontId="54" fillId="0" borderId="0" xfId="0" applyFont="1">
      <alignment vertical="center"/>
    </xf>
    <xf numFmtId="0" fontId="84" fillId="0" borderId="0" xfId="0" applyFont="1" applyFill="1">
      <alignment vertical="center"/>
    </xf>
    <xf numFmtId="0" fontId="85" fillId="0" borderId="0" xfId="0" applyFont="1" applyFill="1">
      <alignment vertical="center"/>
    </xf>
    <xf numFmtId="0" fontId="85" fillId="0" borderId="0" xfId="0" applyFont="1" applyFill="1" applyAlignment="1">
      <alignment vertical="center"/>
    </xf>
    <xf numFmtId="38" fontId="54" fillId="0" borderId="14" xfId="47" applyFont="1" applyFill="1" applyBorder="1">
      <alignment vertical="center"/>
    </xf>
    <xf numFmtId="38" fontId="54" fillId="0" borderId="15" xfId="47" applyFont="1" applyFill="1" applyBorder="1">
      <alignment vertical="center"/>
    </xf>
    <xf numFmtId="38" fontId="54" fillId="0" borderId="16" xfId="47" applyFont="1" applyFill="1" applyBorder="1">
      <alignment vertical="center"/>
    </xf>
    <xf numFmtId="0" fontId="54" fillId="0" borderId="11" xfId="0" applyFont="1" applyBorder="1" applyAlignment="1">
      <alignment horizontal="right" vertical="center"/>
    </xf>
    <xf numFmtId="0" fontId="54" fillId="0" borderId="11" xfId="0" applyFont="1" applyBorder="1">
      <alignment vertical="center"/>
    </xf>
    <xf numFmtId="38" fontId="54" fillId="0" borderId="11" xfId="47" applyFont="1" applyBorder="1">
      <alignment vertical="center"/>
    </xf>
    <xf numFmtId="38" fontId="54" fillId="0" borderId="0" xfId="47" applyFont="1">
      <alignment vertical="center"/>
    </xf>
    <xf numFmtId="0" fontId="54" fillId="0" borderId="38" xfId="0" applyFont="1" applyBorder="1" applyAlignment="1">
      <alignment horizontal="center" vertical="center"/>
    </xf>
    <xf numFmtId="0" fontId="54" fillId="0" borderId="53" xfId="0" applyFont="1" applyBorder="1">
      <alignment vertical="center"/>
    </xf>
    <xf numFmtId="0" fontId="86" fillId="0" borderId="18" xfId="0" applyFont="1" applyBorder="1">
      <alignment vertical="center"/>
    </xf>
    <xf numFmtId="0" fontId="86" fillId="0" borderId="0" xfId="0" applyFont="1">
      <alignment vertical="center"/>
    </xf>
    <xf numFmtId="0" fontId="86" fillId="0" borderId="11" xfId="0" applyFont="1" applyBorder="1">
      <alignment vertical="center"/>
    </xf>
    <xf numFmtId="0" fontId="54" fillId="31" borderId="18" xfId="0" applyFont="1" applyFill="1" applyBorder="1">
      <alignment vertical="center"/>
    </xf>
    <xf numFmtId="0" fontId="54" fillId="31" borderId="0" xfId="0" applyFont="1" applyFill="1">
      <alignment vertical="center"/>
    </xf>
    <xf numFmtId="0" fontId="54" fillId="0" borderId="28" xfId="0" applyFont="1" applyBorder="1">
      <alignment vertical="center"/>
    </xf>
    <xf numFmtId="0" fontId="54" fillId="0" borderId="64" xfId="0" applyFont="1" applyBorder="1">
      <alignment vertical="center"/>
    </xf>
    <xf numFmtId="0" fontId="54" fillId="31" borderId="28" xfId="0" applyFont="1" applyFill="1" applyBorder="1">
      <alignment vertical="center"/>
    </xf>
    <xf numFmtId="0" fontId="54" fillId="0" borderId="63" xfId="0" applyFont="1" applyBorder="1">
      <alignment vertical="center"/>
    </xf>
    <xf numFmtId="0" fontId="54" fillId="31" borderId="63" xfId="0" applyFont="1" applyFill="1" applyBorder="1">
      <alignment vertical="center"/>
    </xf>
    <xf numFmtId="0" fontId="51" fillId="0" borderId="0" xfId="0" applyFont="1" applyFill="1" applyProtection="1">
      <alignment vertical="center"/>
      <protection locked="0"/>
    </xf>
    <xf numFmtId="0" fontId="51" fillId="0" borderId="0" xfId="0" applyFont="1" applyFill="1" applyAlignment="1" applyProtection="1">
      <alignment vertical="top"/>
      <protection locked="0"/>
    </xf>
    <xf numFmtId="0" fontId="39" fillId="0" borderId="0" xfId="0" applyFont="1" applyFill="1" applyProtection="1">
      <alignment vertical="center"/>
      <protection locked="0"/>
    </xf>
    <xf numFmtId="0" fontId="0" fillId="0" borderId="0" xfId="0" applyFont="1" applyAlignment="1">
      <alignment vertical="center"/>
    </xf>
    <xf numFmtId="0" fontId="0" fillId="0" borderId="0" xfId="0" applyFont="1">
      <alignment vertical="center"/>
    </xf>
    <xf numFmtId="0" fontId="87" fillId="0" borderId="0" xfId="0" applyFont="1" applyBorder="1" applyAlignment="1">
      <alignment vertical="center"/>
    </xf>
    <xf numFmtId="0" fontId="88" fillId="0" borderId="38" xfId="0" applyFont="1" applyBorder="1" applyAlignment="1">
      <alignment horizontal="center" vertical="center" wrapText="1"/>
    </xf>
    <xf numFmtId="0" fontId="88" fillId="0" borderId="60" xfId="0" applyFont="1" applyBorder="1" applyAlignment="1">
      <alignment horizontal="center" vertical="center" wrapText="1"/>
    </xf>
    <xf numFmtId="0" fontId="88" fillId="0" borderId="53" xfId="0" applyFont="1" applyBorder="1" applyAlignment="1">
      <alignment horizontal="center" vertical="center" wrapText="1"/>
    </xf>
    <xf numFmtId="0" fontId="87" fillId="0" borderId="96" xfId="0" applyFont="1" applyBorder="1" applyAlignment="1">
      <alignment horizontal="left" vertical="center" wrapText="1"/>
    </xf>
    <xf numFmtId="0" fontId="87" fillId="0" borderId="163" xfId="0" applyFont="1" applyBorder="1" applyAlignment="1">
      <alignment horizontal="left" vertical="center" wrapText="1"/>
    </xf>
    <xf numFmtId="0" fontId="87" fillId="0" borderId="68" xfId="0" applyFont="1" applyBorder="1" applyAlignment="1">
      <alignment horizontal="left" vertical="center" wrapText="1"/>
    </xf>
    <xf numFmtId="0" fontId="88" fillId="0" borderId="18" xfId="0" applyFont="1" applyBorder="1" applyAlignment="1">
      <alignment horizontal="center" vertical="center" wrapText="1"/>
    </xf>
    <xf numFmtId="0" fontId="88" fillId="0" borderId="0" xfId="0" applyFont="1" applyBorder="1" applyAlignment="1">
      <alignment horizontal="center" vertical="center" wrapText="1"/>
    </xf>
    <xf numFmtId="0" fontId="88" fillId="0" borderId="11" xfId="0" applyFont="1" applyBorder="1" applyAlignment="1">
      <alignment horizontal="center" vertical="center" wrapText="1"/>
    </xf>
    <xf numFmtId="0" fontId="87" fillId="0" borderId="44" xfId="0" applyFont="1" applyBorder="1" applyAlignment="1">
      <alignment horizontal="left" vertical="center" wrapText="1"/>
    </xf>
    <xf numFmtId="0" fontId="87" fillId="0" borderId="48" xfId="0" applyFont="1" applyBorder="1" applyAlignment="1">
      <alignment horizontal="left" vertical="center" wrapText="1"/>
    </xf>
    <xf numFmtId="0" fontId="87" fillId="0" borderId="43" xfId="0" applyFont="1" applyBorder="1" applyAlignment="1">
      <alignment horizontal="left" vertical="center" wrapText="1"/>
    </xf>
    <xf numFmtId="0" fontId="88" fillId="0" borderId="33" xfId="0" applyFont="1" applyBorder="1" applyAlignment="1">
      <alignment horizontal="center" vertical="center"/>
    </xf>
    <xf numFmtId="0" fontId="88" fillId="0" borderId="34" xfId="0" applyFont="1" applyBorder="1" applyAlignment="1">
      <alignment horizontal="center" vertical="center" wrapText="1"/>
    </xf>
    <xf numFmtId="179" fontId="87" fillId="0" borderId="34" xfId="48" applyNumberFormat="1" applyFont="1" applyBorder="1" applyAlignment="1">
      <alignment vertical="center" wrapText="1"/>
    </xf>
    <xf numFmtId="179" fontId="87" fillId="0" borderId="37" xfId="48" applyNumberFormat="1" applyFont="1" applyBorder="1" applyAlignment="1">
      <alignment vertical="center" wrapText="1"/>
    </xf>
    <xf numFmtId="179" fontId="87" fillId="0" borderId="33" xfId="48" applyNumberFormat="1" applyFont="1" applyBorder="1" applyAlignment="1">
      <alignment vertical="center" wrapText="1"/>
    </xf>
    <xf numFmtId="0" fontId="88" fillId="0" borderId="42" xfId="0" applyFont="1" applyBorder="1" applyAlignment="1">
      <alignment horizontal="center" vertical="center"/>
    </xf>
    <xf numFmtId="0" fontId="88" fillId="0" borderId="12" xfId="0" applyFont="1" applyBorder="1" applyAlignment="1">
      <alignment horizontal="center" vertical="center" wrapText="1"/>
    </xf>
    <xf numFmtId="179" fontId="87" fillId="0" borderId="12" xfId="48" applyNumberFormat="1" applyFont="1" applyBorder="1" applyAlignment="1">
      <alignment vertical="center" wrapText="1"/>
    </xf>
    <xf numFmtId="179" fontId="87" fillId="0" borderId="41" xfId="48" applyNumberFormat="1" applyFont="1" applyBorder="1" applyAlignment="1">
      <alignment vertical="center" wrapText="1"/>
    </xf>
    <xf numFmtId="179" fontId="87" fillId="0" borderId="42" xfId="48" applyNumberFormat="1" applyFont="1" applyBorder="1" applyAlignment="1">
      <alignment vertical="center" wrapText="1"/>
    </xf>
    <xf numFmtId="179" fontId="87" fillId="0" borderId="46" xfId="48" applyNumberFormat="1" applyFont="1" applyBorder="1" applyAlignment="1">
      <alignment vertical="center" wrapText="1"/>
    </xf>
    <xf numFmtId="179" fontId="87" fillId="0" borderId="52" xfId="48" applyNumberFormat="1" applyFont="1" applyBorder="1" applyAlignment="1">
      <alignment vertical="center" wrapText="1"/>
    </xf>
    <xf numFmtId="179" fontId="87" fillId="0" borderId="45" xfId="48" applyNumberFormat="1" applyFont="1" applyBorder="1" applyAlignment="1">
      <alignment vertical="center" wrapText="1"/>
    </xf>
    <xf numFmtId="10" fontId="87" fillId="0" borderId="12" xfId="48" applyNumberFormat="1" applyFont="1" applyBorder="1" applyAlignment="1">
      <alignment vertical="center" wrapText="1"/>
    </xf>
    <xf numFmtId="10" fontId="87" fillId="0" borderId="42" xfId="48" applyNumberFormat="1" applyFont="1" applyBorder="1" applyAlignment="1">
      <alignment vertical="center" wrapText="1"/>
    </xf>
    <xf numFmtId="10" fontId="87" fillId="0" borderId="41" xfId="48" applyNumberFormat="1" applyFont="1" applyBorder="1" applyAlignment="1">
      <alignment vertical="center" wrapText="1"/>
    </xf>
    <xf numFmtId="0" fontId="88" fillId="0" borderId="54" xfId="0" applyFont="1" applyBorder="1" applyAlignment="1">
      <alignment horizontal="center" vertical="center"/>
    </xf>
    <xf numFmtId="0" fontId="88" fillId="0" borderId="57" xfId="0" applyFont="1" applyBorder="1" applyAlignment="1">
      <alignment horizontal="center" vertical="center" wrapText="1"/>
    </xf>
    <xf numFmtId="10" fontId="87" fillId="0" borderId="58" xfId="48" applyNumberFormat="1" applyFont="1" applyBorder="1" applyAlignment="1">
      <alignment vertical="center" wrapText="1"/>
    </xf>
    <xf numFmtId="0" fontId="88" fillId="0" borderId="68" xfId="0" applyFont="1" applyBorder="1" applyAlignment="1">
      <alignment horizontal="center" vertical="center" wrapText="1"/>
    </xf>
    <xf numFmtId="0" fontId="88" fillId="0" borderId="43" xfId="0" applyFont="1" applyBorder="1" applyAlignment="1">
      <alignment horizontal="center" vertical="center" wrapText="1"/>
    </xf>
    <xf numFmtId="179" fontId="87" fillId="0" borderId="57" xfId="48" applyNumberFormat="1" applyFont="1" applyBorder="1" applyAlignment="1">
      <alignment vertical="center" wrapText="1"/>
    </xf>
    <xf numFmtId="179" fontId="87" fillId="0" borderId="58" xfId="48" applyNumberFormat="1" applyFont="1" applyBorder="1" applyAlignment="1">
      <alignment vertical="center" wrapText="1"/>
    </xf>
    <xf numFmtId="179" fontId="87" fillId="0" borderId="54" xfId="48" applyNumberFormat="1" applyFont="1" applyBorder="1" applyAlignment="1">
      <alignment vertical="center" wrapText="1"/>
    </xf>
    <xf numFmtId="0" fontId="88" fillId="0" borderId="164" xfId="0" applyFont="1" applyBorder="1" applyAlignment="1">
      <alignment horizontal="center" vertical="center" wrapText="1"/>
    </xf>
    <xf numFmtId="0" fontId="88" fillId="0" borderId="165" xfId="0" applyFont="1" applyBorder="1" applyAlignment="1">
      <alignment horizontal="center" vertical="center" wrapText="1"/>
    </xf>
    <xf numFmtId="179" fontId="87" fillId="0" borderId="44" xfId="48" applyNumberFormat="1" applyFont="1" applyBorder="1" applyAlignment="1">
      <alignment vertical="center" wrapText="1"/>
    </xf>
    <xf numFmtId="179" fontId="87" fillId="0" borderId="48" xfId="48" applyNumberFormat="1" applyFont="1" applyBorder="1" applyAlignment="1">
      <alignment vertical="center" wrapText="1"/>
    </xf>
    <xf numFmtId="179" fontId="87" fillId="0" borderId="43" xfId="48" applyNumberFormat="1" applyFont="1" applyFill="1" applyBorder="1" applyAlignment="1">
      <alignment vertical="center" wrapText="1"/>
    </xf>
    <xf numFmtId="0" fontId="88" fillId="0" borderId="70" xfId="0" applyFont="1" applyBorder="1" applyAlignment="1">
      <alignment horizontal="center" vertical="center" wrapText="1"/>
    </xf>
    <xf numFmtId="0" fontId="88" fillId="0" borderId="104" xfId="0" applyFont="1" applyBorder="1" applyAlignment="1">
      <alignment horizontal="center" vertical="center" wrapText="1"/>
    </xf>
    <xf numFmtId="0" fontId="88" fillId="0" borderId="105" xfId="0" applyFont="1" applyBorder="1" applyAlignment="1">
      <alignment horizontal="center" vertical="center" wrapText="1"/>
    </xf>
    <xf numFmtId="0" fontId="87" fillId="0" borderId="96" xfId="0" applyFont="1" applyBorder="1" applyAlignment="1">
      <alignment vertical="center" wrapText="1"/>
    </xf>
    <xf numFmtId="0" fontId="87" fillId="0" borderId="96" xfId="0" applyFont="1" applyBorder="1" applyAlignment="1">
      <alignment vertical="center"/>
    </xf>
    <xf numFmtId="0" fontId="87" fillId="0" borderId="163" xfId="0" applyFont="1" applyBorder="1" applyAlignment="1">
      <alignment vertical="center"/>
    </xf>
    <xf numFmtId="0" fontId="87" fillId="0" borderId="68" xfId="0" applyFont="1" applyBorder="1" applyAlignment="1">
      <alignment vertical="center"/>
    </xf>
    <xf numFmtId="0" fontId="87" fillId="0" borderId="44" xfId="0" applyFont="1" applyBorder="1" applyAlignment="1">
      <alignment vertical="center" wrapText="1"/>
    </xf>
    <xf numFmtId="0" fontId="87" fillId="0" borderId="48" xfId="0" applyFont="1" applyBorder="1" applyAlignment="1">
      <alignment vertical="center" wrapText="1"/>
    </xf>
    <xf numFmtId="0" fontId="87" fillId="0" borderId="43" xfId="0" applyFont="1" applyBorder="1" applyAlignment="1">
      <alignment vertical="center" wrapText="1"/>
    </xf>
    <xf numFmtId="0" fontId="88" fillId="0" borderId="166" xfId="0" applyFont="1" applyBorder="1" applyAlignment="1">
      <alignment horizontal="center" vertical="center"/>
    </xf>
    <xf numFmtId="179" fontId="87" fillId="0" borderId="167" xfId="48" applyNumberFormat="1" applyFont="1" applyBorder="1" applyAlignment="1">
      <alignment vertical="center" wrapText="1"/>
    </xf>
    <xf numFmtId="179" fontId="87" fillId="0" borderId="166" xfId="48" applyNumberFormat="1" applyFont="1" applyBorder="1" applyAlignment="1">
      <alignment vertical="center" wrapText="1"/>
    </xf>
    <xf numFmtId="179" fontId="87"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CC"/>
      <color rgb="FFFFFFCC"/>
      <color rgb="FFFFFF99"/>
      <color rgb="FFFFFF66"/>
      <color rgb="FFCCFFFF"/>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787390"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226060</xdr:colOff>
      <xdr:row>0</xdr:row>
      <xdr:rowOff>72390</xdr:rowOff>
    </xdr:from>
    <xdr:to xmlns:xdr="http://schemas.openxmlformats.org/drawingml/2006/spreadsheetDrawing">
      <xdr:col>22</xdr:col>
      <xdr:colOff>142875</xdr:colOff>
      <xdr:row>3</xdr:row>
      <xdr:rowOff>130810</xdr:rowOff>
    </xdr:to>
    <xdr:sp macro="" textlink="">
      <xdr:nvSpPr>
        <xdr:cNvPr id="2" name="正方形/長方形 1"/>
        <xdr:cNvSpPr/>
      </xdr:nvSpPr>
      <xdr:spPr>
        <a:xfrm>
          <a:off x="7846060" y="72390"/>
          <a:ext cx="6231890" cy="93472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ja-JP" sz="1100">
              <a:solidFill>
                <a:schemeClr val="dk1"/>
              </a:solidFill>
              <a:effectLst/>
              <a:latin typeface="+mn-lt"/>
              <a:ea typeface="+mn-ea"/>
              <a:cs typeface="+mn-cs"/>
            </a:rPr>
            <a:t>処遇改善加算の算定に必要な</a:t>
          </a:r>
          <a:r>
            <a:rPr kumimoji="1" lang="ja-JP" altLang="en-US" sz="1100"/>
            <a:t>情報　入力セル</a:t>
          </a:r>
          <a:endParaRPr kumimoji="1" lang="en-US" altLang="ja-JP" sz="1100"/>
        </a:p>
      </xdr:txBody>
    </xdr:sp>
    <xdr:clientData/>
  </xdr:twoCellAnchor>
  <xdr:twoCellAnchor>
    <xdr:from xmlns:xdr="http://schemas.openxmlformats.org/drawingml/2006/spreadsheetDrawing">
      <xdr:col>15</xdr:col>
      <xdr:colOff>693420</xdr:colOff>
      <xdr:row>2</xdr:row>
      <xdr:rowOff>162560</xdr:rowOff>
    </xdr:from>
    <xdr:to xmlns:xdr="http://schemas.openxmlformats.org/drawingml/2006/spreadsheetDrawing">
      <xdr:col>15</xdr:col>
      <xdr:colOff>1140460</xdr:colOff>
      <xdr:row>2</xdr:row>
      <xdr:rowOff>306705</xdr:rowOff>
    </xdr:to>
    <xdr:sp macro="" textlink="">
      <xdr:nvSpPr>
        <xdr:cNvPr id="4" name="正方形/長方形 3"/>
        <xdr:cNvSpPr/>
      </xdr:nvSpPr>
      <xdr:spPr>
        <a:xfrm>
          <a:off x="8313420" y="695960"/>
          <a:ext cx="447040" cy="14414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156210</xdr:colOff>
      <xdr:row>0</xdr:row>
      <xdr:rowOff>83820</xdr:rowOff>
    </xdr:from>
    <xdr:to xmlns:xdr="http://schemas.openxmlformats.org/drawingml/2006/spreadsheetDrawing">
      <xdr:col>20</xdr:col>
      <xdr:colOff>356870</xdr:colOff>
      <xdr:row>3</xdr:row>
      <xdr:rowOff>143510</xdr:rowOff>
    </xdr:to>
    <xdr:sp macro="" textlink="">
      <xdr:nvSpPr>
        <xdr:cNvPr id="2" name="正方形/長方形 1"/>
        <xdr:cNvSpPr/>
      </xdr:nvSpPr>
      <xdr:spPr>
        <a:xfrm>
          <a:off x="7642860" y="83820"/>
          <a:ext cx="6229985" cy="9359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ja-JP" sz="1100">
              <a:solidFill>
                <a:schemeClr val="dk1"/>
              </a:solidFill>
              <a:effectLst/>
              <a:latin typeface="+mn-lt"/>
              <a:ea typeface="+mn-ea"/>
              <a:cs typeface="+mn-cs"/>
            </a:rPr>
            <a:t>処遇改善加算の算定に必要な</a:t>
          </a:r>
          <a:r>
            <a:rPr kumimoji="1" lang="ja-JP" altLang="en-US" sz="1100"/>
            <a:t>情報　入力セル</a:t>
          </a:r>
          <a:endParaRPr kumimoji="1" lang="en-US" altLang="ja-JP" sz="1100"/>
        </a:p>
      </xdr:txBody>
    </xdr:sp>
    <xdr:clientData/>
  </xdr:twoCellAnchor>
  <xdr:twoCellAnchor>
    <xdr:from xmlns:xdr="http://schemas.openxmlformats.org/drawingml/2006/spreadsheetDrawing">
      <xdr:col>15</xdr:col>
      <xdr:colOff>595630</xdr:colOff>
      <xdr:row>2</xdr:row>
      <xdr:rowOff>179070</xdr:rowOff>
    </xdr:from>
    <xdr:to xmlns:xdr="http://schemas.openxmlformats.org/drawingml/2006/spreadsheetDrawing">
      <xdr:col>15</xdr:col>
      <xdr:colOff>1040765</xdr:colOff>
      <xdr:row>2</xdr:row>
      <xdr:rowOff>321310</xdr:rowOff>
    </xdr:to>
    <xdr:sp macro="" textlink="">
      <xdr:nvSpPr>
        <xdr:cNvPr id="3" name="正方形/長方形 2"/>
        <xdr:cNvSpPr/>
      </xdr:nvSpPr>
      <xdr:spPr>
        <a:xfrm>
          <a:off x="8082280" y="712470"/>
          <a:ext cx="445135" cy="142240"/>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39</xdr:col>
      <xdr:colOff>101600</xdr:colOff>
      <xdr:row>1</xdr:row>
      <xdr:rowOff>93345</xdr:rowOff>
    </xdr:from>
    <xdr:to xmlns:xdr="http://schemas.openxmlformats.org/drawingml/2006/spreadsheetDrawing">
      <xdr:col>68</xdr:col>
      <xdr:colOff>172720</xdr:colOff>
      <xdr:row>4</xdr:row>
      <xdr:rowOff>156210</xdr:rowOff>
    </xdr:to>
    <xdr:sp macro="" textlink="">
      <xdr:nvSpPr>
        <xdr:cNvPr id="2" name="正方形/長方形 1"/>
        <xdr:cNvSpPr/>
      </xdr:nvSpPr>
      <xdr:spPr>
        <a:xfrm>
          <a:off x="22780625" y="360045"/>
          <a:ext cx="6224270" cy="93916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ja-JP" sz="1100">
              <a:solidFill>
                <a:schemeClr val="dk1"/>
              </a:solidFill>
              <a:effectLst/>
              <a:latin typeface="+mn-lt"/>
              <a:ea typeface="+mn-ea"/>
              <a:cs typeface="+mn-cs"/>
            </a:rPr>
            <a:t>処遇改善加算の算定に必要な</a:t>
          </a:r>
          <a:r>
            <a:rPr kumimoji="1" lang="ja-JP" altLang="en-US" sz="1100"/>
            <a:t>情報　入力セル</a:t>
          </a:r>
          <a:endParaRPr kumimoji="1" lang="en-US" altLang="ja-JP" sz="1100"/>
        </a:p>
      </xdr:txBody>
    </xdr:sp>
    <xdr:clientData/>
  </xdr:twoCellAnchor>
  <xdr:twoCellAnchor>
    <xdr:from xmlns:xdr="http://schemas.openxmlformats.org/drawingml/2006/spreadsheetDrawing">
      <xdr:col>39</xdr:col>
      <xdr:colOff>533400</xdr:colOff>
      <xdr:row>3</xdr:row>
      <xdr:rowOff>120015</xdr:rowOff>
    </xdr:from>
    <xdr:to xmlns:xdr="http://schemas.openxmlformats.org/drawingml/2006/spreadsheetDrawing">
      <xdr:col>40</xdr:col>
      <xdr:colOff>163195</xdr:colOff>
      <xdr:row>3</xdr:row>
      <xdr:rowOff>259080</xdr:rowOff>
    </xdr:to>
    <xdr:sp macro="" textlink="">
      <xdr:nvSpPr>
        <xdr:cNvPr id="3" name="正方形/長方形 2"/>
        <xdr:cNvSpPr/>
      </xdr:nvSpPr>
      <xdr:spPr>
        <a:xfrm>
          <a:off x="23212425" y="996315"/>
          <a:ext cx="448945" cy="13906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454310"/>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103495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21592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34991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939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52072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101590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3970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6065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8161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7591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40982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54516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54516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54516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54516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54516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40982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40982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7841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78417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29941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8130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8130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8130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8130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2994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29941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9370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9370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8130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54742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02430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45419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90949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54742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75710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75710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96550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19677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4813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48137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558825"/>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20640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38801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57851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50691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5263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9835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4407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28348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816125"/>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325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52600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7450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8031460"/>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3767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8161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302567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302567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720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900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6072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2438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415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729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9011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7072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2440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415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701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872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80441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310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482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653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825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996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263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434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606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777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9491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50120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451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451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4515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10235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7759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7759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7759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10235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10235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10235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38564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38564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385645"/>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1465" cy="193040"/>
    <xdr:sp macro="" textlink="">
      <xdr:nvSpPr>
        <xdr:cNvPr id="167" name="正方形/長方形 166"/>
        <xdr:cNvSpPr/>
      </xdr:nvSpPr>
      <xdr:spPr>
        <a:xfrm>
          <a:off x="2967355" y="5991225"/>
          <a:ext cx="29146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1610"/>
    <xdr:sp macro="" textlink="">
      <xdr:nvSpPr>
        <xdr:cNvPr id="177" name="正方形/長方形 176"/>
        <xdr:cNvSpPr/>
      </xdr:nvSpPr>
      <xdr:spPr>
        <a:xfrm>
          <a:off x="4286250" y="70643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1610"/>
    <xdr:sp macro="" textlink="">
      <xdr:nvSpPr>
        <xdr:cNvPr id="180" name="正方形/長方形 179"/>
        <xdr:cNvSpPr/>
      </xdr:nvSpPr>
      <xdr:spPr>
        <a:xfrm>
          <a:off x="4286250" y="72548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307080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307080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5495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549550"/>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65062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1465" cy="190500"/>
    <xdr:sp macro="" textlink="">
      <xdr:nvSpPr>
        <xdr:cNvPr id="136" name="正方形/長方形 135"/>
        <xdr:cNvSpPr/>
      </xdr:nvSpPr>
      <xdr:spPr>
        <a:xfrm>
          <a:off x="4438650" y="64806195"/>
          <a:ext cx="29146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7112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50120550"/>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2539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7841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965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9751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166310"/>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3108900"/>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2898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2522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4332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9289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11099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3959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576875"/>
              <a:ext cx="238125" cy="276225"/>
            </a:xfrm>
            <a:prstGeom prst="rect"/>
          </xdr:spPr>
        </xdr:sp>
        <xdr:clientData/>
      </xdr:twoCellAnchor>
    </mc:Choice>
    <mc:Fallback/>
  </mc:AlternateContent>
  <xdr:twoCellAnchor>
    <xdr:from xmlns:xdr="http://schemas.openxmlformats.org/drawingml/2006/spreadsheetDrawing">
      <xdr:col>37</xdr:col>
      <xdr:colOff>1905</xdr:colOff>
      <xdr:row>65</xdr:row>
      <xdr:rowOff>257810</xdr:rowOff>
    </xdr:from>
    <xdr:to xmlns:xdr="http://schemas.openxmlformats.org/drawingml/2006/spreadsheetDrawing">
      <xdr:col>39</xdr:col>
      <xdr:colOff>194945</xdr:colOff>
      <xdr:row>70</xdr:row>
      <xdr:rowOff>10160</xdr:rowOff>
    </xdr:to>
    <xdr:grpSp>
      <xdr:nvGrpSpPr>
        <xdr:cNvPr id="145" name="グループ化 144"/>
        <xdr:cNvGrpSpPr/>
      </xdr:nvGrpSpPr>
      <xdr:grpSpPr>
        <a:xfrm>
          <a:off x="7145655" y="15031085"/>
          <a:ext cx="1164590" cy="952500"/>
          <a:chOff x="7080250" y="15409334"/>
          <a:chExt cx="1132457" cy="878416"/>
        </a:xfrm>
      </xdr:grpSpPr>
      <xdr:sp macro="" textlink="">
        <xdr:nvSpPr>
          <xdr:cNvPr id="147" name="右矢印 146"/>
          <xdr:cNvSpPr/>
        </xdr:nvSpPr>
        <xdr:spPr>
          <a:xfrm>
            <a:off x="7080250" y="15409334"/>
            <a:ext cx="1048808" cy="878416"/>
          </a:xfrm>
          <a:prstGeom prst="rightArrow">
            <a:avLst/>
          </a:prstGeom>
          <a:ln>
            <a:solidFill>
              <a:schemeClr val="bg1">
                <a:lumMod val="50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テキスト ボックス 148"/>
          <xdr:cNvSpPr txBox="1"/>
        </xdr:nvSpPr>
        <xdr:spPr>
          <a:xfrm>
            <a:off x="7112040" y="15677305"/>
            <a:ext cx="1100667" cy="539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rgbClr val="454545"/>
                </a:solidFill>
              </a:rPr>
              <a:t>配分比率を</a:t>
            </a:r>
            <a:endParaRPr kumimoji="1" lang="en-US" altLang="ja-JP" sz="800">
              <a:solidFill>
                <a:srgbClr val="454545"/>
              </a:solidFill>
            </a:endParaRPr>
          </a:p>
          <a:p>
            <a:r>
              <a:rPr kumimoji="1" lang="ja-JP" altLang="en-US" sz="800">
                <a:solidFill>
                  <a:srgbClr val="454545"/>
                </a:solidFill>
              </a:rPr>
              <a:t>入力してください</a:t>
            </a:r>
          </a:p>
        </xdr:txBody>
      </xdr:sp>
    </xdr:grpSp>
    <xdr:clientData/>
  </xdr:twoCellAnchor>
  <xdr:oneCellAnchor>
    <xdr:from xmlns:xdr="http://schemas.openxmlformats.org/drawingml/2006/spreadsheetDrawing">
      <xdr:col>38</xdr:col>
      <xdr:colOff>276225</xdr:colOff>
      <xdr:row>30</xdr:row>
      <xdr:rowOff>418465</xdr:rowOff>
    </xdr:from>
    <xdr:ext cx="4880610" cy="1151890"/>
    <xdr:sp macro="" textlink="">
      <xdr:nvSpPr>
        <xdr:cNvPr id="2" name="テキスト ボックス 1"/>
        <xdr:cNvSpPr txBox="1"/>
      </xdr:nvSpPr>
      <xdr:spPr>
        <a:xfrm>
          <a:off x="7686675" y="6695440"/>
          <a:ext cx="4880610" cy="1151890"/>
        </a:xfrm>
        <a:prstGeom prst="rect">
          <a:avLst/>
        </a:prstGeom>
        <a:solidFill>
          <a:schemeClr val="bg1"/>
        </a:solidFill>
        <a:ln w="12700">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latin typeface="+mn-ea"/>
              <a:ea typeface="+mn-ea"/>
            </a:rPr>
            <a:t>原則、加算を取得する前年の１～</a:t>
          </a:r>
          <a:r>
            <a:rPr kumimoji="1" lang="en-US" altLang="ja-JP" sz="1100" b="1">
              <a:latin typeface="+mn-ea"/>
              <a:ea typeface="+mn-ea"/>
            </a:rPr>
            <a:t>12</a:t>
          </a:r>
          <a:r>
            <a:rPr kumimoji="1" lang="ja-JP" altLang="en-US" sz="1100" b="1">
              <a:latin typeface="+mn-ea"/>
              <a:ea typeface="+mn-ea"/>
            </a:rPr>
            <a:t>月の実績を入力してください。</a:t>
          </a:r>
          <a:endParaRPr kumimoji="1" lang="en-US" altLang="ja-JP" sz="1100" b="1">
            <a:latin typeface="+mn-ea"/>
            <a:ea typeface="+mn-ea"/>
          </a:endParaRPr>
        </a:p>
        <a:p>
          <a:endParaRPr kumimoji="1" lang="ja-JP" altLang="en-US" sz="1100" b="1">
            <a:latin typeface="+mn-ea"/>
            <a:ea typeface="+mn-ea"/>
          </a:endParaRPr>
        </a:p>
        <a:p>
          <a:r>
            <a:rPr kumimoji="1" lang="ja-JP" altLang="en-US" sz="1100" b="1">
              <a:latin typeface="+mn-ea"/>
              <a:ea typeface="+mn-ea"/>
            </a:rPr>
            <a:t>なお、令和</a:t>
          </a:r>
          <a:r>
            <a:rPr kumimoji="1" lang="en-US" altLang="ja-JP" sz="1100" b="1">
              <a:latin typeface="+mn-ea"/>
              <a:ea typeface="+mn-ea"/>
            </a:rPr>
            <a:t>4</a:t>
          </a:r>
          <a:r>
            <a:rPr kumimoji="1" lang="ja-JP" altLang="en-US" sz="1100" b="1">
              <a:latin typeface="+mn-ea"/>
              <a:ea typeface="+mn-ea"/>
            </a:rPr>
            <a:t>年</a:t>
          </a:r>
          <a:r>
            <a:rPr kumimoji="1" lang="en-US" altLang="ja-JP" sz="1100" b="1">
              <a:latin typeface="+mn-ea"/>
              <a:ea typeface="+mn-ea"/>
            </a:rPr>
            <a:t>10</a:t>
          </a:r>
          <a:r>
            <a:rPr kumimoji="1" lang="ja-JP" altLang="en-US" sz="1100" b="1">
              <a:latin typeface="+mn-ea"/>
              <a:ea typeface="+mn-ea"/>
            </a:rPr>
            <a:t>月～令和</a:t>
          </a:r>
          <a:r>
            <a:rPr kumimoji="1" lang="en-US" altLang="ja-JP" sz="1100" b="1">
              <a:latin typeface="+mn-ea"/>
              <a:ea typeface="+mn-ea"/>
            </a:rPr>
            <a:t>5</a:t>
          </a:r>
          <a:r>
            <a:rPr kumimoji="1" lang="ja-JP" altLang="en-US" sz="1100" b="1">
              <a:latin typeface="+mn-ea"/>
              <a:ea typeface="+mn-ea"/>
            </a:rPr>
            <a:t>年</a:t>
          </a:r>
          <a:r>
            <a:rPr kumimoji="1" lang="en-US" altLang="ja-JP" sz="1100" b="1">
              <a:latin typeface="+mn-ea"/>
              <a:ea typeface="+mn-ea"/>
            </a:rPr>
            <a:t>3</a:t>
          </a:r>
          <a:r>
            <a:rPr kumimoji="1" lang="ja-JP" altLang="en-US" sz="1100" b="1">
              <a:latin typeface="+mn-ea"/>
              <a:ea typeface="+mn-ea"/>
            </a:rPr>
            <a:t>月算定分ベースアップ等加算の申請時は、</a:t>
          </a:r>
          <a:endParaRPr kumimoji="1" lang="en-US" altLang="ja-JP" sz="1100" b="1">
            <a:latin typeface="+mn-ea"/>
            <a:ea typeface="+mn-ea"/>
          </a:endParaRPr>
        </a:p>
        <a:p>
          <a:r>
            <a:rPr kumimoji="1" lang="ja-JP" altLang="en-US" sz="1100" b="1">
              <a:latin typeface="+mn-ea"/>
              <a:ea typeface="+mn-ea"/>
            </a:rPr>
            <a:t>県</a:t>
          </a:r>
          <a:r>
            <a:rPr kumimoji="1" lang="en-US" altLang="ja-JP" sz="1100" b="1">
              <a:latin typeface="+mn-ea"/>
              <a:ea typeface="+mn-ea"/>
            </a:rPr>
            <a:t>HP</a:t>
          </a:r>
          <a:r>
            <a:rPr kumimoji="1" lang="ja-JP" altLang="en-US" sz="1100" b="1">
              <a:latin typeface="+mn-ea"/>
              <a:ea typeface="+mn-ea"/>
            </a:rPr>
            <a:t>に掲載されている記入要領（</a:t>
          </a:r>
          <a:r>
            <a:rPr kumimoji="1" lang="en-US" altLang="ja-JP" sz="1100" b="1">
              <a:latin typeface="+mn-ea"/>
              <a:ea typeface="+mn-ea"/>
            </a:rPr>
            <a:t>PDF</a:t>
          </a:r>
          <a:r>
            <a:rPr kumimoji="1" lang="ja-JP" altLang="en-US" sz="1100" b="1">
              <a:latin typeface="+mn-ea"/>
              <a:ea typeface="+mn-ea"/>
            </a:rPr>
            <a:t>）を参照のうえ、</a:t>
          </a:r>
          <a:endParaRPr kumimoji="1" lang="en-US" altLang="ja-JP" sz="1100" b="1">
            <a:latin typeface="+mn-ea"/>
            <a:ea typeface="+mn-ea"/>
          </a:endParaRPr>
        </a:p>
        <a:p>
          <a:r>
            <a:rPr kumimoji="1" lang="ja-JP" altLang="en-US" sz="1100" b="1">
              <a:latin typeface="+mn-ea"/>
              <a:ea typeface="+mn-ea"/>
            </a:rPr>
            <a:t>令和３年１⽉分から</a:t>
          </a:r>
          <a:r>
            <a:rPr kumimoji="1" lang="en-US" altLang="ja-JP" sz="1100" b="1">
              <a:latin typeface="+mn-ea"/>
              <a:ea typeface="+mn-ea"/>
            </a:rPr>
            <a:t>12</a:t>
          </a:r>
          <a:r>
            <a:rPr kumimoji="1" lang="ja-JP" altLang="en-US" sz="1100" b="1">
              <a:latin typeface="+mn-ea"/>
              <a:ea typeface="+mn-ea"/>
            </a:rPr>
            <a:t>月分までの総額を２で割ったもの（６か月分）を記入。</a:t>
          </a:r>
          <a:endParaRPr kumimoji="1" lang="en-US" altLang="ja-JP" sz="1100" b="1">
            <a:latin typeface="+mn-ea"/>
            <a:ea typeface="+mn-ea"/>
          </a:endParaRPr>
        </a:p>
      </xdr:txBody>
    </xdr:sp>
    <xdr:clientData/>
  </xdr:oneCellAnchor>
  <xdr:twoCellAnchor>
    <xdr:from xmlns:xdr="http://schemas.openxmlformats.org/drawingml/2006/spreadsheetDrawing">
      <xdr:col>38</xdr:col>
      <xdr:colOff>47625</xdr:colOff>
      <xdr:row>31</xdr:row>
      <xdr:rowOff>47625</xdr:rowOff>
    </xdr:from>
    <xdr:to xmlns:xdr="http://schemas.openxmlformats.org/drawingml/2006/spreadsheetDrawing">
      <xdr:col>38</xdr:col>
      <xdr:colOff>257175</xdr:colOff>
      <xdr:row>36</xdr:row>
      <xdr:rowOff>28575</xdr:rowOff>
    </xdr:to>
    <xdr:sp macro="" textlink="">
      <xdr:nvSpPr>
        <xdr:cNvPr id="3" name="右中かっこ 2"/>
        <xdr:cNvSpPr/>
      </xdr:nvSpPr>
      <xdr:spPr>
        <a:xfrm>
          <a:off x="7458075" y="6753225"/>
          <a:ext cx="209550" cy="1152525"/>
        </a:xfrm>
        <a:prstGeom prst="rightBrace">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38</xdr:col>
      <xdr:colOff>27940</xdr:colOff>
      <xdr:row>101</xdr:row>
      <xdr:rowOff>73025</xdr:rowOff>
    </xdr:from>
    <xdr:to xmlns:xdr="http://schemas.openxmlformats.org/drawingml/2006/spreadsheetDrawing">
      <xdr:col>38</xdr:col>
      <xdr:colOff>669925</xdr:colOff>
      <xdr:row>101</xdr:row>
      <xdr:rowOff>76200</xdr:rowOff>
    </xdr:to>
    <xdr:cxnSp macro="">
      <xdr:nvCxnSpPr>
        <xdr:cNvPr id="5" name="直線矢印コネクタ 4"/>
        <xdr:cNvCxnSpPr/>
      </xdr:nvCxnSpPr>
      <xdr:spPr>
        <a:xfrm flipH="1">
          <a:off x="7438390" y="22894925"/>
          <a:ext cx="641985" cy="3175"/>
        </a:xfrm>
        <a:prstGeom prst="straightConnector1">
          <a:avLst/>
        </a:prstGeom>
        <a:solidFill>
          <a:srgbClr xmlns:mc="http://schemas.openxmlformats.org/markup-compatibility/2006" xmlns:a14="http://schemas.microsoft.com/office/drawing/2010/main" val="FFFFFF" a14:legacySpreadsheetColorIndex="65" mc:Ignorable="a14"/>
        </a:solidFill>
        <a:ln w="2857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view="pageBreakPreview" zoomScale="80" zoomScaleNormal="90" zoomScaleSheetLayoutView="80" workbookViewId="0">
      <selection sqref="A1:E1"/>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117</v>
      </c>
      <c r="B1" s="9"/>
      <c r="C1" s="9"/>
      <c r="D1" s="9"/>
      <c r="E1" s="9"/>
    </row>
    <row r="2" spans="1:5" ht="18">
      <c r="A2" s="10" t="s">
        <v>381</v>
      </c>
      <c r="B2" s="10"/>
      <c r="C2" s="10"/>
      <c r="D2" s="10"/>
      <c r="E2" s="10"/>
    </row>
    <row r="3" spans="1:5" s="4" customFormat="1" ht="8.1" customHeight="1">
      <c r="A3" s="11"/>
      <c r="B3" s="11"/>
      <c r="C3" s="11"/>
      <c r="D3" s="11"/>
    </row>
    <row r="4" spans="1:5" s="5" customFormat="1" ht="27">
      <c r="A4" s="12" t="s">
        <v>7</v>
      </c>
      <c r="B4" s="12" t="s">
        <v>170</v>
      </c>
      <c r="C4" s="24" t="s">
        <v>25</v>
      </c>
      <c r="D4" s="26" t="s">
        <v>265</v>
      </c>
      <c r="E4" s="12" t="s">
        <v>330</v>
      </c>
    </row>
    <row r="5" spans="1:5" ht="18" customHeight="1">
      <c r="A5" s="13" t="s">
        <v>233</v>
      </c>
      <c r="B5" s="20">
        <v>1</v>
      </c>
      <c r="C5" s="20" t="s">
        <v>266</v>
      </c>
      <c r="D5" s="27" t="s">
        <v>267</v>
      </c>
      <c r="E5" s="21" t="s">
        <v>209</v>
      </c>
    </row>
    <row r="6" spans="1:5" ht="75" customHeight="1">
      <c r="A6" s="14" t="s">
        <v>268</v>
      </c>
      <c r="B6" s="21">
        <v>1</v>
      </c>
      <c r="C6" s="25" t="s">
        <v>13</v>
      </c>
      <c r="D6" s="28" t="s">
        <v>124</v>
      </c>
      <c r="E6" s="21" t="s">
        <v>209</v>
      </c>
    </row>
    <row r="7" spans="1:5" ht="105" customHeight="1">
      <c r="A7" s="14" t="s">
        <v>270</v>
      </c>
      <c r="B7" s="21">
        <v>1</v>
      </c>
      <c r="C7" s="25" t="s">
        <v>78</v>
      </c>
      <c r="D7" s="28" t="s">
        <v>207</v>
      </c>
      <c r="E7" s="29" t="s">
        <v>271</v>
      </c>
    </row>
    <row r="8" spans="1:5" ht="60" customHeight="1">
      <c r="A8" s="14" t="s">
        <v>316</v>
      </c>
      <c r="B8" s="21" t="s">
        <v>384</v>
      </c>
      <c r="C8" s="25" t="s">
        <v>38</v>
      </c>
      <c r="D8" s="28" t="s">
        <v>475</v>
      </c>
      <c r="E8" s="29" t="s">
        <v>271</v>
      </c>
    </row>
    <row r="9" spans="1:5" ht="60" customHeight="1">
      <c r="A9" s="14" t="s">
        <v>274</v>
      </c>
      <c r="B9" s="21" t="s">
        <v>384</v>
      </c>
      <c r="C9" s="25" t="s">
        <v>38</v>
      </c>
      <c r="D9" s="28" t="s">
        <v>476</v>
      </c>
      <c r="E9" s="29" t="s">
        <v>271</v>
      </c>
    </row>
    <row r="10" spans="1:5" ht="72" customHeight="1">
      <c r="A10" s="14" t="s">
        <v>463</v>
      </c>
      <c r="B10" s="21" t="s">
        <v>384</v>
      </c>
      <c r="C10" s="25" t="s">
        <v>38</v>
      </c>
      <c r="D10" s="28" t="s">
        <v>477</v>
      </c>
      <c r="E10" s="29" t="s">
        <v>271</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276</v>
      </c>
      <c r="B18" s="15"/>
      <c r="C18" s="15"/>
      <c r="D18" s="15"/>
    </row>
    <row r="19" spans="1:6" ht="5.25" customHeight="1">
      <c r="A19" s="15"/>
      <c r="B19" s="15"/>
      <c r="C19" s="15"/>
      <c r="D19" s="15"/>
    </row>
    <row r="20" spans="1:6" ht="17.25">
      <c r="A20" s="16" t="s">
        <v>71</v>
      </c>
      <c r="B20" s="22"/>
    </row>
    <row r="21" spans="1:6" s="6" customFormat="1" ht="17.25">
      <c r="A21" s="16" t="s">
        <v>385</v>
      </c>
      <c r="B21" s="23"/>
      <c r="C21" s="16"/>
      <c r="D21" s="16"/>
    </row>
    <row r="22" spans="1:6" s="6" customFormat="1" ht="17.25">
      <c r="A22" s="16" t="s">
        <v>278</v>
      </c>
      <c r="B22" s="23"/>
      <c r="C22" s="16"/>
      <c r="D22" s="16"/>
    </row>
    <row r="23" spans="1:6" s="6" customFormat="1" ht="17.25">
      <c r="A23" s="16" t="s">
        <v>332</v>
      </c>
      <c r="B23" s="23"/>
      <c r="C23" s="16"/>
      <c r="D23" s="16"/>
    </row>
    <row r="24" spans="1:6" ht="9.75" customHeight="1">
      <c r="A24" s="3"/>
      <c r="B24" s="22"/>
      <c r="D24" s="22"/>
    </row>
    <row r="25" spans="1:6" s="7" customFormat="1" ht="17.25">
      <c r="A25" s="17" t="s">
        <v>269</v>
      </c>
      <c r="B25" s="17"/>
      <c r="C25" s="17"/>
      <c r="D25" s="17"/>
      <c r="F25" s="31"/>
    </row>
    <row r="26" spans="1:6" s="7" customFormat="1" ht="17.25">
      <c r="A26" s="18" t="s">
        <v>368</v>
      </c>
      <c r="B26" s="18"/>
      <c r="C26" s="18"/>
      <c r="D26" s="18"/>
      <c r="E26" s="18"/>
      <c r="F26" s="18"/>
    </row>
    <row r="27" spans="1:6" s="7" customFormat="1" ht="35.25" customHeight="1">
      <c r="A27" s="18" t="s">
        <v>123</v>
      </c>
      <c r="B27" s="18"/>
      <c r="C27" s="18"/>
      <c r="D27" s="18"/>
      <c r="E27" s="18"/>
      <c r="F27" s="18"/>
    </row>
    <row r="28" spans="1:6" s="6" customFormat="1" ht="9" customHeight="1">
      <c r="A28" s="19"/>
      <c r="B28" s="19"/>
      <c r="C28" s="19"/>
      <c r="D28" s="19"/>
      <c r="F28" s="32"/>
    </row>
    <row r="29" spans="1:6" ht="17.25" customHeight="1">
      <c r="A29" s="16" t="s">
        <v>464</v>
      </c>
      <c r="B29" s="22"/>
    </row>
    <row r="30" spans="1:6" s="8" customFormat="1" ht="17.25" customHeight="1">
      <c r="A30" s="18" t="s">
        <v>466</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90" zoomScaleSheetLayoutView="9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 min="29" max="29" width="9" hidden="1" customWidth="1"/>
  </cols>
  <sheetData>
    <row r="1" spans="1:29" ht="20.100000000000001" customHeight="1">
      <c r="A1" s="33" t="s">
        <v>447</v>
      </c>
      <c r="AC1" t="s">
        <v>185</v>
      </c>
    </row>
    <row r="2" spans="1:29" ht="20.100000000000001" customHeight="1">
      <c r="A2" s="34" t="s">
        <v>180</v>
      </c>
    </row>
    <row r="4" spans="1:29" ht="20.100000000000001" customHeight="1">
      <c r="A4" s="35" t="s">
        <v>179</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228</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229</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435</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231</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82</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68</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232</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321</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28</v>
      </c>
      <c r="C15" s="53" t="s">
        <v>36</v>
      </c>
      <c r="D15" s="53"/>
      <c r="E15" s="53"/>
      <c r="F15" s="53"/>
      <c r="G15" s="53"/>
      <c r="H15" s="53"/>
      <c r="I15" s="53"/>
      <c r="J15" s="53"/>
      <c r="K15" s="53"/>
      <c r="L15" s="67"/>
      <c r="M15" s="73"/>
      <c r="N15" s="86"/>
      <c r="O15" s="86"/>
      <c r="P15" s="86"/>
      <c r="Q15" s="86"/>
      <c r="R15" s="86"/>
      <c r="S15" s="86"/>
      <c r="T15" s="86"/>
      <c r="U15" s="86"/>
      <c r="V15" s="86"/>
      <c r="W15" s="113"/>
      <c r="X15" s="123"/>
      <c r="Y15" s="8"/>
      <c r="Z15" s="8"/>
      <c r="AA15" s="8"/>
    </row>
    <row r="16" spans="1:29" ht="20.100000000000001" customHeight="1">
      <c r="A16" s="8"/>
      <c r="B16" s="41"/>
      <c r="C16" s="53" t="s">
        <v>158</v>
      </c>
      <c r="D16" s="53"/>
      <c r="E16" s="53"/>
      <c r="F16" s="53"/>
      <c r="G16" s="53"/>
      <c r="H16" s="53"/>
      <c r="I16" s="53"/>
      <c r="J16" s="53"/>
      <c r="K16" s="53"/>
      <c r="L16" s="67"/>
      <c r="M16" s="74"/>
      <c r="N16" s="87"/>
      <c r="O16" s="87"/>
      <c r="P16" s="87"/>
      <c r="Q16" s="87"/>
      <c r="R16" s="87"/>
      <c r="S16" s="87"/>
      <c r="T16" s="87"/>
      <c r="U16" s="105"/>
      <c r="V16" s="105"/>
      <c r="W16" s="114"/>
      <c r="X16" s="124"/>
      <c r="Y16" s="8"/>
      <c r="Z16" s="8"/>
      <c r="AA16" s="8"/>
      <c r="AC16" t="s">
        <v>178</v>
      </c>
    </row>
    <row r="17" spans="1:29" ht="20.100000000000001" customHeight="1">
      <c r="A17" s="8"/>
      <c r="B17" s="40" t="s">
        <v>160</v>
      </c>
      <c r="C17" s="53" t="s">
        <v>33</v>
      </c>
      <c r="D17" s="53"/>
      <c r="E17" s="53"/>
      <c r="F17" s="53"/>
      <c r="G17" s="53"/>
      <c r="H17" s="53"/>
      <c r="I17" s="53"/>
      <c r="J17" s="53"/>
      <c r="K17" s="53"/>
      <c r="L17" s="67"/>
      <c r="M17" s="75"/>
      <c r="N17" s="88"/>
      <c r="O17" s="88"/>
      <c r="P17" s="95" t="s">
        <v>172</v>
      </c>
      <c r="Q17" s="88"/>
      <c r="R17" s="88"/>
      <c r="S17" s="88"/>
      <c r="T17" s="104"/>
      <c r="U17" s="106"/>
      <c r="V17" s="108"/>
      <c r="W17" s="108"/>
      <c r="X17" s="108"/>
      <c r="Y17" s="8"/>
      <c r="Z17" s="8"/>
      <c r="AA17" s="8"/>
      <c r="AC17" t="str">
        <f>CONCATENATE(M17,N17,O17,P17,Q17,R17,S17,T17)</f>
        <v>－</v>
      </c>
    </row>
    <row r="18" spans="1:29" ht="20.100000000000001" customHeight="1">
      <c r="A18" s="8"/>
      <c r="B18" s="42"/>
      <c r="C18" s="53" t="s">
        <v>169</v>
      </c>
      <c r="D18" s="53"/>
      <c r="E18" s="53"/>
      <c r="F18" s="53"/>
      <c r="G18" s="53"/>
      <c r="H18" s="53"/>
      <c r="I18" s="53"/>
      <c r="J18" s="53"/>
      <c r="K18" s="53"/>
      <c r="L18" s="67"/>
      <c r="M18" s="74"/>
      <c r="N18" s="87"/>
      <c r="O18" s="87"/>
      <c r="P18" s="87"/>
      <c r="Q18" s="87"/>
      <c r="R18" s="87"/>
      <c r="S18" s="87"/>
      <c r="T18" s="87"/>
      <c r="U18" s="107"/>
      <c r="V18" s="107"/>
      <c r="W18" s="115"/>
      <c r="X18" s="125"/>
      <c r="Y18" s="8"/>
      <c r="Z18" s="8"/>
      <c r="AA18" s="8"/>
    </row>
    <row r="19" spans="1:29" ht="20.100000000000001" customHeight="1">
      <c r="A19" s="8"/>
      <c r="B19" s="41"/>
      <c r="C19" s="53" t="s">
        <v>97</v>
      </c>
      <c r="D19" s="53"/>
      <c r="E19" s="53"/>
      <c r="F19" s="53"/>
      <c r="G19" s="53"/>
      <c r="H19" s="53"/>
      <c r="I19" s="53"/>
      <c r="J19" s="53"/>
      <c r="K19" s="53"/>
      <c r="L19" s="67"/>
      <c r="M19" s="74"/>
      <c r="N19" s="87"/>
      <c r="O19" s="87"/>
      <c r="P19" s="87"/>
      <c r="Q19" s="87"/>
      <c r="R19" s="87"/>
      <c r="S19" s="87"/>
      <c r="T19" s="87"/>
      <c r="U19" s="87"/>
      <c r="V19" s="87"/>
      <c r="W19" s="116"/>
      <c r="X19" s="126"/>
      <c r="Y19" s="8"/>
      <c r="Z19" s="8"/>
      <c r="AA19" s="8"/>
    </row>
    <row r="20" spans="1:29" ht="20.100000000000001" customHeight="1">
      <c r="A20" s="8"/>
      <c r="B20" s="40" t="s">
        <v>163</v>
      </c>
      <c r="C20" s="53" t="s">
        <v>154</v>
      </c>
      <c r="D20" s="53"/>
      <c r="E20" s="53"/>
      <c r="F20" s="53"/>
      <c r="G20" s="53"/>
      <c r="H20" s="53"/>
      <c r="I20" s="53"/>
      <c r="J20" s="53"/>
      <c r="K20" s="53"/>
      <c r="L20" s="67"/>
      <c r="M20" s="76"/>
      <c r="N20" s="89"/>
      <c r="O20" s="89"/>
      <c r="P20" s="89"/>
      <c r="Q20" s="89"/>
      <c r="R20" s="89"/>
      <c r="S20" s="89"/>
      <c r="T20" s="89"/>
      <c r="U20" s="89"/>
      <c r="V20" s="89"/>
      <c r="W20" s="117"/>
      <c r="X20" s="127"/>
      <c r="Y20" s="8"/>
      <c r="Z20" s="8"/>
      <c r="AA20" s="8"/>
    </row>
    <row r="21" spans="1:29" ht="20.100000000000001" customHeight="1">
      <c r="A21" s="8"/>
      <c r="B21" s="41"/>
      <c r="C21" s="53" t="s">
        <v>156</v>
      </c>
      <c r="D21" s="53"/>
      <c r="E21" s="53"/>
      <c r="F21" s="53"/>
      <c r="G21" s="53"/>
      <c r="H21" s="53"/>
      <c r="I21" s="53"/>
      <c r="J21" s="53"/>
      <c r="K21" s="53"/>
      <c r="L21" s="67"/>
      <c r="M21" s="77"/>
      <c r="N21" s="90"/>
      <c r="O21" s="90"/>
      <c r="P21" s="90"/>
      <c r="Q21" s="90"/>
      <c r="R21" s="90"/>
      <c r="S21" s="90"/>
      <c r="T21" s="90"/>
      <c r="U21" s="90"/>
      <c r="V21" s="90"/>
      <c r="W21" s="118"/>
      <c r="X21" s="128"/>
      <c r="Y21" s="8"/>
      <c r="Z21" s="8"/>
      <c r="AA21" s="8"/>
    </row>
    <row r="22" spans="1:29" ht="20.100000000000001" customHeight="1">
      <c r="A22" s="8"/>
      <c r="B22" s="43" t="s">
        <v>222</v>
      </c>
      <c r="C22" s="53" t="s">
        <v>36</v>
      </c>
      <c r="D22" s="53"/>
      <c r="E22" s="53"/>
      <c r="F22" s="53"/>
      <c r="G22" s="53"/>
      <c r="H22" s="53"/>
      <c r="I22" s="53"/>
      <c r="J22" s="53"/>
      <c r="K22" s="53"/>
      <c r="L22" s="67"/>
      <c r="M22" s="76"/>
      <c r="N22" s="89"/>
      <c r="O22" s="89"/>
      <c r="P22" s="89"/>
      <c r="Q22" s="89"/>
      <c r="R22" s="89"/>
      <c r="S22" s="89"/>
      <c r="T22" s="89"/>
      <c r="U22" s="89"/>
      <c r="V22" s="89"/>
      <c r="W22" s="117"/>
      <c r="X22" s="127"/>
      <c r="Y22" s="8"/>
      <c r="Z22" s="8"/>
      <c r="AA22" s="8"/>
    </row>
    <row r="23" spans="1:29" ht="20.100000000000001" customHeight="1">
      <c r="A23" s="8"/>
      <c r="B23" s="44"/>
      <c r="C23" s="54" t="s">
        <v>156</v>
      </c>
      <c r="D23" s="54"/>
      <c r="E23" s="54"/>
      <c r="F23" s="54"/>
      <c r="G23" s="54"/>
      <c r="H23" s="54"/>
      <c r="I23" s="54"/>
      <c r="J23" s="54"/>
      <c r="K23" s="54"/>
      <c r="L23" s="54"/>
      <c r="M23" s="76"/>
      <c r="N23" s="89"/>
      <c r="O23" s="89"/>
      <c r="P23" s="89"/>
      <c r="Q23" s="89"/>
      <c r="R23" s="89"/>
      <c r="S23" s="89"/>
      <c r="T23" s="89"/>
      <c r="U23" s="89"/>
      <c r="V23" s="89"/>
      <c r="W23" s="117"/>
      <c r="X23" s="127"/>
      <c r="Y23" s="8"/>
      <c r="Z23" s="8"/>
      <c r="AA23" s="8"/>
    </row>
    <row r="24" spans="1:29" ht="20.100000000000001" customHeight="1">
      <c r="A24" s="8"/>
      <c r="B24" s="40" t="s">
        <v>216</v>
      </c>
      <c r="C24" s="53" t="s">
        <v>9</v>
      </c>
      <c r="D24" s="53"/>
      <c r="E24" s="53"/>
      <c r="F24" s="53"/>
      <c r="G24" s="53"/>
      <c r="H24" s="53"/>
      <c r="I24" s="53"/>
      <c r="J24" s="53"/>
      <c r="K24" s="53"/>
      <c r="L24" s="67"/>
      <c r="M24" s="78"/>
      <c r="N24" s="91"/>
      <c r="O24" s="91"/>
      <c r="P24" s="91"/>
      <c r="Q24" s="91"/>
      <c r="R24" s="91"/>
      <c r="S24" s="91"/>
      <c r="T24" s="91"/>
      <c r="U24" s="91"/>
      <c r="V24" s="91"/>
      <c r="W24" s="119"/>
      <c r="X24" s="129"/>
      <c r="Y24" s="8"/>
      <c r="Z24" s="8"/>
      <c r="AA24" s="8"/>
    </row>
    <row r="25" spans="1:29" ht="20.100000000000001" customHeight="1">
      <c r="A25" s="8"/>
      <c r="B25" s="42"/>
      <c r="C25" s="53" t="s">
        <v>15</v>
      </c>
      <c r="D25" s="53"/>
      <c r="E25" s="53"/>
      <c r="F25" s="53"/>
      <c r="G25" s="53"/>
      <c r="H25" s="53"/>
      <c r="I25" s="53"/>
      <c r="J25" s="53"/>
      <c r="K25" s="53"/>
      <c r="L25" s="67"/>
      <c r="M25" s="76"/>
      <c r="N25" s="89"/>
      <c r="O25" s="89"/>
      <c r="P25" s="89"/>
      <c r="Q25" s="89"/>
      <c r="R25" s="89"/>
      <c r="S25" s="89"/>
      <c r="T25" s="89"/>
      <c r="U25" s="89"/>
      <c r="V25" s="89"/>
      <c r="W25" s="117"/>
      <c r="X25" s="127"/>
      <c r="Y25" s="8"/>
      <c r="Z25" s="8"/>
      <c r="AA25" s="8"/>
    </row>
    <row r="26" spans="1:29" ht="20.100000000000001" customHeight="1">
      <c r="A26" s="8"/>
      <c r="B26" s="45"/>
      <c r="C26" s="53" t="s">
        <v>220</v>
      </c>
      <c r="D26" s="53"/>
      <c r="E26" s="53"/>
      <c r="F26" s="53"/>
      <c r="G26" s="53"/>
      <c r="H26" s="53"/>
      <c r="I26" s="53"/>
      <c r="J26" s="53"/>
      <c r="K26" s="53"/>
      <c r="L26" s="67"/>
      <c r="M26" s="79"/>
      <c r="N26" s="92"/>
      <c r="O26" s="92"/>
      <c r="P26" s="92"/>
      <c r="Q26" s="92"/>
      <c r="R26" s="92"/>
      <c r="S26" s="92"/>
      <c r="T26" s="92"/>
      <c r="U26" s="92"/>
      <c r="V26" s="92"/>
      <c r="W26" s="120"/>
      <c r="X26" s="130"/>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73</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423</v>
      </c>
      <c r="C29" s="8"/>
      <c r="D29" s="8"/>
      <c r="E29" s="8"/>
      <c r="F29" s="8"/>
      <c r="G29" s="8"/>
      <c r="H29" s="8"/>
      <c r="I29" s="8"/>
      <c r="J29" s="8"/>
      <c r="K29" s="8"/>
      <c r="L29" s="8"/>
      <c r="M29" s="8"/>
      <c r="N29" s="8"/>
      <c r="O29" s="8"/>
      <c r="P29" s="8"/>
      <c r="Q29" s="8"/>
      <c r="R29" s="8"/>
      <c r="S29" s="8"/>
      <c r="T29" s="8"/>
      <c r="U29" s="8"/>
      <c r="V29" s="8"/>
      <c r="W29" s="8"/>
      <c r="X29" s="131"/>
      <c r="Y29" s="8"/>
      <c r="Z29" s="8"/>
      <c r="AA29" s="8"/>
    </row>
    <row r="30" spans="1:29" ht="43.5" customHeight="1">
      <c r="A30" s="8"/>
      <c r="B30" s="46" t="s">
        <v>50</v>
      </c>
      <c r="C30" s="55" t="s">
        <v>433</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5"/>
    </row>
    <row r="31" spans="1:29" ht="27" customHeight="1">
      <c r="A31" s="8"/>
      <c r="B31" s="47" t="s">
        <v>166</v>
      </c>
      <c r="C31" s="56" t="s">
        <v>168</v>
      </c>
      <c r="D31" s="56"/>
      <c r="E31" s="56"/>
      <c r="F31" s="56"/>
      <c r="G31" s="56"/>
      <c r="H31" s="56"/>
      <c r="I31" s="56"/>
      <c r="J31" s="56"/>
      <c r="K31" s="56"/>
      <c r="L31" s="68"/>
      <c r="M31" s="80" t="s">
        <v>174</v>
      </c>
      <c r="N31" s="56"/>
      <c r="O31" s="56"/>
      <c r="P31" s="56"/>
      <c r="Q31" s="68"/>
      <c r="R31" s="98" t="s">
        <v>17</v>
      </c>
      <c r="S31" s="101"/>
      <c r="T31" s="101"/>
      <c r="U31" s="101"/>
      <c r="V31" s="101"/>
      <c r="W31" s="121"/>
      <c r="X31" s="47" t="s">
        <v>175</v>
      </c>
      <c r="Y31" s="47" t="s">
        <v>114</v>
      </c>
      <c r="Z31" s="136" t="s">
        <v>373</v>
      </c>
      <c r="AA31" s="136" t="s">
        <v>103</v>
      </c>
      <c r="AB31" s="146"/>
    </row>
    <row r="32" spans="1:29" ht="27" customHeight="1">
      <c r="A32" s="8"/>
      <c r="B32" s="48"/>
      <c r="C32" s="57"/>
      <c r="D32" s="57"/>
      <c r="E32" s="57"/>
      <c r="F32" s="57"/>
      <c r="G32" s="57"/>
      <c r="H32" s="57"/>
      <c r="I32" s="57"/>
      <c r="J32" s="57"/>
      <c r="K32" s="57"/>
      <c r="L32" s="69"/>
      <c r="M32" s="81"/>
      <c r="N32" s="57"/>
      <c r="O32" s="57"/>
      <c r="P32" s="57"/>
      <c r="Q32" s="69"/>
      <c r="R32" s="99" t="s">
        <v>261</v>
      </c>
      <c r="S32" s="102"/>
      <c r="T32" s="102"/>
      <c r="U32" s="102"/>
      <c r="V32" s="102"/>
      <c r="W32" s="102" t="s">
        <v>262</v>
      </c>
      <c r="X32" s="132"/>
      <c r="Y32" s="132"/>
      <c r="Z32" s="137"/>
      <c r="AA32" s="137"/>
      <c r="AB32" s="146"/>
    </row>
    <row r="33" spans="1:28" ht="37.5" customHeight="1">
      <c r="A33" s="8"/>
      <c r="B33" s="49">
        <v>1</v>
      </c>
      <c r="C33" s="58"/>
      <c r="D33" s="63"/>
      <c r="E33" s="63"/>
      <c r="F33" s="63"/>
      <c r="G33" s="63"/>
      <c r="H33" s="63"/>
      <c r="I33" s="63"/>
      <c r="J33" s="63"/>
      <c r="K33" s="63"/>
      <c r="L33" s="70"/>
      <c r="M33" s="82"/>
      <c r="N33" s="93"/>
      <c r="O33" s="93"/>
      <c r="P33" s="93"/>
      <c r="Q33" s="96"/>
      <c r="R33" s="82"/>
      <c r="S33" s="93"/>
      <c r="T33" s="93"/>
      <c r="U33" s="93"/>
      <c r="V33" s="96"/>
      <c r="W33" s="122"/>
      <c r="X33" s="133"/>
      <c r="Y33" s="133"/>
      <c r="Z33" s="138"/>
      <c r="AA33" s="141"/>
      <c r="AB33" s="147"/>
    </row>
    <row r="34" spans="1:28" ht="37.5" customHeight="1">
      <c r="A34" s="8"/>
      <c r="B34" s="49">
        <f t="shared" ref="B34:B97" si="0">B33+1</f>
        <v>2</v>
      </c>
      <c r="C34" s="59"/>
      <c r="D34" s="64"/>
      <c r="E34" s="64"/>
      <c r="F34" s="64"/>
      <c r="G34" s="64"/>
      <c r="H34" s="64"/>
      <c r="I34" s="64"/>
      <c r="J34" s="64"/>
      <c r="K34" s="64"/>
      <c r="L34" s="71"/>
      <c r="M34" s="83"/>
      <c r="N34" s="94"/>
      <c r="O34" s="94"/>
      <c r="P34" s="94"/>
      <c r="Q34" s="97"/>
      <c r="R34" s="83"/>
      <c r="S34" s="94"/>
      <c r="T34" s="94"/>
      <c r="U34" s="94"/>
      <c r="V34" s="97"/>
      <c r="W34" s="84"/>
      <c r="X34" s="134"/>
      <c r="Y34" s="134"/>
      <c r="Z34" s="139"/>
      <c r="AA34" s="142"/>
      <c r="AB34" s="147"/>
    </row>
    <row r="35" spans="1:28" ht="37.5" customHeight="1">
      <c r="A35" s="8"/>
      <c r="B35" s="49">
        <f t="shared" si="0"/>
        <v>3</v>
      </c>
      <c r="C35" s="59"/>
      <c r="D35" s="64"/>
      <c r="E35" s="64"/>
      <c r="F35" s="64"/>
      <c r="G35" s="64"/>
      <c r="H35" s="64"/>
      <c r="I35" s="64"/>
      <c r="J35" s="64"/>
      <c r="K35" s="64"/>
      <c r="L35" s="71"/>
      <c r="M35" s="83"/>
      <c r="N35" s="94"/>
      <c r="O35" s="94"/>
      <c r="P35" s="94"/>
      <c r="Q35" s="97"/>
      <c r="R35" s="83"/>
      <c r="S35" s="94"/>
      <c r="T35" s="94"/>
      <c r="U35" s="94"/>
      <c r="V35" s="97"/>
      <c r="W35" s="84"/>
      <c r="X35" s="134"/>
      <c r="Y35" s="134"/>
      <c r="Z35" s="139"/>
      <c r="AA35" s="142"/>
      <c r="AB35" s="147"/>
    </row>
    <row r="36" spans="1:28" ht="37.5" customHeight="1">
      <c r="A36" s="8"/>
      <c r="B36" s="49">
        <f t="shared" si="0"/>
        <v>4</v>
      </c>
      <c r="C36" s="59"/>
      <c r="D36" s="64"/>
      <c r="E36" s="64"/>
      <c r="F36" s="64"/>
      <c r="G36" s="64"/>
      <c r="H36" s="64"/>
      <c r="I36" s="64"/>
      <c r="J36" s="64"/>
      <c r="K36" s="64"/>
      <c r="L36" s="71"/>
      <c r="M36" s="83"/>
      <c r="N36" s="94"/>
      <c r="O36" s="94"/>
      <c r="P36" s="94"/>
      <c r="Q36" s="97"/>
      <c r="R36" s="83"/>
      <c r="S36" s="94"/>
      <c r="T36" s="94"/>
      <c r="U36" s="94"/>
      <c r="V36" s="97"/>
      <c r="W36" s="84"/>
      <c r="X36" s="134"/>
      <c r="Y36" s="134"/>
      <c r="Z36" s="139"/>
      <c r="AA36" s="142"/>
      <c r="AB36" s="147"/>
    </row>
    <row r="37" spans="1:28" ht="37.5" customHeight="1">
      <c r="A37" s="8"/>
      <c r="B37" s="49">
        <f t="shared" si="0"/>
        <v>5</v>
      </c>
      <c r="C37" s="59"/>
      <c r="D37" s="64"/>
      <c r="E37" s="64"/>
      <c r="F37" s="64"/>
      <c r="G37" s="64"/>
      <c r="H37" s="64"/>
      <c r="I37" s="64"/>
      <c r="J37" s="64"/>
      <c r="K37" s="64"/>
      <c r="L37" s="71"/>
      <c r="M37" s="83"/>
      <c r="N37" s="94"/>
      <c r="O37" s="94"/>
      <c r="P37" s="94"/>
      <c r="Q37" s="97"/>
      <c r="R37" s="83"/>
      <c r="S37" s="94"/>
      <c r="T37" s="94"/>
      <c r="U37" s="94"/>
      <c r="V37" s="97"/>
      <c r="W37" s="84"/>
      <c r="X37" s="134"/>
      <c r="Y37" s="134"/>
      <c r="Z37" s="139"/>
      <c r="AA37" s="142"/>
      <c r="AB37" s="147"/>
    </row>
    <row r="38" spans="1:28" ht="37.5" customHeight="1">
      <c r="A38" s="8"/>
      <c r="B38" s="49">
        <f t="shared" si="0"/>
        <v>6</v>
      </c>
      <c r="C38" s="59"/>
      <c r="D38" s="64"/>
      <c r="E38" s="64"/>
      <c r="F38" s="64"/>
      <c r="G38" s="64"/>
      <c r="H38" s="64"/>
      <c r="I38" s="64"/>
      <c r="J38" s="64"/>
      <c r="K38" s="64"/>
      <c r="L38" s="71"/>
      <c r="M38" s="83"/>
      <c r="N38" s="94"/>
      <c r="O38" s="94"/>
      <c r="P38" s="94"/>
      <c r="Q38" s="97"/>
      <c r="R38" s="83"/>
      <c r="S38" s="94"/>
      <c r="T38" s="94"/>
      <c r="U38" s="94"/>
      <c r="V38" s="97"/>
      <c r="W38" s="84"/>
      <c r="X38" s="134"/>
      <c r="Y38" s="134"/>
      <c r="Z38" s="139"/>
      <c r="AA38" s="142"/>
      <c r="AB38" s="147"/>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4"/>
      <c r="Y39" s="134"/>
      <c r="Z39" s="139"/>
      <c r="AA39" s="142"/>
      <c r="AB39" s="147"/>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4"/>
      <c r="Y40" s="134"/>
      <c r="Z40" s="139"/>
      <c r="AA40" s="142"/>
      <c r="AB40" s="148"/>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4"/>
      <c r="Y41" s="134"/>
      <c r="Z41" s="139"/>
      <c r="AA41" s="142"/>
      <c r="AB41" s="148"/>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4"/>
      <c r="Y42" s="134"/>
      <c r="Z42" s="139"/>
      <c r="AA42" s="142"/>
      <c r="AB42" s="148"/>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4"/>
      <c r="Y43" s="134"/>
      <c r="Z43" s="139"/>
      <c r="AA43" s="142"/>
      <c r="AB43" s="148"/>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4"/>
      <c r="Y44" s="134"/>
      <c r="Z44" s="139"/>
      <c r="AA44" s="142"/>
      <c r="AB44" s="148"/>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4"/>
      <c r="Y45" s="134"/>
      <c r="Z45" s="139"/>
      <c r="AA45" s="142"/>
      <c r="AB45" s="148"/>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4"/>
      <c r="Y46" s="134"/>
      <c r="Z46" s="139"/>
      <c r="AA46" s="142"/>
      <c r="AB46" s="148"/>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4"/>
      <c r="Y47" s="134"/>
      <c r="Z47" s="139"/>
      <c r="AA47" s="142"/>
      <c r="AB47" s="148"/>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4"/>
      <c r="Y48" s="134"/>
      <c r="Z48" s="139"/>
      <c r="AA48" s="142"/>
      <c r="AB48" s="148"/>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4"/>
      <c r="Y49" s="134"/>
      <c r="Z49" s="139"/>
      <c r="AA49" s="142"/>
      <c r="AB49" s="148"/>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4"/>
      <c r="Y50" s="134"/>
      <c r="Z50" s="139"/>
      <c r="AA50" s="142"/>
      <c r="AB50" s="148"/>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4"/>
      <c r="Y51" s="134"/>
      <c r="Z51" s="139"/>
      <c r="AA51" s="142"/>
      <c r="AB51" s="148"/>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4"/>
      <c r="Y52" s="134"/>
      <c r="Z52" s="139"/>
      <c r="AA52" s="142"/>
      <c r="AB52" s="148"/>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4"/>
      <c r="Y53" s="134"/>
      <c r="Z53" s="139"/>
      <c r="AA53" s="142"/>
      <c r="AB53" s="148"/>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4"/>
      <c r="Y54" s="134"/>
      <c r="Z54" s="139"/>
      <c r="AA54" s="142"/>
      <c r="AB54" s="148"/>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4"/>
      <c r="Y55" s="134"/>
      <c r="Z55" s="139"/>
      <c r="AA55" s="142"/>
      <c r="AB55" s="148"/>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4"/>
      <c r="Y56" s="134"/>
      <c r="Z56" s="139"/>
      <c r="AA56" s="142"/>
      <c r="AB56" s="148"/>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4"/>
      <c r="Y57" s="134"/>
      <c r="Z57" s="139"/>
      <c r="AA57" s="143"/>
      <c r="AB57" s="148"/>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4"/>
      <c r="Y58" s="134"/>
      <c r="Z58" s="139"/>
      <c r="AA58" s="143"/>
      <c r="AB58" s="148"/>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4"/>
      <c r="Y59" s="134"/>
      <c r="Z59" s="139"/>
      <c r="AA59" s="143"/>
      <c r="AB59" s="148"/>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4"/>
      <c r="Y60" s="134"/>
      <c r="Z60" s="139"/>
      <c r="AA60" s="143"/>
      <c r="AB60" s="148"/>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4"/>
      <c r="Y61" s="134"/>
      <c r="Z61" s="139"/>
      <c r="AA61" s="143"/>
      <c r="AB61" s="148"/>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4"/>
      <c r="Y62" s="134"/>
      <c r="Z62" s="139"/>
      <c r="AA62" s="143"/>
      <c r="AB62" s="148"/>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4"/>
      <c r="Y63" s="134"/>
      <c r="Z63" s="139"/>
      <c r="AA63" s="143"/>
      <c r="AB63" s="148"/>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4"/>
      <c r="Y64" s="134"/>
      <c r="Z64" s="139"/>
      <c r="AA64" s="143"/>
      <c r="AB64" s="148"/>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4"/>
      <c r="Y65" s="134"/>
      <c r="Z65" s="139"/>
      <c r="AA65" s="143"/>
      <c r="AB65" s="148"/>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4"/>
      <c r="Y66" s="134"/>
      <c r="Z66" s="139"/>
      <c r="AA66" s="143"/>
      <c r="AB66" s="148"/>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4"/>
      <c r="Y67" s="134"/>
      <c r="Z67" s="139"/>
      <c r="AA67" s="143"/>
      <c r="AB67" s="148"/>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4"/>
      <c r="Y68" s="134"/>
      <c r="Z68" s="139"/>
      <c r="AA68" s="143"/>
      <c r="AB68" s="148"/>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4"/>
      <c r="Y69" s="134"/>
      <c r="Z69" s="139"/>
      <c r="AA69" s="143"/>
      <c r="AB69" s="148"/>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4"/>
      <c r="Y70" s="134"/>
      <c r="Z70" s="139"/>
      <c r="AA70" s="143"/>
      <c r="AB70" s="148"/>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4"/>
      <c r="Y71" s="134"/>
      <c r="Z71" s="139"/>
      <c r="AA71" s="143"/>
      <c r="AB71" s="148"/>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4"/>
      <c r="Y72" s="134"/>
      <c r="Z72" s="139"/>
      <c r="AA72" s="143"/>
      <c r="AB72" s="148"/>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4"/>
      <c r="Y73" s="134"/>
      <c r="Z73" s="139"/>
      <c r="AA73" s="143"/>
      <c r="AB73" s="148"/>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4"/>
      <c r="Y74" s="134"/>
      <c r="Z74" s="139"/>
      <c r="AA74" s="143"/>
      <c r="AB74" s="148"/>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4"/>
      <c r="Y75" s="134"/>
      <c r="Z75" s="139"/>
      <c r="AA75" s="143"/>
      <c r="AB75" s="148"/>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4"/>
      <c r="Y76" s="134"/>
      <c r="Z76" s="139"/>
      <c r="AA76" s="143"/>
      <c r="AB76" s="148"/>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4"/>
      <c r="Y77" s="134"/>
      <c r="Z77" s="139"/>
      <c r="AA77" s="143"/>
      <c r="AB77" s="148"/>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4"/>
      <c r="Y78" s="134"/>
      <c r="Z78" s="139"/>
      <c r="AA78" s="143"/>
      <c r="AB78" s="148"/>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4"/>
      <c r="Y79" s="134"/>
      <c r="Z79" s="139"/>
      <c r="AA79" s="143"/>
      <c r="AB79" s="148"/>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4"/>
      <c r="Y80" s="134"/>
      <c r="Z80" s="139"/>
      <c r="AA80" s="143"/>
      <c r="AB80" s="148"/>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4"/>
      <c r="Y81" s="134"/>
      <c r="Z81" s="139"/>
      <c r="AA81" s="143"/>
      <c r="AB81" s="148"/>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4"/>
      <c r="Y82" s="134"/>
      <c r="Z82" s="139"/>
      <c r="AA82" s="143"/>
      <c r="AB82" s="148"/>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4"/>
      <c r="Y83" s="134"/>
      <c r="Z83" s="139"/>
      <c r="AA83" s="143"/>
      <c r="AB83" s="148"/>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4"/>
      <c r="Y84" s="134"/>
      <c r="Z84" s="139"/>
      <c r="AA84" s="143"/>
      <c r="AB84" s="148"/>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4"/>
      <c r="Y85" s="134"/>
      <c r="Z85" s="139"/>
      <c r="AA85" s="143"/>
      <c r="AB85" s="148"/>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4"/>
      <c r="Y86" s="134"/>
      <c r="Z86" s="139"/>
      <c r="AA86" s="143"/>
      <c r="AB86" s="148"/>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4"/>
      <c r="Y87" s="134"/>
      <c r="Z87" s="139"/>
      <c r="AA87" s="143"/>
      <c r="AB87" s="148"/>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4"/>
      <c r="Y88" s="134"/>
      <c r="Z88" s="139"/>
      <c r="AA88" s="143"/>
      <c r="AB88" s="148"/>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4"/>
      <c r="Y89" s="134"/>
      <c r="Z89" s="139"/>
      <c r="AA89" s="143"/>
      <c r="AB89" s="148"/>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4"/>
      <c r="Y90" s="134"/>
      <c r="Z90" s="139"/>
      <c r="AA90" s="143"/>
      <c r="AB90" s="148"/>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4"/>
      <c r="Y91" s="134"/>
      <c r="Z91" s="139"/>
      <c r="AA91" s="143"/>
      <c r="AB91" s="148"/>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4"/>
      <c r="Y92" s="134"/>
      <c r="Z92" s="139"/>
      <c r="AA92" s="143"/>
      <c r="AB92" s="148"/>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4"/>
      <c r="Y93" s="134"/>
      <c r="Z93" s="139"/>
      <c r="AA93" s="143"/>
      <c r="AB93" s="148"/>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4"/>
      <c r="Y94" s="134"/>
      <c r="Z94" s="139"/>
      <c r="AA94" s="143"/>
      <c r="AB94" s="148"/>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4"/>
      <c r="Y95" s="134"/>
      <c r="Z95" s="139"/>
      <c r="AA95" s="143"/>
      <c r="AB95" s="148"/>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4"/>
      <c r="Y96" s="134"/>
      <c r="Z96" s="139"/>
      <c r="AA96" s="143"/>
      <c r="AB96" s="148"/>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4"/>
      <c r="Y97" s="134"/>
      <c r="Z97" s="139"/>
      <c r="AA97" s="143"/>
      <c r="AB97" s="148"/>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4"/>
      <c r="Y98" s="134"/>
      <c r="Z98" s="139"/>
      <c r="AA98" s="143"/>
      <c r="AB98" s="148"/>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4"/>
      <c r="Y99" s="134"/>
      <c r="Z99" s="139"/>
      <c r="AA99" s="143"/>
      <c r="AB99" s="148"/>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4"/>
      <c r="Y100" s="134"/>
      <c r="Z100" s="139"/>
      <c r="AA100" s="143"/>
      <c r="AB100" s="148"/>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4"/>
      <c r="Y101" s="134"/>
      <c r="Z101" s="139"/>
      <c r="AA101" s="143"/>
      <c r="AB101" s="148"/>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4"/>
      <c r="Y102" s="134"/>
      <c r="Z102" s="139"/>
      <c r="AA102" s="143"/>
      <c r="AB102" s="148"/>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4"/>
      <c r="Y103" s="134"/>
      <c r="Z103" s="139"/>
      <c r="AA103" s="143"/>
      <c r="AB103" s="148"/>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4"/>
      <c r="Y104" s="134"/>
      <c r="Z104" s="139"/>
      <c r="AA104" s="143"/>
      <c r="AB104" s="148"/>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4"/>
      <c r="Y105" s="134"/>
      <c r="Z105" s="139"/>
      <c r="AA105" s="143"/>
      <c r="AB105" s="148"/>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4"/>
      <c r="Y106" s="134"/>
      <c r="Z106" s="139"/>
      <c r="AA106" s="143"/>
      <c r="AB106" s="148"/>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4"/>
      <c r="Y107" s="134"/>
      <c r="Z107" s="139"/>
      <c r="AA107" s="143"/>
      <c r="AB107" s="148"/>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4"/>
      <c r="Y108" s="134"/>
      <c r="Z108" s="139"/>
      <c r="AA108" s="143"/>
      <c r="AB108" s="148"/>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4"/>
      <c r="Y109" s="134"/>
      <c r="Z109" s="139"/>
      <c r="AA109" s="143"/>
      <c r="AB109" s="148"/>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4"/>
      <c r="Y110" s="134"/>
      <c r="Z110" s="139"/>
      <c r="AA110" s="143"/>
      <c r="AB110" s="148"/>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4"/>
      <c r="Y111" s="134"/>
      <c r="Z111" s="139"/>
      <c r="AA111" s="143"/>
      <c r="AB111" s="148"/>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4"/>
      <c r="Y112" s="134"/>
      <c r="Z112" s="139"/>
      <c r="AA112" s="143"/>
      <c r="AB112" s="148"/>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4"/>
      <c r="Y113" s="134"/>
      <c r="Z113" s="139"/>
      <c r="AA113" s="143"/>
      <c r="AB113" s="148"/>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4"/>
      <c r="Y114" s="134"/>
      <c r="Z114" s="139"/>
      <c r="AA114" s="143"/>
      <c r="AB114" s="148"/>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4"/>
      <c r="Y115" s="134"/>
      <c r="Z115" s="139"/>
      <c r="AA115" s="143"/>
      <c r="AB115" s="148"/>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4"/>
      <c r="Y116" s="134"/>
      <c r="Z116" s="139"/>
      <c r="AA116" s="143"/>
      <c r="AB116" s="148"/>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4"/>
      <c r="Y117" s="134"/>
      <c r="Z117" s="139"/>
      <c r="AA117" s="143"/>
      <c r="AB117" s="148"/>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4"/>
      <c r="Y118" s="134"/>
      <c r="Z118" s="139"/>
      <c r="AA118" s="143"/>
      <c r="AB118" s="148"/>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4"/>
      <c r="Y119" s="134"/>
      <c r="Z119" s="139"/>
      <c r="AA119" s="143"/>
      <c r="AB119" s="148"/>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4"/>
      <c r="Y120" s="134"/>
      <c r="Z120" s="139"/>
      <c r="AA120" s="143"/>
      <c r="AB120" s="148"/>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4"/>
      <c r="Y121" s="134"/>
      <c r="Z121" s="139"/>
      <c r="AA121" s="143"/>
      <c r="AB121" s="148"/>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4"/>
      <c r="Y122" s="134"/>
      <c r="Z122" s="139"/>
      <c r="AA122" s="143"/>
      <c r="AB122" s="148"/>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4"/>
      <c r="Y123" s="134"/>
      <c r="Z123" s="139"/>
      <c r="AA123" s="143"/>
      <c r="AB123" s="148"/>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4"/>
      <c r="Y124" s="134"/>
      <c r="Z124" s="139"/>
      <c r="AA124" s="143"/>
      <c r="AB124" s="148"/>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4"/>
      <c r="Y125" s="134"/>
      <c r="Z125" s="139"/>
      <c r="AA125" s="143"/>
      <c r="AB125" s="148"/>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4"/>
      <c r="Y126" s="134"/>
      <c r="Z126" s="139"/>
      <c r="AA126" s="143"/>
      <c r="AB126" s="148"/>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4"/>
      <c r="Y127" s="134"/>
      <c r="Z127" s="139"/>
      <c r="AA127" s="143"/>
      <c r="AB127" s="148"/>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4"/>
      <c r="Y128" s="134"/>
      <c r="Z128" s="139"/>
      <c r="AA128" s="143"/>
      <c r="AB128" s="148"/>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4"/>
      <c r="Y129" s="134"/>
      <c r="Z129" s="139"/>
      <c r="AA129" s="143"/>
      <c r="AB129" s="148"/>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4"/>
      <c r="Y130" s="134"/>
      <c r="Z130" s="139"/>
      <c r="AA130" s="143"/>
      <c r="AB130" s="148"/>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4"/>
      <c r="Y131" s="134"/>
      <c r="Z131" s="139"/>
      <c r="AA131" s="143"/>
      <c r="AB131" s="148"/>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09"/>
      <c r="W132" s="85"/>
      <c r="X132" s="135"/>
      <c r="Y132" s="135"/>
      <c r="Z132" s="140"/>
      <c r="AA132" s="144"/>
      <c r="AB132" s="148"/>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0"/>
      <c r="W138" s="110"/>
    </row>
    <row r="139" spans="1:28" ht="20.100000000000001" customHeight="1">
      <c r="V139" s="111"/>
      <c r="W139" s="111"/>
    </row>
    <row r="140" spans="1:28" ht="20.100000000000001" customHeight="1">
      <c r="V140" s="112"/>
      <c r="W140" s="112"/>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54"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111"/>
  <sheetViews>
    <sheetView view="pageBreakPreview" topLeftCell="A4" zoomScale="70" zoomScaleNormal="85" zoomScaleSheetLayoutView="70" workbookViewId="0">
      <selection activeCell="AH24" sqref="A1:AH24"/>
    </sheetView>
  </sheetViews>
  <sheetFormatPr defaultColWidth="2.5" defaultRowHeight="13.5"/>
  <cols>
    <col min="1" max="1" width="3.625" style="149" customWidth="1"/>
    <col min="2" max="11" width="2.625" style="149" customWidth="1"/>
    <col min="12" max="12" width="13.75" style="149" customWidth="1"/>
    <col min="13" max="13" width="11.25" style="149" customWidth="1"/>
    <col min="14" max="14" width="13.875" style="149" customWidth="1"/>
    <col min="15" max="16" width="31.25" style="149" customWidth="1"/>
    <col min="17" max="17" width="10.625" style="149" customWidth="1"/>
    <col min="18" max="20" width="10" style="149" customWidth="1"/>
    <col min="21" max="21" width="6.75" style="149" customWidth="1"/>
    <col min="22" max="22" width="4.25" style="149" customWidth="1"/>
    <col min="23" max="23" width="3.625" style="149" customWidth="1"/>
    <col min="24" max="24" width="3.125" style="149" customWidth="1"/>
    <col min="25" max="25" width="3.625" style="149" customWidth="1"/>
    <col min="26" max="26" width="7.875"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5" style="149" customWidth="1"/>
    <col min="34" max="34" width="14.25" style="149" customWidth="1"/>
    <col min="35" max="35" width="1.875" style="149" customWidth="1"/>
    <col min="36" max="16384" width="2.5" style="149"/>
  </cols>
  <sheetData>
    <row r="1" spans="1:34" ht="21" customHeight="1">
      <c r="A1" s="150" t="s">
        <v>136</v>
      </c>
      <c r="B1" s="151"/>
      <c r="C1" s="151"/>
      <c r="D1" s="151"/>
      <c r="E1" s="151"/>
      <c r="F1" s="151"/>
      <c r="G1" s="159" t="s">
        <v>409</v>
      </c>
      <c r="H1" s="151"/>
      <c r="I1" s="151"/>
      <c r="J1" s="151"/>
      <c r="K1" s="151"/>
      <c r="L1" s="151"/>
      <c r="M1" s="151"/>
      <c r="N1" s="151"/>
      <c r="O1" s="151"/>
      <c r="P1" s="151"/>
      <c r="Q1" s="151"/>
      <c r="R1" s="151"/>
      <c r="S1" s="151"/>
      <c r="T1" s="151"/>
      <c r="U1" s="151"/>
      <c r="V1" s="151"/>
      <c r="W1" s="226"/>
      <c r="X1" s="226"/>
      <c r="Y1" s="226"/>
      <c r="Z1" s="226"/>
      <c r="AA1" s="226"/>
      <c r="AB1" s="226"/>
      <c r="AC1" s="226"/>
      <c r="AD1" s="226"/>
      <c r="AE1" s="226"/>
      <c r="AF1" s="226"/>
      <c r="AG1" s="226"/>
      <c r="AH1" s="226"/>
    </row>
    <row r="2" spans="1:34" ht="21" customHeight="1">
      <c r="A2" s="151"/>
      <c r="B2" s="159"/>
      <c r="C2" s="159"/>
      <c r="D2" s="159"/>
      <c r="E2" s="159"/>
      <c r="F2" s="159"/>
      <c r="G2" s="159"/>
      <c r="H2" s="159"/>
      <c r="I2" s="159"/>
      <c r="J2" s="159"/>
      <c r="K2" s="159"/>
      <c r="L2" s="159"/>
      <c r="M2" s="159"/>
      <c r="N2" s="159"/>
      <c r="O2" s="159"/>
      <c r="P2" s="159"/>
      <c r="Q2" s="159"/>
      <c r="R2" s="159"/>
      <c r="S2" s="159"/>
      <c r="T2" s="159"/>
      <c r="U2" s="159"/>
      <c r="V2" s="159"/>
      <c r="W2" s="226"/>
      <c r="X2" s="226"/>
      <c r="Y2" s="226"/>
      <c r="Z2" s="226"/>
      <c r="AA2" s="234"/>
      <c r="AB2" s="235"/>
      <c r="AC2" s="235"/>
      <c r="AD2" s="235"/>
      <c r="AE2" s="235"/>
      <c r="AF2" s="235"/>
      <c r="AG2" s="235"/>
      <c r="AH2" s="235"/>
    </row>
    <row r="3" spans="1:34" ht="27" customHeight="1">
      <c r="A3" s="152" t="s">
        <v>28</v>
      </c>
      <c r="B3" s="152"/>
      <c r="C3" s="165"/>
      <c r="D3" s="170" t="str">
        <f>IF('(入力①) 基本情報入力シート'!M16="","",'(入力①) 基本情報入力シート'!M16)</f>
        <v/>
      </c>
      <c r="E3" s="173"/>
      <c r="F3" s="173"/>
      <c r="G3" s="173"/>
      <c r="H3" s="173"/>
      <c r="I3" s="173"/>
      <c r="J3" s="173"/>
      <c r="K3" s="173"/>
      <c r="L3" s="173"/>
      <c r="M3" s="173"/>
      <c r="N3" s="173"/>
      <c r="O3" s="189"/>
      <c r="P3" s="194"/>
      <c r="Q3" s="199"/>
      <c r="R3" s="199"/>
      <c r="S3" s="151"/>
      <c r="T3" s="151"/>
      <c r="U3" s="151"/>
      <c r="V3" s="199"/>
      <c r="W3" s="151"/>
      <c r="X3" s="151"/>
      <c r="Y3" s="151"/>
      <c r="Z3" s="151"/>
      <c r="AA3" s="151"/>
      <c r="AB3" s="151"/>
      <c r="AC3" s="151"/>
      <c r="AD3" s="151"/>
      <c r="AE3" s="151"/>
      <c r="AF3" s="151"/>
      <c r="AG3" s="151"/>
      <c r="AH3" s="151"/>
    </row>
    <row r="4" spans="1:34" ht="21" customHeight="1">
      <c r="A4" s="153"/>
      <c r="B4" s="153"/>
      <c r="C4" s="153"/>
      <c r="D4" s="171"/>
      <c r="E4" s="171"/>
      <c r="F4" s="171"/>
      <c r="G4" s="171"/>
      <c r="H4" s="171"/>
      <c r="I4" s="171"/>
      <c r="J4" s="171"/>
      <c r="K4" s="171"/>
      <c r="L4" s="171"/>
      <c r="M4" s="171"/>
      <c r="N4" s="171"/>
      <c r="O4" s="171"/>
      <c r="P4" s="171"/>
      <c r="Q4" s="199"/>
      <c r="R4" s="199"/>
      <c r="S4" s="151"/>
      <c r="T4" s="151"/>
      <c r="U4" s="151"/>
      <c r="V4" s="199"/>
      <c r="W4" s="151"/>
      <c r="X4" s="151"/>
      <c r="Y4" s="151"/>
      <c r="Z4" s="151"/>
      <c r="AA4" s="151"/>
      <c r="AB4" s="151"/>
      <c r="AC4" s="151"/>
      <c r="AD4" s="151"/>
      <c r="AE4" s="151"/>
      <c r="AF4" s="151"/>
      <c r="AG4" s="151"/>
      <c r="AH4" s="151"/>
    </row>
    <row r="5" spans="1:34" ht="27.75" customHeight="1">
      <c r="A5" s="154" t="s">
        <v>467</v>
      </c>
      <c r="B5" s="160"/>
      <c r="C5" s="160"/>
      <c r="D5" s="160"/>
      <c r="E5" s="160"/>
      <c r="F5" s="160"/>
      <c r="G5" s="160"/>
      <c r="H5" s="160"/>
      <c r="I5" s="160"/>
      <c r="J5" s="160"/>
      <c r="K5" s="160"/>
      <c r="L5" s="160"/>
      <c r="M5" s="160"/>
      <c r="N5" s="160"/>
      <c r="O5" s="190" t="str">
        <f>IF(SUM(AH12:AH111)=0,"",SUM(AH12:AH111))</f>
        <v/>
      </c>
      <c r="P5" s="171"/>
      <c r="Q5" s="199"/>
      <c r="R5" s="199"/>
      <c r="S5" s="151"/>
      <c r="T5" s="151"/>
      <c r="U5" s="151"/>
      <c r="V5" s="199"/>
      <c r="W5" s="151"/>
      <c r="X5" s="151"/>
      <c r="Y5" s="151"/>
      <c r="Z5" s="151"/>
      <c r="AA5" s="151"/>
      <c r="AB5" s="151"/>
      <c r="AC5" s="151"/>
      <c r="AD5" s="151"/>
      <c r="AE5" s="151"/>
      <c r="AF5" s="151"/>
      <c r="AG5" s="151"/>
      <c r="AH5" s="151"/>
    </row>
    <row r="6" spans="1:34" ht="21" customHeight="1">
      <c r="A6" s="151"/>
      <c r="B6" s="151"/>
      <c r="C6" s="151"/>
      <c r="D6" s="151"/>
      <c r="E6" s="151"/>
      <c r="F6" s="151"/>
      <c r="G6" s="151"/>
      <c r="H6" s="151"/>
      <c r="I6" s="151"/>
      <c r="J6" s="151"/>
      <c r="K6" s="151"/>
      <c r="L6" s="151"/>
      <c r="M6" s="151"/>
      <c r="N6" s="151"/>
      <c r="O6" s="151"/>
      <c r="P6" s="151"/>
      <c r="Q6" s="200"/>
      <c r="R6" s="200"/>
      <c r="S6" s="151"/>
      <c r="T6" s="151"/>
      <c r="U6" s="151"/>
      <c r="V6" s="151"/>
      <c r="W6" s="151"/>
      <c r="X6" s="151"/>
      <c r="Y6" s="151"/>
      <c r="Z6" s="151"/>
      <c r="AA6" s="151"/>
      <c r="AB6" s="151"/>
      <c r="AC6" s="151"/>
      <c r="AD6" s="151"/>
      <c r="AE6" s="151"/>
      <c r="AF6" s="151"/>
      <c r="AG6" s="151"/>
      <c r="AH6" s="241"/>
    </row>
    <row r="7" spans="1:34" ht="18" customHeight="1">
      <c r="A7" s="155"/>
      <c r="B7" s="161" t="s">
        <v>0</v>
      </c>
      <c r="C7" s="166"/>
      <c r="D7" s="166"/>
      <c r="E7" s="166"/>
      <c r="F7" s="166"/>
      <c r="G7" s="166"/>
      <c r="H7" s="166"/>
      <c r="I7" s="166"/>
      <c r="J7" s="166"/>
      <c r="K7" s="174"/>
      <c r="L7" s="178" t="s">
        <v>174</v>
      </c>
      <c r="M7" s="182"/>
      <c r="N7" s="186"/>
      <c r="O7" s="191" t="s">
        <v>193</v>
      </c>
      <c r="P7" s="195" t="s">
        <v>114</v>
      </c>
      <c r="Q7" s="201" t="s">
        <v>439</v>
      </c>
      <c r="R7" s="205" t="s">
        <v>452</v>
      </c>
      <c r="S7" s="209" t="s">
        <v>49</v>
      </c>
      <c r="T7" s="213"/>
      <c r="U7" s="213"/>
      <c r="V7" s="213"/>
      <c r="W7" s="213"/>
      <c r="X7" s="213"/>
      <c r="Y7" s="213"/>
      <c r="Z7" s="213"/>
      <c r="AA7" s="213"/>
      <c r="AB7" s="213"/>
      <c r="AC7" s="213"/>
      <c r="AD7" s="213"/>
      <c r="AE7" s="213"/>
      <c r="AF7" s="213"/>
      <c r="AG7" s="213"/>
      <c r="AH7" s="242"/>
    </row>
    <row r="8" spans="1:34" ht="14.25" customHeight="1">
      <c r="A8" s="156"/>
      <c r="B8" s="162"/>
      <c r="C8" s="167"/>
      <c r="D8" s="167"/>
      <c r="E8" s="167"/>
      <c r="F8" s="167"/>
      <c r="G8" s="167"/>
      <c r="H8" s="167"/>
      <c r="I8" s="167"/>
      <c r="J8" s="167"/>
      <c r="K8" s="175"/>
      <c r="L8" s="179"/>
      <c r="M8" s="183" t="s">
        <v>17</v>
      </c>
      <c r="N8" s="187"/>
      <c r="O8" s="192"/>
      <c r="P8" s="196"/>
      <c r="Q8" s="202"/>
      <c r="R8" s="206"/>
      <c r="S8" s="210"/>
      <c r="T8" s="214" t="s">
        <v>78</v>
      </c>
      <c r="U8" s="218"/>
      <c r="V8" s="222" t="s">
        <v>69</v>
      </c>
      <c r="W8" s="227"/>
      <c r="X8" s="227"/>
      <c r="Y8" s="227"/>
      <c r="Z8" s="227"/>
      <c r="AA8" s="227"/>
      <c r="AB8" s="227"/>
      <c r="AC8" s="227"/>
      <c r="AD8" s="227"/>
      <c r="AE8" s="227"/>
      <c r="AF8" s="227"/>
      <c r="AG8" s="238"/>
      <c r="AH8" s="205" t="s">
        <v>457</v>
      </c>
    </row>
    <row r="9" spans="1:34" ht="13.5" customHeight="1">
      <c r="A9" s="156"/>
      <c r="B9" s="162"/>
      <c r="C9" s="167"/>
      <c r="D9" s="167"/>
      <c r="E9" s="167"/>
      <c r="F9" s="167"/>
      <c r="G9" s="167"/>
      <c r="H9" s="167"/>
      <c r="I9" s="167"/>
      <c r="J9" s="167"/>
      <c r="K9" s="175"/>
      <c r="L9" s="179"/>
      <c r="M9" s="184"/>
      <c r="N9" s="188"/>
      <c r="O9" s="192"/>
      <c r="P9" s="196"/>
      <c r="Q9" s="202"/>
      <c r="R9" s="206"/>
      <c r="S9" s="210" t="s">
        <v>141</v>
      </c>
      <c r="T9" s="215" t="s">
        <v>297</v>
      </c>
      <c r="U9" s="219" t="s">
        <v>177</v>
      </c>
      <c r="V9" s="223" t="s">
        <v>456</v>
      </c>
      <c r="W9" s="228"/>
      <c r="X9" s="228"/>
      <c r="Y9" s="228"/>
      <c r="Z9" s="228"/>
      <c r="AA9" s="228"/>
      <c r="AB9" s="228"/>
      <c r="AC9" s="228"/>
      <c r="AD9" s="228"/>
      <c r="AE9" s="228"/>
      <c r="AF9" s="228"/>
      <c r="AG9" s="239"/>
      <c r="AH9" s="206"/>
    </row>
    <row r="10" spans="1:34" ht="150" customHeight="1">
      <c r="A10" s="156"/>
      <c r="B10" s="162"/>
      <c r="C10" s="167"/>
      <c r="D10" s="167"/>
      <c r="E10" s="167"/>
      <c r="F10" s="167"/>
      <c r="G10" s="167"/>
      <c r="H10" s="167"/>
      <c r="I10" s="167"/>
      <c r="J10" s="167"/>
      <c r="K10" s="175"/>
      <c r="L10" s="179"/>
      <c r="M10" s="179" t="s">
        <v>261</v>
      </c>
      <c r="N10" s="179" t="s">
        <v>262</v>
      </c>
      <c r="O10" s="192"/>
      <c r="P10" s="196"/>
      <c r="Q10" s="202"/>
      <c r="R10" s="206"/>
      <c r="S10" s="210"/>
      <c r="T10" s="216"/>
      <c r="U10" s="220"/>
      <c r="V10" s="183"/>
      <c r="W10" s="229"/>
      <c r="X10" s="229"/>
      <c r="Y10" s="229"/>
      <c r="Z10" s="229"/>
      <c r="AA10" s="229"/>
      <c r="AB10" s="229"/>
      <c r="AC10" s="229"/>
      <c r="AD10" s="229"/>
      <c r="AE10" s="229"/>
      <c r="AF10" s="229"/>
      <c r="AG10" s="187"/>
      <c r="AH10" s="206"/>
    </row>
    <row r="11" spans="1:34" ht="14.25">
      <c r="A11" s="157"/>
      <c r="B11" s="163"/>
      <c r="C11" s="168"/>
      <c r="D11" s="168"/>
      <c r="E11" s="168"/>
      <c r="F11" s="168"/>
      <c r="G11" s="168"/>
      <c r="H11" s="168"/>
      <c r="I11" s="168"/>
      <c r="J11" s="168"/>
      <c r="K11" s="176"/>
      <c r="L11" s="180"/>
      <c r="M11" s="180"/>
      <c r="N11" s="180"/>
      <c r="O11" s="193"/>
      <c r="P11" s="197"/>
      <c r="Q11" s="203"/>
      <c r="R11" s="207"/>
      <c r="S11" s="211"/>
      <c r="T11" s="215"/>
      <c r="U11" s="219"/>
      <c r="V11" s="224"/>
      <c r="W11" s="230"/>
      <c r="X11" s="230"/>
      <c r="Y11" s="230"/>
      <c r="Z11" s="230"/>
      <c r="AA11" s="230"/>
      <c r="AB11" s="230"/>
      <c r="AC11" s="230"/>
      <c r="AD11" s="230"/>
      <c r="AE11" s="230"/>
      <c r="AF11" s="230"/>
      <c r="AG11" s="230"/>
      <c r="AH11" s="207"/>
    </row>
    <row r="12" spans="1:34" ht="36.75" customHeight="1">
      <c r="A12" s="158">
        <v>1</v>
      </c>
      <c r="B12" s="164" t="str">
        <f>IF('(入力①) 基本情報入力シート'!C33="","",'(入力①) 基本情報入力シート'!C33)</f>
        <v/>
      </c>
      <c r="C12" s="169" t="str">
        <f>IF('(入力①) 基本情報入力シート'!D33="","",'(入力①) 基本情報入力シート'!D33)</f>
        <v/>
      </c>
      <c r="D12" s="172" t="str">
        <f>IF('(入力①) 基本情報入力シート'!E33="","",'(入力①) 基本情報入力シート'!E33)</f>
        <v/>
      </c>
      <c r="E12" s="172" t="str">
        <f>IF('(入力①) 基本情報入力シート'!F33="","",'(入力①) 基本情報入力シート'!F33)</f>
        <v/>
      </c>
      <c r="F12" s="172" t="str">
        <f>IF('(入力①) 基本情報入力シート'!G33="","",'(入力①) 基本情報入力シート'!G33)</f>
        <v/>
      </c>
      <c r="G12" s="172" t="str">
        <f>IF('(入力①) 基本情報入力シート'!H33="","",'(入力①) 基本情報入力シート'!H33)</f>
        <v/>
      </c>
      <c r="H12" s="172" t="str">
        <f>IF('(入力①) 基本情報入力シート'!I33="","",'(入力①) 基本情報入力シート'!I33)</f>
        <v/>
      </c>
      <c r="I12" s="172" t="str">
        <f>IF('(入力①) 基本情報入力シート'!J33="","",'(入力①) 基本情報入力シート'!J33)</f>
        <v/>
      </c>
      <c r="J12" s="172" t="str">
        <f>IF('(入力①) 基本情報入力シート'!K33="","",'(入力①) 基本情報入力シート'!K33)</f>
        <v/>
      </c>
      <c r="K12" s="177" t="str">
        <f>IF('(入力①) 基本情報入力シート'!L33="","",'(入力①) 基本情報入力シート'!L33)</f>
        <v/>
      </c>
      <c r="L12" s="181" t="str">
        <f>IF('(入力①) 基本情報入力シート'!M33="","",'(入力①) 基本情報入力シート'!M33)</f>
        <v/>
      </c>
      <c r="M12" s="185" t="str">
        <f>IF('(入力①) 基本情報入力シート'!R33="","",'(入力①) 基本情報入力シート'!R33)</f>
        <v/>
      </c>
      <c r="N12" s="185" t="str">
        <f>IF('(入力①) 基本情報入力シート'!W33="","",'(入力①) 基本情報入力シート'!W33)</f>
        <v/>
      </c>
      <c r="O12" s="185" t="str">
        <f>IF('(入力①) 基本情報入力シート'!X33="","",'(入力①) 基本情報入力シート'!X33)</f>
        <v/>
      </c>
      <c r="P12" s="198" t="str">
        <f>IF('(入力①) 基本情報入力シート'!Y33="","",'(入力①) 基本情報入力シート'!Y33)</f>
        <v/>
      </c>
      <c r="Q12" s="204" t="str">
        <f>IF('(入力①) 基本情報入力シート'!Z33="","",'(入力①) 基本情報入力シート'!Z33)</f>
        <v/>
      </c>
      <c r="R12" s="208" t="str">
        <f>IF('(入力①) 基本情報入力シート'!AA33="","",'(入力①) 基本情報入力シート'!AA33)</f>
        <v/>
      </c>
      <c r="S12" s="212"/>
      <c r="T12" s="217"/>
      <c r="U12" s="221" t="str">
        <f>IF(P12="","",VLOOKUP(P12,'【参考】数式用'!$A$5:$I$38,MATCH(T12,'【参考】数式用'!$C$4:$G$4,0)+2,0))</f>
        <v/>
      </c>
      <c r="V12" s="225" t="s">
        <v>77</v>
      </c>
      <c r="W12" s="231"/>
      <c r="X12" s="232" t="s">
        <v>37</v>
      </c>
      <c r="Y12" s="231"/>
      <c r="Z12" s="233" t="s">
        <v>145</v>
      </c>
      <c r="AA12" s="231"/>
      <c r="AB12" s="232" t="s">
        <v>37</v>
      </c>
      <c r="AC12" s="231"/>
      <c r="AD12" s="232" t="s">
        <v>6</v>
      </c>
      <c r="AE12" s="236" t="s">
        <v>72</v>
      </c>
      <c r="AF12" s="237" t="str">
        <f t="shared" ref="AF12:AF75" si="0">IF(W12&gt;=1,(AA12*12+AC12)-(W12*12+Y12)+1,"")</f>
        <v/>
      </c>
      <c r="AG12" s="232" t="s">
        <v>10</v>
      </c>
      <c r="AH12" s="243" t="str">
        <f t="shared" ref="AH12:AH75" si="1">IFERROR(ROUNDDOWN(ROUND(Q12*R12,0)*U12,0)*AF12,"")</f>
        <v/>
      </c>
    </row>
    <row r="13" spans="1:34" ht="36.75" customHeight="1">
      <c r="A13" s="158">
        <f t="shared" ref="A13:A76" si="2">A12+1</f>
        <v>2</v>
      </c>
      <c r="B13" s="164" t="str">
        <f>IF('(入力①) 基本情報入力シート'!C34="","",'(入力①) 基本情報入力シート'!C34)</f>
        <v/>
      </c>
      <c r="C13" s="169" t="str">
        <f>IF('(入力①) 基本情報入力シート'!D34="","",'(入力①) 基本情報入力シート'!D34)</f>
        <v/>
      </c>
      <c r="D13" s="172" t="str">
        <f>IF('(入力①) 基本情報入力シート'!E34="","",'(入力①) 基本情報入力シート'!E34)</f>
        <v/>
      </c>
      <c r="E13" s="172" t="str">
        <f>IF('(入力①) 基本情報入力シート'!F34="","",'(入力①) 基本情報入力シート'!F34)</f>
        <v/>
      </c>
      <c r="F13" s="172" t="str">
        <f>IF('(入力①) 基本情報入力シート'!G34="","",'(入力①) 基本情報入力シート'!G34)</f>
        <v/>
      </c>
      <c r="G13" s="172" t="str">
        <f>IF('(入力①) 基本情報入力シート'!H34="","",'(入力①) 基本情報入力シート'!H34)</f>
        <v/>
      </c>
      <c r="H13" s="172" t="str">
        <f>IF('(入力①) 基本情報入力シート'!I34="","",'(入力①) 基本情報入力シート'!I34)</f>
        <v/>
      </c>
      <c r="I13" s="172" t="str">
        <f>IF('(入力①) 基本情報入力シート'!J34="","",'(入力①) 基本情報入力シート'!J34)</f>
        <v/>
      </c>
      <c r="J13" s="172" t="str">
        <f>IF('(入力①) 基本情報入力シート'!K34="","",'(入力①) 基本情報入力シート'!K34)</f>
        <v/>
      </c>
      <c r="K13" s="177" t="str">
        <f>IF('(入力①) 基本情報入力シート'!L34="","",'(入力①) 基本情報入力シート'!L34)</f>
        <v/>
      </c>
      <c r="L13" s="181" t="str">
        <f>IF('(入力①) 基本情報入力シート'!M34="","",'(入力①) 基本情報入力シート'!M34)</f>
        <v/>
      </c>
      <c r="M13" s="185" t="str">
        <f>IF('(入力①) 基本情報入力シート'!R34="","",'(入力①) 基本情報入力シート'!R34)</f>
        <v/>
      </c>
      <c r="N13" s="185" t="str">
        <f>IF('(入力①) 基本情報入力シート'!W34="","",'(入力①) 基本情報入力シート'!W34)</f>
        <v/>
      </c>
      <c r="O13" s="185" t="str">
        <f>IF('(入力①) 基本情報入力シート'!X34="","",'(入力①) 基本情報入力シート'!X34)</f>
        <v/>
      </c>
      <c r="P13" s="198" t="str">
        <f>IF('(入力①) 基本情報入力シート'!Y34="","",'(入力①) 基本情報入力シート'!Y34)</f>
        <v/>
      </c>
      <c r="Q13" s="204" t="str">
        <f>IF('(入力①) 基本情報入力シート'!Z34="","",'(入力①) 基本情報入力シート'!Z34)</f>
        <v/>
      </c>
      <c r="R13" s="208" t="str">
        <f>IF('(入力①) 基本情報入力シート'!AA34="","",'(入力①) 基本情報入力シート'!AA34)</f>
        <v/>
      </c>
      <c r="S13" s="212"/>
      <c r="T13" s="217"/>
      <c r="U13" s="221" t="str">
        <f>IF(P13="","",VLOOKUP(P13,'【参考】数式用'!$A$5:$I$38,MATCH(T13,'【参考】数式用'!$C$4:$G$4,0)+2,0))</f>
        <v/>
      </c>
      <c r="V13" s="225" t="s">
        <v>77</v>
      </c>
      <c r="W13" s="231"/>
      <c r="X13" s="232" t="s">
        <v>37</v>
      </c>
      <c r="Y13" s="231"/>
      <c r="Z13" s="233" t="s">
        <v>145</v>
      </c>
      <c r="AA13" s="231"/>
      <c r="AB13" s="232" t="s">
        <v>37</v>
      </c>
      <c r="AC13" s="231"/>
      <c r="AD13" s="232" t="s">
        <v>6</v>
      </c>
      <c r="AE13" s="236" t="s">
        <v>72</v>
      </c>
      <c r="AF13" s="237" t="str">
        <f t="shared" si="0"/>
        <v/>
      </c>
      <c r="AG13" s="232" t="s">
        <v>10</v>
      </c>
      <c r="AH13" s="243" t="str">
        <f t="shared" si="1"/>
        <v/>
      </c>
    </row>
    <row r="14" spans="1:34" ht="36.75" customHeight="1">
      <c r="A14" s="158">
        <f t="shared" si="2"/>
        <v>3</v>
      </c>
      <c r="B14" s="164" t="str">
        <f>IF('(入力①) 基本情報入力シート'!C35="","",'(入力①) 基本情報入力シート'!C35)</f>
        <v/>
      </c>
      <c r="C14" s="169" t="str">
        <f>IF('(入力①) 基本情報入力シート'!D35="","",'(入力①) 基本情報入力シート'!D35)</f>
        <v/>
      </c>
      <c r="D14" s="172" t="str">
        <f>IF('(入力①) 基本情報入力シート'!E35="","",'(入力①) 基本情報入力シート'!E35)</f>
        <v/>
      </c>
      <c r="E14" s="172" t="str">
        <f>IF('(入力①) 基本情報入力シート'!F35="","",'(入力①) 基本情報入力シート'!F35)</f>
        <v/>
      </c>
      <c r="F14" s="172" t="str">
        <f>IF('(入力①) 基本情報入力シート'!G35="","",'(入力①) 基本情報入力シート'!G35)</f>
        <v/>
      </c>
      <c r="G14" s="172" t="str">
        <f>IF('(入力①) 基本情報入力シート'!H35="","",'(入力①) 基本情報入力シート'!H35)</f>
        <v/>
      </c>
      <c r="H14" s="172" t="str">
        <f>IF('(入力①) 基本情報入力シート'!I35="","",'(入力①) 基本情報入力シート'!I35)</f>
        <v/>
      </c>
      <c r="I14" s="172" t="str">
        <f>IF('(入力①) 基本情報入力シート'!J35="","",'(入力①) 基本情報入力シート'!J35)</f>
        <v/>
      </c>
      <c r="J14" s="172" t="str">
        <f>IF('(入力①) 基本情報入力シート'!K35="","",'(入力①) 基本情報入力シート'!K35)</f>
        <v/>
      </c>
      <c r="K14" s="177" t="str">
        <f>IF('(入力①) 基本情報入力シート'!L35="","",'(入力①) 基本情報入力シート'!L35)</f>
        <v/>
      </c>
      <c r="L14" s="181" t="str">
        <f>IF('(入力①) 基本情報入力シート'!M35="","",'(入力①) 基本情報入力シート'!M35)</f>
        <v/>
      </c>
      <c r="M14" s="185" t="str">
        <f>IF('(入力①) 基本情報入力シート'!R35="","",'(入力①) 基本情報入力シート'!R35)</f>
        <v/>
      </c>
      <c r="N14" s="185" t="str">
        <f>IF('(入力①) 基本情報入力シート'!W35="","",'(入力①) 基本情報入力シート'!W35)</f>
        <v/>
      </c>
      <c r="O14" s="185" t="str">
        <f>IF('(入力①) 基本情報入力シート'!X35="","",'(入力①) 基本情報入力シート'!X35)</f>
        <v/>
      </c>
      <c r="P14" s="198" t="str">
        <f>IF('(入力①) 基本情報入力シート'!Y35="","",'(入力①) 基本情報入力シート'!Y35)</f>
        <v/>
      </c>
      <c r="Q14" s="204" t="str">
        <f>IF('(入力①) 基本情報入力シート'!Z35="","",'(入力①) 基本情報入力シート'!Z35)</f>
        <v/>
      </c>
      <c r="R14" s="208" t="str">
        <f>IF('(入力①) 基本情報入力シート'!AA35="","",'(入力①) 基本情報入力シート'!AA35)</f>
        <v/>
      </c>
      <c r="S14" s="212"/>
      <c r="T14" s="217"/>
      <c r="U14" s="221" t="str">
        <f>IF(P14="","",VLOOKUP(P14,'【参考】数式用'!$A$5:$I$38,MATCH(T14,'【参考】数式用'!$C$4:$G$4,0)+2,0))</f>
        <v/>
      </c>
      <c r="V14" s="225" t="s">
        <v>77</v>
      </c>
      <c r="W14" s="231"/>
      <c r="X14" s="232" t="s">
        <v>37</v>
      </c>
      <c r="Y14" s="231"/>
      <c r="Z14" s="233" t="s">
        <v>145</v>
      </c>
      <c r="AA14" s="231"/>
      <c r="AB14" s="232" t="s">
        <v>37</v>
      </c>
      <c r="AC14" s="231"/>
      <c r="AD14" s="232" t="s">
        <v>6</v>
      </c>
      <c r="AE14" s="236" t="s">
        <v>72</v>
      </c>
      <c r="AF14" s="237" t="str">
        <f t="shared" si="0"/>
        <v/>
      </c>
      <c r="AG14" s="232" t="s">
        <v>10</v>
      </c>
      <c r="AH14" s="243" t="str">
        <f t="shared" si="1"/>
        <v/>
      </c>
    </row>
    <row r="15" spans="1:34" ht="36.75" customHeight="1">
      <c r="A15" s="158">
        <f t="shared" si="2"/>
        <v>4</v>
      </c>
      <c r="B15" s="164" t="str">
        <f>IF('(入力①) 基本情報入力シート'!C36="","",'(入力①) 基本情報入力シート'!C36)</f>
        <v/>
      </c>
      <c r="C15" s="169" t="str">
        <f>IF('(入力①) 基本情報入力シート'!D36="","",'(入力①) 基本情報入力シート'!D36)</f>
        <v/>
      </c>
      <c r="D15" s="172" t="str">
        <f>IF('(入力①) 基本情報入力シート'!E36="","",'(入力①) 基本情報入力シート'!E36)</f>
        <v/>
      </c>
      <c r="E15" s="172" t="str">
        <f>IF('(入力①) 基本情報入力シート'!F36="","",'(入力①) 基本情報入力シート'!F36)</f>
        <v/>
      </c>
      <c r="F15" s="172" t="str">
        <f>IF('(入力①) 基本情報入力シート'!G36="","",'(入力①) 基本情報入力シート'!G36)</f>
        <v/>
      </c>
      <c r="G15" s="172" t="str">
        <f>IF('(入力①) 基本情報入力シート'!H36="","",'(入力①) 基本情報入力シート'!H36)</f>
        <v/>
      </c>
      <c r="H15" s="172" t="str">
        <f>IF('(入力①) 基本情報入力シート'!I36="","",'(入力①) 基本情報入力シート'!I36)</f>
        <v/>
      </c>
      <c r="I15" s="172" t="str">
        <f>IF('(入力①) 基本情報入力シート'!J36="","",'(入力①) 基本情報入力シート'!J36)</f>
        <v/>
      </c>
      <c r="J15" s="172" t="str">
        <f>IF('(入力①) 基本情報入力シート'!K36="","",'(入力①) 基本情報入力シート'!K36)</f>
        <v/>
      </c>
      <c r="K15" s="177" t="str">
        <f>IF('(入力①) 基本情報入力シート'!L36="","",'(入力①) 基本情報入力シート'!L36)</f>
        <v/>
      </c>
      <c r="L15" s="181" t="str">
        <f>IF('(入力①) 基本情報入力シート'!M36="","",'(入力①) 基本情報入力シート'!M36)</f>
        <v/>
      </c>
      <c r="M15" s="185" t="str">
        <f>IF('(入力①) 基本情報入力シート'!R36="","",'(入力①) 基本情報入力シート'!R36)</f>
        <v/>
      </c>
      <c r="N15" s="185" t="str">
        <f>IF('(入力①) 基本情報入力シート'!W36="","",'(入力①) 基本情報入力シート'!W36)</f>
        <v/>
      </c>
      <c r="O15" s="185" t="str">
        <f>IF('(入力①) 基本情報入力シート'!X36="","",'(入力①) 基本情報入力シート'!X36)</f>
        <v/>
      </c>
      <c r="P15" s="198" t="str">
        <f>IF('(入力①) 基本情報入力シート'!Y36="","",'(入力①) 基本情報入力シート'!Y36)</f>
        <v/>
      </c>
      <c r="Q15" s="204" t="str">
        <f>IF('(入力①) 基本情報入力シート'!Z36="","",'(入力①) 基本情報入力シート'!Z36)</f>
        <v/>
      </c>
      <c r="R15" s="208" t="str">
        <f>IF('(入力①) 基本情報入力シート'!AA36="","",'(入力①) 基本情報入力シート'!AA36)</f>
        <v/>
      </c>
      <c r="S15" s="212"/>
      <c r="T15" s="217"/>
      <c r="U15" s="221" t="str">
        <f>IF(P15="","",VLOOKUP(P15,'【参考】数式用'!$A$5:$I$38,MATCH(T15,'【参考】数式用'!$C$4:$G$4,0)+2,0))</f>
        <v/>
      </c>
      <c r="V15" s="225" t="s">
        <v>77</v>
      </c>
      <c r="W15" s="231"/>
      <c r="X15" s="232" t="s">
        <v>37</v>
      </c>
      <c r="Y15" s="231"/>
      <c r="Z15" s="233" t="s">
        <v>145</v>
      </c>
      <c r="AA15" s="231"/>
      <c r="AB15" s="232" t="s">
        <v>37</v>
      </c>
      <c r="AC15" s="231"/>
      <c r="AD15" s="232" t="s">
        <v>6</v>
      </c>
      <c r="AE15" s="236" t="s">
        <v>72</v>
      </c>
      <c r="AF15" s="237" t="str">
        <f t="shared" si="0"/>
        <v/>
      </c>
      <c r="AG15" s="232" t="s">
        <v>10</v>
      </c>
      <c r="AH15" s="243" t="str">
        <f t="shared" si="1"/>
        <v/>
      </c>
    </row>
    <row r="16" spans="1:34" ht="36.75" customHeight="1">
      <c r="A16" s="158">
        <f t="shared" si="2"/>
        <v>5</v>
      </c>
      <c r="B16" s="164" t="str">
        <f>IF('(入力①) 基本情報入力シート'!C37="","",'(入力①) 基本情報入力シート'!C37)</f>
        <v/>
      </c>
      <c r="C16" s="169" t="str">
        <f>IF('(入力①) 基本情報入力シート'!D37="","",'(入力①) 基本情報入力シート'!D37)</f>
        <v/>
      </c>
      <c r="D16" s="172" t="str">
        <f>IF('(入力①) 基本情報入力シート'!E37="","",'(入力①) 基本情報入力シート'!E37)</f>
        <v/>
      </c>
      <c r="E16" s="172" t="str">
        <f>IF('(入力①) 基本情報入力シート'!F37="","",'(入力①) 基本情報入力シート'!F37)</f>
        <v/>
      </c>
      <c r="F16" s="172" t="str">
        <f>IF('(入力①) 基本情報入力シート'!G37="","",'(入力①) 基本情報入力シート'!G37)</f>
        <v/>
      </c>
      <c r="G16" s="172" t="str">
        <f>IF('(入力①) 基本情報入力シート'!H37="","",'(入力①) 基本情報入力シート'!H37)</f>
        <v/>
      </c>
      <c r="H16" s="172" t="str">
        <f>IF('(入力①) 基本情報入力シート'!I37="","",'(入力①) 基本情報入力シート'!I37)</f>
        <v/>
      </c>
      <c r="I16" s="172" t="str">
        <f>IF('(入力①) 基本情報入力シート'!J37="","",'(入力①) 基本情報入力シート'!J37)</f>
        <v/>
      </c>
      <c r="J16" s="172" t="str">
        <f>IF('(入力①) 基本情報入力シート'!K37="","",'(入力①) 基本情報入力シート'!K37)</f>
        <v/>
      </c>
      <c r="K16" s="177" t="str">
        <f>IF('(入力①) 基本情報入力シート'!L37="","",'(入力①) 基本情報入力シート'!L37)</f>
        <v/>
      </c>
      <c r="L16" s="181" t="str">
        <f>IF('(入力①) 基本情報入力シート'!M37="","",'(入力①) 基本情報入力シート'!M37)</f>
        <v/>
      </c>
      <c r="M16" s="185" t="str">
        <f>IF('(入力①) 基本情報入力シート'!R37="","",'(入力①) 基本情報入力シート'!R37)</f>
        <v/>
      </c>
      <c r="N16" s="185" t="str">
        <f>IF('(入力①) 基本情報入力シート'!W37="","",'(入力①) 基本情報入力シート'!W37)</f>
        <v/>
      </c>
      <c r="O16" s="185" t="str">
        <f>IF('(入力①) 基本情報入力シート'!X37="","",'(入力①) 基本情報入力シート'!X37)</f>
        <v/>
      </c>
      <c r="P16" s="198" t="str">
        <f>IF('(入力①) 基本情報入力シート'!Y37="","",'(入力①) 基本情報入力シート'!Y37)</f>
        <v/>
      </c>
      <c r="Q16" s="204" t="str">
        <f>IF('(入力①) 基本情報入力シート'!Z37="","",'(入力①) 基本情報入力シート'!Z37)</f>
        <v/>
      </c>
      <c r="R16" s="208" t="str">
        <f>IF('(入力①) 基本情報入力シート'!AA37="","",'(入力①) 基本情報入力シート'!AA37)</f>
        <v/>
      </c>
      <c r="S16" s="212"/>
      <c r="T16" s="217"/>
      <c r="U16" s="221" t="str">
        <f>IF(P16="","",VLOOKUP(P16,'【参考】数式用'!$A$5:$I$38,MATCH(T16,'【参考】数式用'!$C$4:$G$4,0)+2,0))</f>
        <v/>
      </c>
      <c r="V16" s="225" t="s">
        <v>77</v>
      </c>
      <c r="W16" s="231"/>
      <c r="X16" s="232" t="s">
        <v>37</v>
      </c>
      <c r="Y16" s="231"/>
      <c r="Z16" s="233" t="s">
        <v>145</v>
      </c>
      <c r="AA16" s="231"/>
      <c r="AB16" s="232" t="s">
        <v>37</v>
      </c>
      <c r="AC16" s="231"/>
      <c r="AD16" s="232" t="s">
        <v>6</v>
      </c>
      <c r="AE16" s="236" t="s">
        <v>72</v>
      </c>
      <c r="AF16" s="237" t="str">
        <f t="shared" si="0"/>
        <v/>
      </c>
      <c r="AG16" s="232" t="s">
        <v>10</v>
      </c>
      <c r="AH16" s="243" t="str">
        <f t="shared" si="1"/>
        <v/>
      </c>
    </row>
    <row r="17" spans="1:34" ht="36.75" customHeight="1">
      <c r="A17" s="158">
        <f t="shared" si="2"/>
        <v>6</v>
      </c>
      <c r="B17" s="164" t="str">
        <f>IF('(入力①) 基本情報入力シート'!C38="","",'(入力①) 基本情報入力シート'!C38)</f>
        <v/>
      </c>
      <c r="C17" s="169" t="str">
        <f>IF('(入力①) 基本情報入力シート'!D38="","",'(入力①) 基本情報入力シート'!D38)</f>
        <v/>
      </c>
      <c r="D17" s="172" t="str">
        <f>IF('(入力①) 基本情報入力シート'!E38="","",'(入力①) 基本情報入力シート'!E38)</f>
        <v/>
      </c>
      <c r="E17" s="172" t="str">
        <f>IF('(入力①) 基本情報入力シート'!F38="","",'(入力①) 基本情報入力シート'!F38)</f>
        <v/>
      </c>
      <c r="F17" s="172" t="str">
        <f>IF('(入力①) 基本情報入力シート'!G38="","",'(入力①) 基本情報入力シート'!G38)</f>
        <v/>
      </c>
      <c r="G17" s="172" t="str">
        <f>IF('(入力①) 基本情報入力シート'!H38="","",'(入力①) 基本情報入力シート'!H38)</f>
        <v/>
      </c>
      <c r="H17" s="172" t="str">
        <f>IF('(入力①) 基本情報入力シート'!I38="","",'(入力①) 基本情報入力シート'!I38)</f>
        <v/>
      </c>
      <c r="I17" s="172" t="str">
        <f>IF('(入力①) 基本情報入力シート'!J38="","",'(入力①) 基本情報入力シート'!J38)</f>
        <v/>
      </c>
      <c r="J17" s="172" t="str">
        <f>IF('(入力①) 基本情報入力シート'!K38="","",'(入力①) 基本情報入力シート'!K38)</f>
        <v/>
      </c>
      <c r="K17" s="177" t="str">
        <f>IF('(入力①) 基本情報入力シート'!L38="","",'(入力①) 基本情報入力シート'!L38)</f>
        <v/>
      </c>
      <c r="L17" s="181" t="str">
        <f>IF('(入力①) 基本情報入力シート'!M38="","",'(入力①) 基本情報入力シート'!M38)</f>
        <v/>
      </c>
      <c r="M17" s="185" t="str">
        <f>IF('(入力①) 基本情報入力シート'!R38="","",'(入力①) 基本情報入力シート'!R38)</f>
        <v/>
      </c>
      <c r="N17" s="185" t="str">
        <f>IF('(入力①) 基本情報入力シート'!W38="","",'(入力①) 基本情報入力シート'!W38)</f>
        <v/>
      </c>
      <c r="O17" s="185" t="str">
        <f>IF('(入力①) 基本情報入力シート'!X38="","",'(入力①) 基本情報入力シート'!X38)</f>
        <v/>
      </c>
      <c r="P17" s="198" t="str">
        <f>IF('(入力①) 基本情報入力シート'!Y38="","",'(入力①) 基本情報入力シート'!Y38)</f>
        <v/>
      </c>
      <c r="Q17" s="204" t="str">
        <f>IF('(入力①) 基本情報入力シート'!Z38="","",'(入力①) 基本情報入力シート'!Z38)</f>
        <v/>
      </c>
      <c r="R17" s="208" t="str">
        <f>IF('(入力①) 基本情報入力シート'!AA38="","",'(入力①) 基本情報入力シート'!AA38)</f>
        <v/>
      </c>
      <c r="S17" s="212"/>
      <c r="T17" s="217"/>
      <c r="U17" s="221" t="str">
        <f>IF(P17="","",VLOOKUP(P17,'【参考】数式用'!$A$5:$I$38,MATCH(T17,'【参考】数式用'!$C$4:$G$4,0)+2,0))</f>
        <v/>
      </c>
      <c r="V17" s="225" t="s">
        <v>253</v>
      </c>
      <c r="W17" s="231"/>
      <c r="X17" s="232" t="s">
        <v>37</v>
      </c>
      <c r="Y17" s="231"/>
      <c r="Z17" s="233" t="s">
        <v>237</v>
      </c>
      <c r="AA17" s="231"/>
      <c r="AB17" s="232" t="s">
        <v>37</v>
      </c>
      <c r="AC17" s="231"/>
      <c r="AD17" s="232" t="s">
        <v>42</v>
      </c>
      <c r="AE17" s="236" t="s">
        <v>72</v>
      </c>
      <c r="AF17" s="237" t="str">
        <f t="shared" si="0"/>
        <v/>
      </c>
      <c r="AG17" s="232" t="s">
        <v>255</v>
      </c>
      <c r="AH17" s="243" t="str">
        <f t="shared" si="1"/>
        <v/>
      </c>
    </row>
    <row r="18" spans="1:34" ht="36.75" customHeight="1">
      <c r="A18" s="158">
        <f t="shared" si="2"/>
        <v>7</v>
      </c>
      <c r="B18" s="164" t="str">
        <f>IF('(入力①) 基本情報入力シート'!C39="","",'(入力①) 基本情報入力シート'!C39)</f>
        <v/>
      </c>
      <c r="C18" s="169" t="str">
        <f>IF('(入力①) 基本情報入力シート'!D39="","",'(入力①) 基本情報入力シート'!D39)</f>
        <v/>
      </c>
      <c r="D18" s="172" t="str">
        <f>IF('(入力①) 基本情報入力シート'!E39="","",'(入力①) 基本情報入力シート'!E39)</f>
        <v/>
      </c>
      <c r="E18" s="172" t="str">
        <f>IF('(入力①) 基本情報入力シート'!F39="","",'(入力①) 基本情報入力シート'!F39)</f>
        <v/>
      </c>
      <c r="F18" s="172" t="str">
        <f>IF('(入力①) 基本情報入力シート'!G39="","",'(入力①) 基本情報入力シート'!G39)</f>
        <v/>
      </c>
      <c r="G18" s="172" t="str">
        <f>IF('(入力①) 基本情報入力シート'!H39="","",'(入力①) 基本情報入力シート'!H39)</f>
        <v/>
      </c>
      <c r="H18" s="172" t="str">
        <f>IF('(入力①) 基本情報入力シート'!I39="","",'(入力①) 基本情報入力シート'!I39)</f>
        <v/>
      </c>
      <c r="I18" s="172" t="str">
        <f>IF('(入力①) 基本情報入力シート'!J39="","",'(入力①) 基本情報入力シート'!J39)</f>
        <v/>
      </c>
      <c r="J18" s="172" t="str">
        <f>IF('(入力①) 基本情報入力シート'!K39="","",'(入力①) 基本情報入力シート'!K39)</f>
        <v/>
      </c>
      <c r="K18" s="177" t="str">
        <f>IF('(入力①) 基本情報入力シート'!L39="","",'(入力①) 基本情報入力シート'!L39)</f>
        <v/>
      </c>
      <c r="L18" s="181" t="str">
        <f>IF('(入力①) 基本情報入力シート'!M39="","",'(入力①) 基本情報入力シート'!M39)</f>
        <v/>
      </c>
      <c r="M18" s="185" t="str">
        <f>IF('(入力①) 基本情報入力シート'!R39="","",'(入力①) 基本情報入力シート'!R39)</f>
        <v/>
      </c>
      <c r="N18" s="185" t="str">
        <f>IF('(入力①) 基本情報入力シート'!W39="","",'(入力①) 基本情報入力シート'!W39)</f>
        <v/>
      </c>
      <c r="O18" s="185" t="str">
        <f>IF('(入力①) 基本情報入力シート'!X39="","",'(入力①) 基本情報入力シート'!X39)</f>
        <v/>
      </c>
      <c r="P18" s="198" t="str">
        <f>IF('(入力①) 基本情報入力シート'!Y39="","",'(入力①) 基本情報入力シート'!Y39)</f>
        <v/>
      </c>
      <c r="Q18" s="204" t="str">
        <f>IF('(入力①) 基本情報入力シート'!Z39="","",'(入力①) 基本情報入力シート'!Z39)</f>
        <v/>
      </c>
      <c r="R18" s="208" t="str">
        <f>IF('(入力①) 基本情報入力シート'!AA39="","",'(入力①) 基本情報入力シート'!AA39)</f>
        <v/>
      </c>
      <c r="S18" s="212"/>
      <c r="T18" s="217"/>
      <c r="U18" s="221" t="str">
        <f>IF(P18="","",VLOOKUP(P18,'【参考】数式用'!$A$5:$I$38,MATCH(T18,'【参考】数式用'!$C$4:$G$4,0)+2,0))</f>
        <v/>
      </c>
      <c r="V18" s="225" t="s">
        <v>253</v>
      </c>
      <c r="W18" s="231"/>
      <c r="X18" s="232" t="s">
        <v>37</v>
      </c>
      <c r="Y18" s="231"/>
      <c r="Z18" s="233" t="s">
        <v>237</v>
      </c>
      <c r="AA18" s="231"/>
      <c r="AB18" s="232" t="s">
        <v>37</v>
      </c>
      <c r="AC18" s="231"/>
      <c r="AD18" s="232" t="s">
        <v>42</v>
      </c>
      <c r="AE18" s="236" t="s">
        <v>72</v>
      </c>
      <c r="AF18" s="237" t="str">
        <f t="shared" si="0"/>
        <v/>
      </c>
      <c r="AG18" s="232" t="s">
        <v>255</v>
      </c>
      <c r="AH18" s="243" t="str">
        <f t="shared" si="1"/>
        <v/>
      </c>
    </row>
    <row r="19" spans="1:34" ht="36.75" customHeight="1">
      <c r="A19" s="158">
        <f t="shared" si="2"/>
        <v>8</v>
      </c>
      <c r="B19" s="164" t="str">
        <f>IF('(入力①) 基本情報入力シート'!C40="","",'(入力①) 基本情報入力シート'!C40)</f>
        <v/>
      </c>
      <c r="C19" s="169" t="str">
        <f>IF('(入力①) 基本情報入力シート'!D40="","",'(入力①) 基本情報入力シート'!D40)</f>
        <v/>
      </c>
      <c r="D19" s="172" t="str">
        <f>IF('(入力①) 基本情報入力シート'!E40="","",'(入力①) 基本情報入力シート'!E40)</f>
        <v/>
      </c>
      <c r="E19" s="172" t="str">
        <f>IF('(入力①) 基本情報入力シート'!F40="","",'(入力①) 基本情報入力シート'!F40)</f>
        <v/>
      </c>
      <c r="F19" s="172" t="str">
        <f>IF('(入力①) 基本情報入力シート'!G40="","",'(入力①) 基本情報入力シート'!G40)</f>
        <v/>
      </c>
      <c r="G19" s="172" t="str">
        <f>IF('(入力①) 基本情報入力シート'!H40="","",'(入力①) 基本情報入力シート'!H40)</f>
        <v/>
      </c>
      <c r="H19" s="172" t="str">
        <f>IF('(入力①) 基本情報入力シート'!I40="","",'(入力①) 基本情報入力シート'!I40)</f>
        <v/>
      </c>
      <c r="I19" s="172" t="str">
        <f>IF('(入力①) 基本情報入力シート'!J40="","",'(入力①) 基本情報入力シート'!J40)</f>
        <v/>
      </c>
      <c r="J19" s="172" t="str">
        <f>IF('(入力①) 基本情報入力シート'!K40="","",'(入力①) 基本情報入力シート'!K40)</f>
        <v/>
      </c>
      <c r="K19" s="177" t="str">
        <f>IF('(入力①) 基本情報入力シート'!L40="","",'(入力①) 基本情報入力シート'!L40)</f>
        <v/>
      </c>
      <c r="L19" s="181" t="str">
        <f>IF('(入力①) 基本情報入力シート'!M40="","",'(入力①) 基本情報入力シート'!M40)</f>
        <v/>
      </c>
      <c r="M19" s="185" t="str">
        <f>IF('(入力①) 基本情報入力シート'!R40="","",'(入力①) 基本情報入力シート'!R40)</f>
        <v/>
      </c>
      <c r="N19" s="185" t="str">
        <f>IF('(入力①) 基本情報入力シート'!W40="","",'(入力①) 基本情報入力シート'!W40)</f>
        <v/>
      </c>
      <c r="O19" s="185" t="str">
        <f>IF('(入力①) 基本情報入力シート'!X40="","",'(入力①) 基本情報入力シート'!X40)</f>
        <v/>
      </c>
      <c r="P19" s="198" t="str">
        <f>IF('(入力①) 基本情報入力シート'!Y40="","",'(入力①) 基本情報入力シート'!Y40)</f>
        <v/>
      </c>
      <c r="Q19" s="204" t="str">
        <f>IF('(入力①) 基本情報入力シート'!Z40="","",'(入力①) 基本情報入力シート'!Z40)</f>
        <v/>
      </c>
      <c r="R19" s="208" t="str">
        <f>IF('(入力①) 基本情報入力シート'!AA40="","",'(入力①) 基本情報入力シート'!AA40)</f>
        <v/>
      </c>
      <c r="S19" s="212"/>
      <c r="T19" s="217"/>
      <c r="U19" s="221" t="str">
        <f>IF(P19="","",VLOOKUP(P19,'【参考】数式用'!$A$5:$I$38,MATCH(T19,'【参考】数式用'!$C$4:$G$4,0)+2,0))</f>
        <v/>
      </c>
      <c r="V19" s="225" t="s">
        <v>253</v>
      </c>
      <c r="W19" s="231"/>
      <c r="X19" s="232" t="s">
        <v>37</v>
      </c>
      <c r="Y19" s="231"/>
      <c r="Z19" s="233" t="s">
        <v>237</v>
      </c>
      <c r="AA19" s="231"/>
      <c r="AB19" s="232" t="s">
        <v>37</v>
      </c>
      <c r="AC19" s="231"/>
      <c r="AD19" s="232" t="s">
        <v>42</v>
      </c>
      <c r="AE19" s="236" t="s">
        <v>72</v>
      </c>
      <c r="AF19" s="237" t="str">
        <f t="shared" si="0"/>
        <v/>
      </c>
      <c r="AG19" s="232" t="s">
        <v>255</v>
      </c>
      <c r="AH19" s="243" t="str">
        <f t="shared" si="1"/>
        <v/>
      </c>
    </row>
    <row r="20" spans="1:34" ht="36.75" customHeight="1">
      <c r="A20" s="158">
        <f t="shared" si="2"/>
        <v>9</v>
      </c>
      <c r="B20" s="164" t="str">
        <f>IF('(入力①) 基本情報入力シート'!C41="","",'(入力①) 基本情報入力シート'!C41)</f>
        <v/>
      </c>
      <c r="C20" s="169" t="str">
        <f>IF('(入力①) 基本情報入力シート'!D41="","",'(入力①) 基本情報入力シート'!D41)</f>
        <v/>
      </c>
      <c r="D20" s="172" t="str">
        <f>IF('(入力①) 基本情報入力シート'!E41="","",'(入力①) 基本情報入力シート'!E41)</f>
        <v/>
      </c>
      <c r="E20" s="172" t="str">
        <f>IF('(入力①) 基本情報入力シート'!F41="","",'(入力①) 基本情報入力シート'!F41)</f>
        <v/>
      </c>
      <c r="F20" s="172" t="str">
        <f>IF('(入力①) 基本情報入力シート'!G41="","",'(入力①) 基本情報入力シート'!G41)</f>
        <v/>
      </c>
      <c r="G20" s="172" t="str">
        <f>IF('(入力①) 基本情報入力シート'!H41="","",'(入力①) 基本情報入力シート'!H41)</f>
        <v/>
      </c>
      <c r="H20" s="172" t="str">
        <f>IF('(入力①) 基本情報入力シート'!I41="","",'(入力①) 基本情報入力シート'!I41)</f>
        <v/>
      </c>
      <c r="I20" s="172" t="str">
        <f>IF('(入力①) 基本情報入力シート'!J41="","",'(入力①) 基本情報入力シート'!J41)</f>
        <v/>
      </c>
      <c r="J20" s="172" t="str">
        <f>IF('(入力①) 基本情報入力シート'!K41="","",'(入力①) 基本情報入力シート'!K41)</f>
        <v/>
      </c>
      <c r="K20" s="177" t="str">
        <f>IF('(入力①) 基本情報入力シート'!L41="","",'(入力①) 基本情報入力シート'!L41)</f>
        <v/>
      </c>
      <c r="L20" s="181" t="str">
        <f>IF('(入力①) 基本情報入力シート'!M41="","",'(入力①) 基本情報入力シート'!M41)</f>
        <v/>
      </c>
      <c r="M20" s="185" t="str">
        <f>IF('(入力①) 基本情報入力シート'!R41="","",'(入力①) 基本情報入力シート'!R41)</f>
        <v/>
      </c>
      <c r="N20" s="185" t="str">
        <f>IF('(入力①) 基本情報入力シート'!W41="","",'(入力①) 基本情報入力シート'!W41)</f>
        <v/>
      </c>
      <c r="O20" s="185" t="str">
        <f>IF('(入力①) 基本情報入力シート'!X41="","",'(入力①) 基本情報入力シート'!X41)</f>
        <v/>
      </c>
      <c r="P20" s="198" t="str">
        <f>IF('(入力①) 基本情報入力シート'!Y41="","",'(入力①) 基本情報入力シート'!Y41)</f>
        <v/>
      </c>
      <c r="Q20" s="204" t="str">
        <f>IF('(入力①) 基本情報入力シート'!Z41="","",'(入力①) 基本情報入力シート'!Z41)</f>
        <v/>
      </c>
      <c r="R20" s="208" t="str">
        <f>IF('(入力①) 基本情報入力シート'!AA41="","",'(入力①) 基本情報入力シート'!AA41)</f>
        <v/>
      </c>
      <c r="S20" s="212"/>
      <c r="T20" s="217"/>
      <c r="U20" s="221" t="str">
        <f>IF(P20="","",VLOOKUP(P20,'【参考】数式用'!$A$5:$I$38,MATCH(T20,'【参考】数式用'!$C$4:$G$4,0)+2,0))</f>
        <v/>
      </c>
      <c r="V20" s="225" t="s">
        <v>253</v>
      </c>
      <c r="W20" s="231"/>
      <c r="X20" s="232" t="s">
        <v>37</v>
      </c>
      <c r="Y20" s="231"/>
      <c r="Z20" s="233" t="s">
        <v>237</v>
      </c>
      <c r="AA20" s="231"/>
      <c r="AB20" s="232" t="s">
        <v>37</v>
      </c>
      <c r="AC20" s="231"/>
      <c r="AD20" s="232" t="s">
        <v>42</v>
      </c>
      <c r="AE20" s="236" t="s">
        <v>72</v>
      </c>
      <c r="AF20" s="237" t="str">
        <f t="shared" si="0"/>
        <v/>
      </c>
      <c r="AG20" s="232" t="s">
        <v>255</v>
      </c>
      <c r="AH20" s="243" t="str">
        <f t="shared" si="1"/>
        <v/>
      </c>
    </row>
    <row r="21" spans="1:34" ht="36.75" customHeight="1">
      <c r="A21" s="158">
        <f t="shared" si="2"/>
        <v>10</v>
      </c>
      <c r="B21" s="164" t="str">
        <f>IF('(入力①) 基本情報入力シート'!C42="","",'(入力①) 基本情報入力シート'!C42)</f>
        <v/>
      </c>
      <c r="C21" s="169" t="str">
        <f>IF('(入力①) 基本情報入力シート'!D42="","",'(入力①) 基本情報入力シート'!D42)</f>
        <v/>
      </c>
      <c r="D21" s="172" t="str">
        <f>IF('(入力①) 基本情報入力シート'!E42="","",'(入力①) 基本情報入力シート'!E42)</f>
        <v/>
      </c>
      <c r="E21" s="172" t="str">
        <f>IF('(入力①) 基本情報入力シート'!F42="","",'(入力①) 基本情報入力シート'!F42)</f>
        <v/>
      </c>
      <c r="F21" s="172" t="str">
        <f>IF('(入力①) 基本情報入力シート'!G42="","",'(入力①) 基本情報入力シート'!G42)</f>
        <v/>
      </c>
      <c r="G21" s="172" t="str">
        <f>IF('(入力①) 基本情報入力シート'!H42="","",'(入力①) 基本情報入力シート'!H42)</f>
        <v/>
      </c>
      <c r="H21" s="172" t="str">
        <f>IF('(入力①) 基本情報入力シート'!I42="","",'(入力①) 基本情報入力シート'!I42)</f>
        <v/>
      </c>
      <c r="I21" s="172" t="str">
        <f>IF('(入力①) 基本情報入力シート'!J42="","",'(入力①) 基本情報入力シート'!J42)</f>
        <v/>
      </c>
      <c r="J21" s="172" t="str">
        <f>IF('(入力①) 基本情報入力シート'!K42="","",'(入力①) 基本情報入力シート'!K42)</f>
        <v/>
      </c>
      <c r="K21" s="177" t="str">
        <f>IF('(入力①) 基本情報入力シート'!L42="","",'(入力①) 基本情報入力シート'!L42)</f>
        <v/>
      </c>
      <c r="L21" s="181" t="str">
        <f>IF('(入力①) 基本情報入力シート'!M42="","",'(入力①) 基本情報入力シート'!M42)</f>
        <v/>
      </c>
      <c r="M21" s="185" t="str">
        <f>IF('(入力①) 基本情報入力シート'!R42="","",'(入力①) 基本情報入力シート'!R42)</f>
        <v/>
      </c>
      <c r="N21" s="185" t="str">
        <f>IF('(入力①) 基本情報入力シート'!W42="","",'(入力①) 基本情報入力シート'!W42)</f>
        <v/>
      </c>
      <c r="O21" s="185" t="str">
        <f>IF('(入力①) 基本情報入力シート'!X42="","",'(入力①) 基本情報入力シート'!X42)</f>
        <v/>
      </c>
      <c r="P21" s="198" t="str">
        <f>IF('(入力①) 基本情報入力シート'!Y42="","",'(入力①) 基本情報入力シート'!Y42)</f>
        <v/>
      </c>
      <c r="Q21" s="204" t="str">
        <f>IF('(入力①) 基本情報入力シート'!Z42="","",'(入力①) 基本情報入力シート'!Z42)</f>
        <v/>
      </c>
      <c r="R21" s="208" t="str">
        <f>IF('(入力①) 基本情報入力シート'!AA42="","",'(入力①) 基本情報入力シート'!AA42)</f>
        <v/>
      </c>
      <c r="S21" s="212"/>
      <c r="T21" s="217"/>
      <c r="U21" s="221" t="str">
        <f>IF(P21="","",VLOOKUP(P21,'【参考】数式用'!$A$5:$I$38,MATCH(T21,'【参考】数式用'!$C$4:$G$4,0)+2,0))</f>
        <v/>
      </c>
      <c r="V21" s="225" t="s">
        <v>253</v>
      </c>
      <c r="W21" s="231"/>
      <c r="X21" s="232" t="s">
        <v>37</v>
      </c>
      <c r="Y21" s="231"/>
      <c r="Z21" s="233" t="s">
        <v>237</v>
      </c>
      <c r="AA21" s="231"/>
      <c r="AB21" s="232" t="s">
        <v>37</v>
      </c>
      <c r="AC21" s="231"/>
      <c r="AD21" s="232" t="s">
        <v>42</v>
      </c>
      <c r="AE21" s="236" t="s">
        <v>72</v>
      </c>
      <c r="AF21" s="237" t="str">
        <f t="shared" si="0"/>
        <v/>
      </c>
      <c r="AG21" s="232" t="s">
        <v>255</v>
      </c>
      <c r="AH21" s="243" t="str">
        <f t="shared" si="1"/>
        <v/>
      </c>
    </row>
    <row r="22" spans="1:34" ht="36.75" customHeight="1">
      <c r="A22" s="158">
        <f t="shared" si="2"/>
        <v>11</v>
      </c>
      <c r="B22" s="164" t="str">
        <f>IF('(入力①) 基本情報入力シート'!C43="","",'(入力①) 基本情報入力シート'!C43)</f>
        <v/>
      </c>
      <c r="C22" s="169" t="str">
        <f>IF('(入力①) 基本情報入力シート'!D43="","",'(入力①) 基本情報入力シート'!D43)</f>
        <v/>
      </c>
      <c r="D22" s="172" t="str">
        <f>IF('(入力①) 基本情報入力シート'!E43="","",'(入力①) 基本情報入力シート'!E43)</f>
        <v/>
      </c>
      <c r="E22" s="172" t="str">
        <f>IF('(入力①) 基本情報入力シート'!F43="","",'(入力①) 基本情報入力シート'!F43)</f>
        <v/>
      </c>
      <c r="F22" s="172" t="str">
        <f>IF('(入力①) 基本情報入力シート'!G43="","",'(入力①) 基本情報入力シート'!G43)</f>
        <v/>
      </c>
      <c r="G22" s="172" t="str">
        <f>IF('(入力①) 基本情報入力シート'!H43="","",'(入力①) 基本情報入力シート'!H43)</f>
        <v/>
      </c>
      <c r="H22" s="172" t="str">
        <f>IF('(入力①) 基本情報入力シート'!I43="","",'(入力①) 基本情報入力シート'!I43)</f>
        <v/>
      </c>
      <c r="I22" s="172" t="str">
        <f>IF('(入力①) 基本情報入力シート'!J43="","",'(入力①) 基本情報入力シート'!J43)</f>
        <v/>
      </c>
      <c r="J22" s="172" t="str">
        <f>IF('(入力①) 基本情報入力シート'!K43="","",'(入力①) 基本情報入力シート'!K43)</f>
        <v/>
      </c>
      <c r="K22" s="177" t="str">
        <f>IF('(入力①) 基本情報入力シート'!L43="","",'(入力①) 基本情報入力シート'!L43)</f>
        <v/>
      </c>
      <c r="L22" s="181" t="str">
        <f>IF('(入力①) 基本情報入力シート'!M43="","",'(入力①) 基本情報入力シート'!M43)</f>
        <v/>
      </c>
      <c r="M22" s="185" t="str">
        <f>IF('(入力①) 基本情報入力シート'!R43="","",'(入力①) 基本情報入力シート'!R43)</f>
        <v/>
      </c>
      <c r="N22" s="185" t="str">
        <f>IF('(入力①) 基本情報入力シート'!W43="","",'(入力①) 基本情報入力シート'!W43)</f>
        <v/>
      </c>
      <c r="O22" s="185" t="str">
        <f>IF('(入力①) 基本情報入力シート'!X43="","",'(入力①) 基本情報入力シート'!X43)</f>
        <v/>
      </c>
      <c r="P22" s="198" t="str">
        <f>IF('(入力①) 基本情報入力シート'!Y43="","",'(入力①) 基本情報入力シート'!Y43)</f>
        <v/>
      </c>
      <c r="Q22" s="204" t="str">
        <f>IF('(入力①) 基本情報入力シート'!Z43="","",'(入力①) 基本情報入力シート'!Z43)</f>
        <v/>
      </c>
      <c r="R22" s="208" t="str">
        <f>IF('(入力①) 基本情報入力シート'!AA43="","",'(入力①) 基本情報入力シート'!AA43)</f>
        <v/>
      </c>
      <c r="S22" s="212"/>
      <c r="T22" s="217"/>
      <c r="U22" s="221" t="str">
        <f>IF(P22="","",VLOOKUP(P22,'【参考】数式用'!$A$5:$I$38,MATCH(T22,'【参考】数式用'!$C$4:$G$4,0)+2,0))</f>
        <v/>
      </c>
      <c r="V22" s="225" t="s">
        <v>253</v>
      </c>
      <c r="W22" s="231"/>
      <c r="X22" s="232" t="s">
        <v>37</v>
      </c>
      <c r="Y22" s="231"/>
      <c r="Z22" s="233" t="s">
        <v>237</v>
      </c>
      <c r="AA22" s="231"/>
      <c r="AB22" s="232" t="s">
        <v>37</v>
      </c>
      <c r="AC22" s="231"/>
      <c r="AD22" s="232" t="s">
        <v>42</v>
      </c>
      <c r="AE22" s="236" t="s">
        <v>72</v>
      </c>
      <c r="AF22" s="237" t="str">
        <f t="shared" si="0"/>
        <v/>
      </c>
      <c r="AG22" s="232" t="s">
        <v>255</v>
      </c>
      <c r="AH22" s="243" t="str">
        <f t="shared" si="1"/>
        <v/>
      </c>
    </row>
    <row r="23" spans="1:34" ht="36.75" customHeight="1">
      <c r="A23" s="158">
        <f t="shared" si="2"/>
        <v>12</v>
      </c>
      <c r="B23" s="164" t="str">
        <f>IF('(入力①) 基本情報入力シート'!C44="","",'(入力①) 基本情報入力シート'!C44)</f>
        <v/>
      </c>
      <c r="C23" s="169" t="str">
        <f>IF('(入力①) 基本情報入力シート'!D44="","",'(入力①) 基本情報入力シート'!D44)</f>
        <v/>
      </c>
      <c r="D23" s="172" t="str">
        <f>IF('(入力①) 基本情報入力シート'!E44="","",'(入力①) 基本情報入力シート'!E44)</f>
        <v/>
      </c>
      <c r="E23" s="172" t="str">
        <f>IF('(入力①) 基本情報入力シート'!F44="","",'(入力①) 基本情報入力シート'!F44)</f>
        <v/>
      </c>
      <c r="F23" s="172" t="str">
        <f>IF('(入力①) 基本情報入力シート'!G44="","",'(入力①) 基本情報入力シート'!G44)</f>
        <v/>
      </c>
      <c r="G23" s="172" t="str">
        <f>IF('(入力①) 基本情報入力シート'!H44="","",'(入力①) 基本情報入力シート'!H44)</f>
        <v/>
      </c>
      <c r="H23" s="172" t="str">
        <f>IF('(入力①) 基本情報入力シート'!I44="","",'(入力①) 基本情報入力シート'!I44)</f>
        <v/>
      </c>
      <c r="I23" s="172" t="str">
        <f>IF('(入力①) 基本情報入力シート'!J44="","",'(入力①) 基本情報入力シート'!J44)</f>
        <v/>
      </c>
      <c r="J23" s="172" t="str">
        <f>IF('(入力①) 基本情報入力シート'!K44="","",'(入力①) 基本情報入力シート'!K44)</f>
        <v/>
      </c>
      <c r="K23" s="177" t="str">
        <f>IF('(入力①) 基本情報入力シート'!L44="","",'(入力①) 基本情報入力シート'!L44)</f>
        <v/>
      </c>
      <c r="L23" s="181" t="str">
        <f>IF('(入力①) 基本情報入力シート'!M44="","",'(入力①) 基本情報入力シート'!M44)</f>
        <v/>
      </c>
      <c r="M23" s="185" t="str">
        <f>IF('(入力①) 基本情報入力シート'!R44="","",'(入力①) 基本情報入力シート'!R44)</f>
        <v/>
      </c>
      <c r="N23" s="185" t="str">
        <f>IF('(入力①) 基本情報入力シート'!W44="","",'(入力①) 基本情報入力シート'!W44)</f>
        <v/>
      </c>
      <c r="O23" s="185" t="str">
        <f>IF('(入力①) 基本情報入力シート'!X44="","",'(入力①) 基本情報入力シート'!X44)</f>
        <v/>
      </c>
      <c r="P23" s="198" t="str">
        <f>IF('(入力①) 基本情報入力シート'!Y44="","",'(入力①) 基本情報入力シート'!Y44)</f>
        <v/>
      </c>
      <c r="Q23" s="204" t="str">
        <f>IF('(入力①) 基本情報入力シート'!Z44="","",'(入力①) 基本情報入力シート'!Z44)</f>
        <v/>
      </c>
      <c r="R23" s="208" t="str">
        <f>IF('(入力①) 基本情報入力シート'!AA44="","",'(入力①) 基本情報入力シート'!AA44)</f>
        <v/>
      </c>
      <c r="S23" s="212"/>
      <c r="T23" s="217"/>
      <c r="U23" s="221" t="str">
        <f>IF(P23="","",VLOOKUP(P23,'【参考】数式用'!$A$5:$I$38,MATCH(T23,'【参考】数式用'!$C$4:$G$4,0)+2,0))</f>
        <v/>
      </c>
      <c r="V23" s="225" t="s">
        <v>253</v>
      </c>
      <c r="W23" s="231"/>
      <c r="X23" s="232" t="s">
        <v>37</v>
      </c>
      <c r="Y23" s="231"/>
      <c r="Z23" s="233" t="s">
        <v>237</v>
      </c>
      <c r="AA23" s="231"/>
      <c r="AB23" s="232" t="s">
        <v>37</v>
      </c>
      <c r="AC23" s="231"/>
      <c r="AD23" s="232" t="s">
        <v>42</v>
      </c>
      <c r="AE23" s="236" t="s">
        <v>72</v>
      </c>
      <c r="AF23" s="237" t="str">
        <f t="shared" si="0"/>
        <v/>
      </c>
      <c r="AG23" s="232" t="s">
        <v>255</v>
      </c>
      <c r="AH23" s="243" t="str">
        <f t="shared" si="1"/>
        <v/>
      </c>
    </row>
    <row r="24" spans="1:34" ht="36.75" customHeight="1">
      <c r="A24" s="158">
        <f t="shared" si="2"/>
        <v>13</v>
      </c>
      <c r="B24" s="164" t="str">
        <f>IF('(入力①) 基本情報入力シート'!C45="","",'(入力①) 基本情報入力シート'!C45)</f>
        <v/>
      </c>
      <c r="C24" s="169" t="str">
        <f>IF('(入力①) 基本情報入力シート'!D45="","",'(入力①) 基本情報入力シート'!D45)</f>
        <v/>
      </c>
      <c r="D24" s="172" t="str">
        <f>IF('(入力①) 基本情報入力シート'!E45="","",'(入力①) 基本情報入力シート'!E45)</f>
        <v/>
      </c>
      <c r="E24" s="172" t="str">
        <f>IF('(入力①) 基本情報入力シート'!F45="","",'(入力①) 基本情報入力シート'!F45)</f>
        <v/>
      </c>
      <c r="F24" s="172" t="str">
        <f>IF('(入力①) 基本情報入力シート'!G45="","",'(入力①) 基本情報入力シート'!G45)</f>
        <v/>
      </c>
      <c r="G24" s="172" t="str">
        <f>IF('(入力①) 基本情報入力シート'!H45="","",'(入力①) 基本情報入力シート'!H45)</f>
        <v/>
      </c>
      <c r="H24" s="172" t="str">
        <f>IF('(入力①) 基本情報入力シート'!I45="","",'(入力①) 基本情報入力シート'!I45)</f>
        <v/>
      </c>
      <c r="I24" s="172" t="str">
        <f>IF('(入力①) 基本情報入力シート'!J45="","",'(入力①) 基本情報入力シート'!J45)</f>
        <v/>
      </c>
      <c r="J24" s="172" t="str">
        <f>IF('(入力①) 基本情報入力シート'!K45="","",'(入力①) 基本情報入力シート'!K45)</f>
        <v/>
      </c>
      <c r="K24" s="177" t="str">
        <f>IF('(入力①) 基本情報入力シート'!L45="","",'(入力①) 基本情報入力シート'!L45)</f>
        <v/>
      </c>
      <c r="L24" s="181" t="str">
        <f>IF('(入力①) 基本情報入力シート'!M45="","",'(入力①) 基本情報入力シート'!M45)</f>
        <v/>
      </c>
      <c r="M24" s="185" t="str">
        <f>IF('(入力①) 基本情報入力シート'!R45="","",'(入力①) 基本情報入力シート'!R45)</f>
        <v/>
      </c>
      <c r="N24" s="185" t="str">
        <f>IF('(入力①) 基本情報入力シート'!W45="","",'(入力①) 基本情報入力シート'!W45)</f>
        <v/>
      </c>
      <c r="O24" s="185" t="str">
        <f>IF('(入力①) 基本情報入力シート'!X45="","",'(入力①) 基本情報入力シート'!X45)</f>
        <v/>
      </c>
      <c r="P24" s="198" t="str">
        <f>IF('(入力①) 基本情報入力シート'!Y45="","",'(入力①) 基本情報入力シート'!Y45)</f>
        <v/>
      </c>
      <c r="Q24" s="204" t="str">
        <f>IF('(入力①) 基本情報入力シート'!Z45="","",'(入力①) 基本情報入力シート'!Z45)</f>
        <v/>
      </c>
      <c r="R24" s="208" t="str">
        <f>IF('(入力①) 基本情報入力シート'!AA45="","",'(入力①) 基本情報入力シート'!AA45)</f>
        <v/>
      </c>
      <c r="S24" s="212"/>
      <c r="T24" s="217"/>
      <c r="U24" s="221" t="str">
        <f>IF(P24="","",VLOOKUP(P24,'【参考】数式用'!$A$5:$I$38,MATCH(T24,'【参考】数式用'!$C$4:$G$4,0)+2,0))</f>
        <v/>
      </c>
      <c r="V24" s="225" t="s">
        <v>253</v>
      </c>
      <c r="W24" s="231"/>
      <c r="X24" s="232" t="s">
        <v>37</v>
      </c>
      <c r="Y24" s="231"/>
      <c r="Z24" s="233" t="s">
        <v>237</v>
      </c>
      <c r="AA24" s="231"/>
      <c r="AB24" s="232" t="s">
        <v>37</v>
      </c>
      <c r="AC24" s="231"/>
      <c r="AD24" s="232" t="s">
        <v>42</v>
      </c>
      <c r="AE24" s="236" t="s">
        <v>72</v>
      </c>
      <c r="AF24" s="237" t="str">
        <f t="shared" si="0"/>
        <v/>
      </c>
      <c r="AG24" s="232" t="s">
        <v>255</v>
      </c>
      <c r="AH24" s="243" t="str">
        <f t="shared" si="1"/>
        <v/>
      </c>
    </row>
    <row r="25" spans="1:34" ht="36.75" customHeight="1">
      <c r="A25" s="158">
        <f t="shared" si="2"/>
        <v>14</v>
      </c>
      <c r="B25" s="164" t="str">
        <f>IF('(入力①) 基本情報入力シート'!C46="","",'(入力①) 基本情報入力シート'!C46)</f>
        <v/>
      </c>
      <c r="C25" s="169" t="str">
        <f>IF('(入力①) 基本情報入力シート'!D46="","",'(入力①) 基本情報入力シート'!D46)</f>
        <v/>
      </c>
      <c r="D25" s="172" t="str">
        <f>IF('(入力①) 基本情報入力シート'!E46="","",'(入力①) 基本情報入力シート'!E46)</f>
        <v/>
      </c>
      <c r="E25" s="172" t="str">
        <f>IF('(入力①) 基本情報入力シート'!F46="","",'(入力①) 基本情報入力シート'!F46)</f>
        <v/>
      </c>
      <c r="F25" s="172" t="str">
        <f>IF('(入力①) 基本情報入力シート'!G46="","",'(入力①) 基本情報入力シート'!G46)</f>
        <v/>
      </c>
      <c r="G25" s="172" t="str">
        <f>IF('(入力①) 基本情報入力シート'!H46="","",'(入力①) 基本情報入力シート'!H46)</f>
        <v/>
      </c>
      <c r="H25" s="172" t="str">
        <f>IF('(入力①) 基本情報入力シート'!I46="","",'(入力①) 基本情報入力シート'!I46)</f>
        <v/>
      </c>
      <c r="I25" s="172" t="str">
        <f>IF('(入力①) 基本情報入力シート'!J46="","",'(入力①) 基本情報入力シート'!J46)</f>
        <v/>
      </c>
      <c r="J25" s="172" t="str">
        <f>IF('(入力①) 基本情報入力シート'!K46="","",'(入力①) 基本情報入力シート'!K46)</f>
        <v/>
      </c>
      <c r="K25" s="177" t="str">
        <f>IF('(入力①) 基本情報入力シート'!L46="","",'(入力①) 基本情報入力シート'!L46)</f>
        <v/>
      </c>
      <c r="L25" s="181" t="str">
        <f>IF('(入力①) 基本情報入力シート'!M46="","",'(入力①) 基本情報入力シート'!M46)</f>
        <v/>
      </c>
      <c r="M25" s="185" t="str">
        <f>IF('(入力①) 基本情報入力シート'!R46="","",'(入力①) 基本情報入力シート'!R46)</f>
        <v/>
      </c>
      <c r="N25" s="185" t="str">
        <f>IF('(入力①) 基本情報入力シート'!W46="","",'(入力①) 基本情報入力シート'!W46)</f>
        <v/>
      </c>
      <c r="O25" s="185" t="str">
        <f>IF('(入力①) 基本情報入力シート'!X46="","",'(入力①) 基本情報入力シート'!X46)</f>
        <v/>
      </c>
      <c r="P25" s="198" t="str">
        <f>IF('(入力①) 基本情報入力シート'!Y46="","",'(入力①) 基本情報入力シート'!Y46)</f>
        <v/>
      </c>
      <c r="Q25" s="204" t="str">
        <f>IF('(入力①) 基本情報入力シート'!Z46="","",'(入力①) 基本情報入力シート'!Z46)</f>
        <v/>
      </c>
      <c r="R25" s="208" t="str">
        <f>IF('(入力①) 基本情報入力シート'!AA46="","",'(入力①) 基本情報入力シート'!AA46)</f>
        <v/>
      </c>
      <c r="S25" s="212"/>
      <c r="T25" s="217"/>
      <c r="U25" s="221" t="str">
        <f>IF(P25="","",VLOOKUP(P25,'【参考】数式用'!$A$5:$I$38,MATCH(T25,'【参考】数式用'!$C$4:$G$4,0)+2,0))</f>
        <v/>
      </c>
      <c r="V25" s="225" t="s">
        <v>253</v>
      </c>
      <c r="W25" s="231"/>
      <c r="X25" s="232" t="s">
        <v>37</v>
      </c>
      <c r="Y25" s="231"/>
      <c r="Z25" s="233" t="s">
        <v>237</v>
      </c>
      <c r="AA25" s="231"/>
      <c r="AB25" s="232" t="s">
        <v>37</v>
      </c>
      <c r="AC25" s="231"/>
      <c r="AD25" s="232" t="s">
        <v>42</v>
      </c>
      <c r="AE25" s="236" t="s">
        <v>72</v>
      </c>
      <c r="AF25" s="237" t="str">
        <f t="shared" si="0"/>
        <v/>
      </c>
      <c r="AG25" s="232" t="s">
        <v>255</v>
      </c>
      <c r="AH25" s="243" t="str">
        <f t="shared" si="1"/>
        <v/>
      </c>
    </row>
    <row r="26" spans="1:34" ht="36.75" customHeight="1">
      <c r="A26" s="158">
        <f t="shared" si="2"/>
        <v>15</v>
      </c>
      <c r="B26" s="164" t="str">
        <f>IF('(入力①) 基本情報入力シート'!C47="","",'(入力①) 基本情報入力シート'!C47)</f>
        <v/>
      </c>
      <c r="C26" s="169" t="str">
        <f>IF('(入力①) 基本情報入力シート'!D47="","",'(入力①) 基本情報入力シート'!D47)</f>
        <v/>
      </c>
      <c r="D26" s="172" t="str">
        <f>IF('(入力①) 基本情報入力シート'!E47="","",'(入力①) 基本情報入力シート'!E47)</f>
        <v/>
      </c>
      <c r="E26" s="172" t="str">
        <f>IF('(入力①) 基本情報入力シート'!F47="","",'(入力①) 基本情報入力シート'!F47)</f>
        <v/>
      </c>
      <c r="F26" s="172" t="str">
        <f>IF('(入力①) 基本情報入力シート'!G47="","",'(入力①) 基本情報入力シート'!G47)</f>
        <v/>
      </c>
      <c r="G26" s="172" t="str">
        <f>IF('(入力①) 基本情報入力シート'!H47="","",'(入力①) 基本情報入力シート'!H47)</f>
        <v/>
      </c>
      <c r="H26" s="172" t="str">
        <f>IF('(入力①) 基本情報入力シート'!I47="","",'(入力①) 基本情報入力シート'!I47)</f>
        <v/>
      </c>
      <c r="I26" s="172" t="str">
        <f>IF('(入力①) 基本情報入力シート'!J47="","",'(入力①) 基本情報入力シート'!J47)</f>
        <v/>
      </c>
      <c r="J26" s="172" t="str">
        <f>IF('(入力①) 基本情報入力シート'!K47="","",'(入力①) 基本情報入力シート'!K47)</f>
        <v/>
      </c>
      <c r="K26" s="177" t="str">
        <f>IF('(入力①) 基本情報入力シート'!L47="","",'(入力①) 基本情報入力シート'!L47)</f>
        <v/>
      </c>
      <c r="L26" s="181" t="str">
        <f>IF('(入力①) 基本情報入力シート'!M47="","",'(入力①) 基本情報入力シート'!M47)</f>
        <v/>
      </c>
      <c r="M26" s="185" t="str">
        <f>IF('(入力①) 基本情報入力シート'!R47="","",'(入力①) 基本情報入力シート'!R47)</f>
        <v/>
      </c>
      <c r="N26" s="185" t="str">
        <f>IF('(入力①) 基本情報入力シート'!W47="","",'(入力①) 基本情報入力シート'!W47)</f>
        <v/>
      </c>
      <c r="O26" s="185" t="str">
        <f>IF('(入力①) 基本情報入力シート'!X47="","",'(入力①) 基本情報入力シート'!X47)</f>
        <v/>
      </c>
      <c r="P26" s="198" t="str">
        <f>IF('(入力①) 基本情報入力シート'!Y47="","",'(入力①) 基本情報入力シート'!Y47)</f>
        <v/>
      </c>
      <c r="Q26" s="204" t="str">
        <f>IF('(入力①) 基本情報入力シート'!Z47="","",'(入力①) 基本情報入力シート'!Z47)</f>
        <v/>
      </c>
      <c r="R26" s="208" t="str">
        <f>IF('(入力①) 基本情報入力シート'!AA47="","",'(入力①) 基本情報入力シート'!AA47)</f>
        <v/>
      </c>
      <c r="S26" s="212"/>
      <c r="T26" s="217"/>
      <c r="U26" s="221" t="str">
        <f>IF(P26="","",VLOOKUP(P26,'【参考】数式用'!$A$5:$I$38,MATCH(T26,'【参考】数式用'!$C$4:$G$4,0)+2,0))</f>
        <v/>
      </c>
      <c r="V26" s="225" t="s">
        <v>253</v>
      </c>
      <c r="W26" s="231"/>
      <c r="X26" s="232" t="s">
        <v>37</v>
      </c>
      <c r="Y26" s="231"/>
      <c r="Z26" s="233" t="s">
        <v>237</v>
      </c>
      <c r="AA26" s="231"/>
      <c r="AB26" s="232" t="s">
        <v>37</v>
      </c>
      <c r="AC26" s="231"/>
      <c r="AD26" s="232" t="s">
        <v>42</v>
      </c>
      <c r="AE26" s="236" t="s">
        <v>72</v>
      </c>
      <c r="AF26" s="237" t="str">
        <f t="shared" si="0"/>
        <v/>
      </c>
      <c r="AG26" s="232" t="s">
        <v>255</v>
      </c>
      <c r="AH26" s="243" t="str">
        <f t="shared" si="1"/>
        <v/>
      </c>
    </row>
    <row r="27" spans="1:34" ht="36.75" customHeight="1">
      <c r="A27" s="158">
        <f t="shared" si="2"/>
        <v>16</v>
      </c>
      <c r="B27" s="164" t="str">
        <f>IF('(入力①) 基本情報入力シート'!C48="","",'(入力①) 基本情報入力シート'!C48)</f>
        <v/>
      </c>
      <c r="C27" s="169" t="str">
        <f>IF('(入力①) 基本情報入力シート'!D48="","",'(入力①) 基本情報入力シート'!D48)</f>
        <v/>
      </c>
      <c r="D27" s="172" t="str">
        <f>IF('(入力①) 基本情報入力シート'!E48="","",'(入力①) 基本情報入力シート'!E48)</f>
        <v/>
      </c>
      <c r="E27" s="172" t="str">
        <f>IF('(入力①) 基本情報入力シート'!F48="","",'(入力①) 基本情報入力シート'!F48)</f>
        <v/>
      </c>
      <c r="F27" s="172" t="str">
        <f>IF('(入力①) 基本情報入力シート'!G48="","",'(入力①) 基本情報入力シート'!G48)</f>
        <v/>
      </c>
      <c r="G27" s="172" t="str">
        <f>IF('(入力①) 基本情報入力シート'!H48="","",'(入力①) 基本情報入力シート'!H48)</f>
        <v/>
      </c>
      <c r="H27" s="172" t="str">
        <f>IF('(入力①) 基本情報入力シート'!I48="","",'(入力①) 基本情報入力シート'!I48)</f>
        <v/>
      </c>
      <c r="I27" s="172" t="str">
        <f>IF('(入力①) 基本情報入力シート'!J48="","",'(入力①) 基本情報入力シート'!J48)</f>
        <v/>
      </c>
      <c r="J27" s="172" t="str">
        <f>IF('(入力①) 基本情報入力シート'!K48="","",'(入力①) 基本情報入力シート'!K48)</f>
        <v/>
      </c>
      <c r="K27" s="177" t="str">
        <f>IF('(入力①) 基本情報入力シート'!L48="","",'(入力①) 基本情報入力シート'!L48)</f>
        <v/>
      </c>
      <c r="L27" s="181" t="str">
        <f>IF('(入力①) 基本情報入力シート'!M48="","",'(入力①) 基本情報入力シート'!M48)</f>
        <v/>
      </c>
      <c r="M27" s="185" t="str">
        <f>IF('(入力①) 基本情報入力シート'!R48="","",'(入力①) 基本情報入力シート'!R48)</f>
        <v/>
      </c>
      <c r="N27" s="185" t="str">
        <f>IF('(入力①) 基本情報入力シート'!W48="","",'(入力①) 基本情報入力シート'!W48)</f>
        <v/>
      </c>
      <c r="O27" s="185" t="str">
        <f>IF('(入力①) 基本情報入力シート'!X48="","",'(入力①) 基本情報入力シート'!X48)</f>
        <v/>
      </c>
      <c r="P27" s="198" t="str">
        <f>IF('(入力①) 基本情報入力シート'!Y48="","",'(入力①) 基本情報入力シート'!Y48)</f>
        <v/>
      </c>
      <c r="Q27" s="204" t="str">
        <f>IF('(入力①) 基本情報入力シート'!Z48="","",'(入力①) 基本情報入力シート'!Z48)</f>
        <v/>
      </c>
      <c r="R27" s="208" t="str">
        <f>IF('(入力①) 基本情報入力シート'!AA48="","",'(入力①) 基本情報入力シート'!AA48)</f>
        <v/>
      </c>
      <c r="S27" s="212"/>
      <c r="T27" s="217"/>
      <c r="U27" s="221" t="str">
        <f>IF(P27="","",VLOOKUP(P27,'【参考】数式用'!$A$5:$I$38,MATCH(T27,'【参考】数式用'!$C$4:$G$4,0)+2,0))</f>
        <v/>
      </c>
      <c r="V27" s="225" t="s">
        <v>253</v>
      </c>
      <c r="W27" s="231"/>
      <c r="X27" s="232" t="s">
        <v>37</v>
      </c>
      <c r="Y27" s="231"/>
      <c r="Z27" s="233" t="s">
        <v>237</v>
      </c>
      <c r="AA27" s="231"/>
      <c r="AB27" s="232" t="s">
        <v>37</v>
      </c>
      <c r="AC27" s="231"/>
      <c r="AD27" s="232" t="s">
        <v>42</v>
      </c>
      <c r="AE27" s="236" t="s">
        <v>72</v>
      </c>
      <c r="AF27" s="237" t="str">
        <f t="shared" si="0"/>
        <v/>
      </c>
      <c r="AG27" s="232" t="s">
        <v>255</v>
      </c>
      <c r="AH27" s="243" t="str">
        <f t="shared" si="1"/>
        <v/>
      </c>
    </row>
    <row r="28" spans="1:34" ht="36.75" customHeight="1">
      <c r="A28" s="158">
        <f t="shared" si="2"/>
        <v>17</v>
      </c>
      <c r="B28" s="164" t="str">
        <f>IF('(入力①) 基本情報入力シート'!C49="","",'(入力①) 基本情報入力シート'!C49)</f>
        <v/>
      </c>
      <c r="C28" s="169" t="str">
        <f>IF('(入力①) 基本情報入力シート'!D49="","",'(入力①) 基本情報入力シート'!D49)</f>
        <v/>
      </c>
      <c r="D28" s="172" t="str">
        <f>IF('(入力①) 基本情報入力シート'!E49="","",'(入力①) 基本情報入力シート'!E49)</f>
        <v/>
      </c>
      <c r="E28" s="172" t="str">
        <f>IF('(入力①) 基本情報入力シート'!F49="","",'(入力①) 基本情報入力シート'!F49)</f>
        <v/>
      </c>
      <c r="F28" s="172" t="str">
        <f>IF('(入力①) 基本情報入力シート'!G49="","",'(入力①) 基本情報入力シート'!G49)</f>
        <v/>
      </c>
      <c r="G28" s="172" t="str">
        <f>IF('(入力①) 基本情報入力シート'!H49="","",'(入力①) 基本情報入力シート'!H49)</f>
        <v/>
      </c>
      <c r="H28" s="172" t="str">
        <f>IF('(入力①) 基本情報入力シート'!I49="","",'(入力①) 基本情報入力シート'!I49)</f>
        <v/>
      </c>
      <c r="I28" s="172" t="str">
        <f>IF('(入力①) 基本情報入力シート'!J49="","",'(入力①) 基本情報入力シート'!J49)</f>
        <v/>
      </c>
      <c r="J28" s="172" t="str">
        <f>IF('(入力①) 基本情報入力シート'!K49="","",'(入力①) 基本情報入力シート'!K49)</f>
        <v/>
      </c>
      <c r="K28" s="177" t="str">
        <f>IF('(入力①) 基本情報入力シート'!L49="","",'(入力①) 基本情報入力シート'!L49)</f>
        <v/>
      </c>
      <c r="L28" s="181" t="str">
        <f>IF('(入力①) 基本情報入力シート'!M49="","",'(入力①) 基本情報入力シート'!M49)</f>
        <v/>
      </c>
      <c r="M28" s="185" t="str">
        <f>IF('(入力①) 基本情報入力シート'!R49="","",'(入力①) 基本情報入力シート'!R49)</f>
        <v/>
      </c>
      <c r="N28" s="185" t="str">
        <f>IF('(入力①) 基本情報入力シート'!W49="","",'(入力①) 基本情報入力シート'!W49)</f>
        <v/>
      </c>
      <c r="O28" s="185" t="str">
        <f>IF('(入力①) 基本情報入力シート'!X49="","",'(入力①) 基本情報入力シート'!X49)</f>
        <v/>
      </c>
      <c r="P28" s="198" t="str">
        <f>IF('(入力①) 基本情報入力シート'!Y49="","",'(入力①) 基本情報入力シート'!Y49)</f>
        <v/>
      </c>
      <c r="Q28" s="204" t="str">
        <f>IF('(入力①) 基本情報入力シート'!Z49="","",'(入力①) 基本情報入力シート'!Z49)</f>
        <v/>
      </c>
      <c r="R28" s="208" t="str">
        <f>IF('(入力①) 基本情報入力シート'!AA49="","",'(入力①) 基本情報入力シート'!AA49)</f>
        <v/>
      </c>
      <c r="S28" s="212"/>
      <c r="T28" s="217"/>
      <c r="U28" s="221" t="str">
        <f>IF(P28="","",VLOOKUP(P28,'【参考】数式用'!$A$5:$I$38,MATCH(T28,'【参考】数式用'!$C$4:$G$4,0)+2,0))</f>
        <v/>
      </c>
      <c r="V28" s="225" t="s">
        <v>253</v>
      </c>
      <c r="W28" s="231"/>
      <c r="X28" s="232" t="s">
        <v>37</v>
      </c>
      <c r="Y28" s="231"/>
      <c r="Z28" s="233" t="s">
        <v>237</v>
      </c>
      <c r="AA28" s="231"/>
      <c r="AB28" s="232" t="s">
        <v>37</v>
      </c>
      <c r="AC28" s="231"/>
      <c r="AD28" s="232" t="s">
        <v>42</v>
      </c>
      <c r="AE28" s="236" t="s">
        <v>72</v>
      </c>
      <c r="AF28" s="237" t="str">
        <f t="shared" si="0"/>
        <v/>
      </c>
      <c r="AG28" s="232" t="s">
        <v>255</v>
      </c>
      <c r="AH28" s="243" t="str">
        <f t="shared" si="1"/>
        <v/>
      </c>
    </row>
    <row r="29" spans="1:34" ht="36.75" customHeight="1">
      <c r="A29" s="158">
        <f t="shared" si="2"/>
        <v>18</v>
      </c>
      <c r="B29" s="164" t="str">
        <f>IF('(入力①) 基本情報入力シート'!C50="","",'(入力①) 基本情報入力シート'!C50)</f>
        <v/>
      </c>
      <c r="C29" s="169" t="str">
        <f>IF('(入力①) 基本情報入力シート'!D50="","",'(入力①) 基本情報入力シート'!D50)</f>
        <v/>
      </c>
      <c r="D29" s="172" t="str">
        <f>IF('(入力①) 基本情報入力シート'!E50="","",'(入力①) 基本情報入力シート'!E50)</f>
        <v/>
      </c>
      <c r="E29" s="172" t="str">
        <f>IF('(入力①) 基本情報入力シート'!F50="","",'(入力①) 基本情報入力シート'!F50)</f>
        <v/>
      </c>
      <c r="F29" s="172" t="str">
        <f>IF('(入力①) 基本情報入力シート'!G50="","",'(入力①) 基本情報入力シート'!G50)</f>
        <v/>
      </c>
      <c r="G29" s="172" t="str">
        <f>IF('(入力①) 基本情報入力シート'!H50="","",'(入力①) 基本情報入力シート'!H50)</f>
        <v/>
      </c>
      <c r="H29" s="172" t="str">
        <f>IF('(入力①) 基本情報入力シート'!I50="","",'(入力①) 基本情報入力シート'!I50)</f>
        <v/>
      </c>
      <c r="I29" s="172" t="str">
        <f>IF('(入力①) 基本情報入力シート'!J50="","",'(入力①) 基本情報入力シート'!J50)</f>
        <v/>
      </c>
      <c r="J29" s="172" t="str">
        <f>IF('(入力①) 基本情報入力シート'!K50="","",'(入力①) 基本情報入力シート'!K50)</f>
        <v/>
      </c>
      <c r="K29" s="177" t="str">
        <f>IF('(入力①) 基本情報入力シート'!L50="","",'(入力①) 基本情報入力シート'!L50)</f>
        <v/>
      </c>
      <c r="L29" s="181" t="str">
        <f>IF('(入力①) 基本情報入力シート'!M50="","",'(入力①) 基本情報入力シート'!M50)</f>
        <v/>
      </c>
      <c r="M29" s="185" t="str">
        <f>IF('(入力①) 基本情報入力シート'!R50="","",'(入力①) 基本情報入力シート'!R50)</f>
        <v/>
      </c>
      <c r="N29" s="185" t="str">
        <f>IF('(入力①) 基本情報入力シート'!W50="","",'(入力①) 基本情報入力シート'!W50)</f>
        <v/>
      </c>
      <c r="O29" s="185" t="str">
        <f>IF('(入力①) 基本情報入力シート'!X50="","",'(入力①) 基本情報入力シート'!X50)</f>
        <v/>
      </c>
      <c r="P29" s="198" t="str">
        <f>IF('(入力①) 基本情報入力シート'!Y50="","",'(入力①) 基本情報入力シート'!Y50)</f>
        <v/>
      </c>
      <c r="Q29" s="204" t="str">
        <f>IF('(入力①) 基本情報入力シート'!Z50="","",'(入力①) 基本情報入力シート'!Z50)</f>
        <v/>
      </c>
      <c r="R29" s="208" t="str">
        <f>IF('(入力①) 基本情報入力シート'!AA50="","",'(入力①) 基本情報入力シート'!AA50)</f>
        <v/>
      </c>
      <c r="S29" s="212"/>
      <c r="T29" s="217"/>
      <c r="U29" s="221" t="str">
        <f>IF(P29="","",VLOOKUP(P29,'【参考】数式用'!$A$5:$I$38,MATCH(T29,'【参考】数式用'!$C$4:$G$4,0)+2,0))</f>
        <v/>
      </c>
      <c r="V29" s="225" t="s">
        <v>253</v>
      </c>
      <c r="W29" s="231"/>
      <c r="X29" s="232" t="s">
        <v>37</v>
      </c>
      <c r="Y29" s="231"/>
      <c r="Z29" s="233" t="s">
        <v>237</v>
      </c>
      <c r="AA29" s="231"/>
      <c r="AB29" s="232" t="s">
        <v>37</v>
      </c>
      <c r="AC29" s="231"/>
      <c r="AD29" s="232" t="s">
        <v>42</v>
      </c>
      <c r="AE29" s="236" t="s">
        <v>72</v>
      </c>
      <c r="AF29" s="237" t="str">
        <f t="shared" si="0"/>
        <v/>
      </c>
      <c r="AG29" s="232" t="s">
        <v>255</v>
      </c>
      <c r="AH29" s="243" t="str">
        <f t="shared" si="1"/>
        <v/>
      </c>
    </row>
    <row r="30" spans="1:34" ht="36.75" customHeight="1">
      <c r="A30" s="158">
        <f t="shared" si="2"/>
        <v>19</v>
      </c>
      <c r="B30" s="164" t="str">
        <f>IF('(入力①) 基本情報入力シート'!C51="","",'(入力①) 基本情報入力シート'!C51)</f>
        <v/>
      </c>
      <c r="C30" s="169" t="str">
        <f>IF('(入力①) 基本情報入力シート'!D51="","",'(入力①) 基本情報入力シート'!D51)</f>
        <v/>
      </c>
      <c r="D30" s="172" t="str">
        <f>IF('(入力①) 基本情報入力シート'!E51="","",'(入力①) 基本情報入力シート'!E51)</f>
        <v/>
      </c>
      <c r="E30" s="172" t="str">
        <f>IF('(入力①) 基本情報入力シート'!F51="","",'(入力①) 基本情報入力シート'!F51)</f>
        <v/>
      </c>
      <c r="F30" s="172" t="str">
        <f>IF('(入力①) 基本情報入力シート'!G51="","",'(入力①) 基本情報入力シート'!G51)</f>
        <v/>
      </c>
      <c r="G30" s="172" t="str">
        <f>IF('(入力①) 基本情報入力シート'!H51="","",'(入力①) 基本情報入力シート'!H51)</f>
        <v/>
      </c>
      <c r="H30" s="172" t="str">
        <f>IF('(入力①) 基本情報入力シート'!I51="","",'(入力①) 基本情報入力シート'!I51)</f>
        <v/>
      </c>
      <c r="I30" s="172" t="str">
        <f>IF('(入力①) 基本情報入力シート'!J51="","",'(入力①) 基本情報入力シート'!J51)</f>
        <v/>
      </c>
      <c r="J30" s="172" t="str">
        <f>IF('(入力①) 基本情報入力シート'!K51="","",'(入力①) 基本情報入力シート'!K51)</f>
        <v/>
      </c>
      <c r="K30" s="177" t="str">
        <f>IF('(入力①) 基本情報入力シート'!L51="","",'(入力①) 基本情報入力シート'!L51)</f>
        <v/>
      </c>
      <c r="L30" s="181" t="str">
        <f>IF('(入力①) 基本情報入力シート'!M51="","",'(入力①) 基本情報入力シート'!M51)</f>
        <v/>
      </c>
      <c r="M30" s="185" t="str">
        <f>IF('(入力①) 基本情報入力シート'!R51="","",'(入力①) 基本情報入力シート'!R51)</f>
        <v/>
      </c>
      <c r="N30" s="185" t="str">
        <f>IF('(入力①) 基本情報入力シート'!W51="","",'(入力①) 基本情報入力シート'!W51)</f>
        <v/>
      </c>
      <c r="O30" s="185" t="str">
        <f>IF('(入力①) 基本情報入力シート'!X51="","",'(入力①) 基本情報入力シート'!X51)</f>
        <v/>
      </c>
      <c r="P30" s="198" t="str">
        <f>IF('(入力①) 基本情報入力シート'!Y51="","",'(入力①) 基本情報入力シート'!Y51)</f>
        <v/>
      </c>
      <c r="Q30" s="204" t="str">
        <f>IF('(入力①) 基本情報入力シート'!Z51="","",'(入力①) 基本情報入力シート'!Z51)</f>
        <v/>
      </c>
      <c r="R30" s="208" t="str">
        <f>IF('(入力①) 基本情報入力シート'!AA51="","",'(入力①) 基本情報入力シート'!AA51)</f>
        <v/>
      </c>
      <c r="S30" s="212"/>
      <c r="T30" s="217"/>
      <c r="U30" s="221" t="str">
        <f>IF(P30="","",VLOOKUP(P30,'【参考】数式用'!$A$5:$I$38,MATCH(T30,'【参考】数式用'!$C$4:$G$4,0)+2,0))</f>
        <v/>
      </c>
      <c r="V30" s="225" t="s">
        <v>253</v>
      </c>
      <c r="W30" s="231"/>
      <c r="X30" s="232" t="s">
        <v>37</v>
      </c>
      <c r="Y30" s="231"/>
      <c r="Z30" s="233" t="s">
        <v>237</v>
      </c>
      <c r="AA30" s="231"/>
      <c r="AB30" s="232" t="s">
        <v>37</v>
      </c>
      <c r="AC30" s="231"/>
      <c r="AD30" s="232" t="s">
        <v>42</v>
      </c>
      <c r="AE30" s="236" t="s">
        <v>72</v>
      </c>
      <c r="AF30" s="237" t="str">
        <f t="shared" si="0"/>
        <v/>
      </c>
      <c r="AG30" s="232" t="s">
        <v>255</v>
      </c>
      <c r="AH30" s="243" t="str">
        <f t="shared" si="1"/>
        <v/>
      </c>
    </row>
    <row r="31" spans="1:34" ht="36.75" customHeight="1">
      <c r="A31" s="158">
        <f t="shared" si="2"/>
        <v>20</v>
      </c>
      <c r="B31" s="164" t="str">
        <f>IF('(入力①) 基本情報入力シート'!C52="","",'(入力①) 基本情報入力シート'!C52)</f>
        <v/>
      </c>
      <c r="C31" s="169" t="str">
        <f>IF('(入力①) 基本情報入力シート'!D52="","",'(入力①) 基本情報入力シート'!D52)</f>
        <v/>
      </c>
      <c r="D31" s="172" t="str">
        <f>IF('(入力①) 基本情報入力シート'!E52="","",'(入力①) 基本情報入力シート'!E52)</f>
        <v/>
      </c>
      <c r="E31" s="172" t="str">
        <f>IF('(入力①) 基本情報入力シート'!F52="","",'(入力①) 基本情報入力シート'!F52)</f>
        <v/>
      </c>
      <c r="F31" s="172" t="str">
        <f>IF('(入力①) 基本情報入力シート'!G52="","",'(入力①) 基本情報入力シート'!G52)</f>
        <v/>
      </c>
      <c r="G31" s="172" t="str">
        <f>IF('(入力①) 基本情報入力シート'!H52="","",'(入力①) 基本情報入力シート'!H52)</f>
        <v/>
      </c>
      <c r="H31" s="172" t="str">
        <f>IF('(入力①) 基本情報入力シート'!I52="","",'(入力①) 基本情報入力シート'!I52)</f>
        <v/>
      </c>
      <c r="I31" s="172" t="str">
        <f>IF('(入力①) 基本情報入力シート'!J52="","",'(入力①) 基本情報入力シート'!J52)</f>
        <v/>
      </c>
      <c r="J31" s="172" t="str">
        <f>IF('(入力①) 基本情報入力シート'!K52="","",'(入力①) 基本情報入力シート'!K52)</f>
        <v/>
      </c>
      <c r="K31" s="177" t="str">
        <f>IF('(入力①) 基本情報入力シート'!L52="","",'(入力①) 基本情報入力シート'!L52)</f>
        <v/>
      </c>
      <c r="L31" s="181" t="str">
        <f>IF('(入力①) 基本情報入力シート'!M52="","",'(入力①) 基本情報入力シート'!M52)</f>
        <v/>
      </c>
      <c r="M31" s="185" t="str">
        <f>IF('(入力①) 基本情報入力シート'!R52="","",'(入力①) 基本情報入力シート'!R52)</f>
        <v/>
      </c>
      <c r="N31" s="185" t="str">
        <f>IF('(入力①) 基本情報入力シート'!W52="","",'(入力①) 基本情報入力シート'!W52)</f>
        <v/>
      </c>
      <c r="O31" s="185" t="str">
        <f>IF('(入力①) 基本情報入力シート'!X52="","",'(入力①) 基本情報入力シート'!X52)</f>
        <v/>
      </c>
      <c r="P31" s="198" t="str">
        <f>IF('(入力①) 基本情報入力シート'!Y52="","",'(入力①) 基本情報入力シート'!Y52)</f>
        <v/>
      </c>
      <c r="Q31" s="204" t="str">
        <f>IF('(入力①) 基本情報入力シート'!Z52="","",'(入力①) 基本情報入力シート'!Z52)</f>
        <v/>
      </c>
      <c r="R31" s="208" t="str">
        <f>IF('(入力①) 基本情報入力シート'!AA52="","",'(入力①) 基本情報入力シート'!AA52)</f>
        <v/>
      </c>
      <c r="S31" s="212"/>
      <c r="T31" s="217"/>
      <c r="U31" s="221" t="str">
        <f>IF(P31="","",VLOOKUP(P31,'【参考】数式用'!$A$5:$I$38,MATCH(T31,'【参考】数式用'!$C$4:$G$4,0)+2,0))</f>
        <v/>
      </c>
      <c r="V31" s="225" t="s">
        <v>253</v>
      </c>
      <c r="W31" s="231"/>
      <c r="X31" s="232" t="s">
        <v>37</v>
      </c>
      <c r="Y31" s="231"/>
      <c r="Z31" s="233" t="s">
        <v>237</v>
      </c>
      <c r="AA31" s="231"/>
      <c r="AB31" s="232" t="s">
        <v>37</v>
      </c>
      <c r="AC31" s="231"/>
      <c r="AD31" s="232" t="s">
        <v>42</v>
      </c>
      <c r="AE31" s="236" t="s">
        <v>72</v>
      </c>
      <c r="AF31" s="237" t="str">
        <f t="shared" si="0"/>
        <v/>
      </c>
      <c r="AG31" s="232" t="s">
        <v>255</v>
      </c>
      <c r="AH31" s="243" t="str">
        <f t="shared" si="1"/>
        <v/>
      </c>
    </row>
    <row r="32" spans="1:34" ht="36.75" customHeight="1">
      <c r="A32" s="158">
        <f t="shared" si="2"/>
        <v>21</v>
      </c>
      <c r="B32" s="164" t="str">
        <f>IF('(入力①) 基本情報入力シート'!C53="","",'(入力①) 基本情報入力シート'!C53)</f>
        <v/>
      </c>
      <c r="C32" s="169" t="str">
        <f>IF('(入力①) 基本情報入力シート'!D53="","",'(入力①) 基本情報入力シート'!D53)</f>
        <v/>
      </c>
      <c r="D32" s="172" t="str">
        <f>IF('(入力①) 基本情報入力シート'!E53="","",'(入力①) 基本情報入力シート'!E53)</f>
        <v/>
      </c>
      <c r="E32" s="172" t="str">
        <f>IF('(入力①) 基本情報入力シート'!F53="","",'(入力①) 基本情報入力シート'!F53)</f>
        <v/>
      </c>
      <c r="F32" s="172" t="str">
        <f>IF('(入力①) 基本情報入力シート'!G53="","",'(入力①) 基本情報入力シート'!G53)</f>
        <v/>
      </c>
      <c r="G32" s="172" t="str">
        <f>IF('(入力①) 基本情報入力シート'!H53="","",'(入力①) 基本情報入力シート'!H53)</f>
        <v/>
      </c>
      <c r="H32" s="172" t="str">
        <f>IF('(入力①) 基本情報入力シート'!I53="","",'(入力①) 基本情報入力シート'!I53)</f>
        <v/>
      </c>
      <c r="I32" s="172" t="str">
        <f>IF('(入力①) 基本情報入力シート'!J53="","",'(入力①) 基本情報入力シート'!J53)</f>
        <v/>
      </c>
      <c r="J32" s="172" t="str">
        <f>IF('(入力①) 基本情報入力シート'!K53="","",'(入力①) 基本情報入力シート'!K53)</f>
        <v/>
      </c>
      <c r="K32" s="177" t="str">
        <f>IF('(入力①) 基本情報入力シート'!L53="","",'(入力①) 基本情報入力シート'!L53)</f>
        <v/>
      </c>
      <c r="L32" s="181" t="str">
        <f>IF('(入力①) 基本情報入力シート'!M53="","",'(入力①) 基本情報入力シート'!M53)</f>
        <v/>
      </c>
      <c r="M32" s="185" t="str">
        <f>IF('(入力①) 基本情報入力シート'!R53="","",'(入力①) 基本情報入力シート'!R53)</f>
        <v/>
      </c>
      <c r="N32" s="185" t="str">
        <f>IF('(入力①) 基本情報入力シート'!W53="","",'(入力①) 基本情報入力シート'!W53)</f>
        <v/>
      </c>
      <c r="O32" s="185" t="str">
        <f>IF('(入力①) 基本情報入力シート'!X53="","",'(入力①) 基本情報入力シート'!X53)</f>
        <v/>
      </c>
      <c r="P32" s="198" t="str">
        <f>IF('(入力①) 基本情報入力シート'!Y53="","",'(入力①) 基本情報入力シート'!Y53)</f>
        <v/>
      </c>
      <c r="Q32" s="204" t="str">
        <f>IF('(入力①) 基本情報入力シート'!Z53="","",'(入力①) 基本情報入力シート'!Z53)</f>
        <v/>
      </c>
      <c r="R32" s="208" t="str">
        <f>IF('(入力①) 基本情報入力シート'!AA53="","",'(入力①) 基本情報入力シート'!AA53)</f>
        <v/>
      </c>
      <c r="S32" s="212"/>
      <c r="T32" s="217"/>
      <c r="U32" s="221" t="str">
        <f>IF(P32="","",VLOOKUP(P32,'【参考】数式用'!$A$5:$I$38,MATCH(T32,'【参考】数式用'!$C$4:$G$4,0)+2,0))</f>
        <v/>
      </c>
      <c r="V32" s="225" t="s">
        <v>253</v>
      </c>
      <c r="W32" s="231"/>
      <c r="X32" s="232" t="s">
        <v>37</v>
      </c>
      <c r="Y32" s="231"/>
      <c r="Z32" s="233" t="s">
        <v>237</v>
      </c>
      <c r="AA32" s="231"/>
      <c r="AB32" s="232" t="s">
        <v>37</v>
      </c>
      <c r="AC32" s="231"/>
      <c r="AD32" s="232" t="s">
        <v>42</v>
      </c>
      <c r="AE32" s="236" t="s">
        <v>72</v>
      </c>
      <c r="AF32" s="237" t="str">
        <f t="shared" si="0"/>
        <v/>
      </c>
      <c r="AG32" s="232" t="s">
        <v>255</v>
      </c>
      <c r="AH32" s="243" t="str">
        <f t="shared" si="1"/>
        <v/>
      </c>
    </row>
    <row r="33" spans="1:34" ht="36.75" customHeight="1">
      <c r="A33" s="158">
        <f t="shared" si="2"/>
        <v>22</v>
      </c>
      <c r="B33" s="164" t="str">
        <f>IF('(入力①) 基本情報入力シート'!C54="","",'(入力①) 基本情報入力シート'!C54)</f>
        <v/>
      </c>
      <c r="C33" s="169" t="str">
        <f>IF('(入力①) 基本情報入力シート'!D54="","",'(入力①) 基本情報入力シート'!D54)</f>
        <v/>
      </c>
      <c r="D33" s="172" t="str">
        <f>IF('(入力①) 基本情報入力シート'!E54="","",'(入力①) 基本情報入力シート'!E54)</f>
        <v/>
      </c>
      <c r="E33" s="172" t="str">
        <f>IF('(入力①) 基本情報入力シート'!F54="","",'(入力①) 基本情報入力シート'!F54)</f>
        <v/>
      </c>
      <c r="F33" s="172" t="str">
        <f>IF('(入力①) 基本情報入力シート'!G54="","",'(入力①) 基本情報入力シート'!G54)</f>
        <v/>
      </c>
      <c r="G33" s="172" t="str">
        <f>IF('(入力①) 基本情報入力シート'!H54="","",'(入力①) 基本情報入力シート'!H54)</f>
        <v/>
      </c>
      <c r="H33" s="172" t="str">
        <f>IF('(入力①) 基本情報入力シート'!I54="","",'(入力①) 基本情報入力シート'!I54)</f>
        <v/>
      </c>
      <c r="I33" s="172" t="str">
        <f>IF('(入力①) 基本情報入力シート'!J54="","",'(入力①) 基本情報入力シート'!J54)</f>
        <v/>
      </c>
      <c r="J33" s="172" t="str">
        <f>IF('(入力①) 基本情報入力シート'!K54="","",'(入力①) 基本情報入力シート'!K54)</f>
        <v/>
      </c>
      <c r="K33" s="177" t="str">
        <f>IF('(入力①) 基本情報入力シート'!L54="","",'(入力①) 基本情報入力シート'!L54)</f>
        <v/>
      </c>
      <c r="L33" s="181" t="str">
        <f>IF('(入力①) 基本情報入力シート'!M54="","",'(入力①) 基本情報入力シート'!M54)</f>
        <v/>
      </c>
      <c r="M33" s="185" t="str">
        <f>IF('(入力①) 基本情報入力シート'!R54="","",'(入力①) 基本情報入力シート'!R54)</f>
        <v/>
      </c>
      <c r="N33" s="185" t="str">
        <f>IF('(入力①) 基本情報入力シート'!W54="","",'(入力①) 基本情報入力シート'!W54)</f>
        <v/>
      </c>
      <c r="O33" s="185" t="str">
        <f>IF('(入力①) 基本情報入力シート'!X54="","",'(入力①) 基本情報入力シート'!X54)</f>
        <v/>
      </c>
      <c r="P33" s="198" t="str">
        <f>IF('(入力①) 基本情報入力シート'!Y54="","",'(入力①) 基本情報入力シート'!Y54)</f>
        <v/>
      </c>
      <c r="Q33" s="204" t="str">
        <f>IF('(入力①) 基本情報入力シート'!Z54="","",'(入力①) 基本情報入力シート'!Z54)</f>
        <v/>
      </c>
      <c r="R33" s="208" t="str">
        <f>IF('(入力①) 基本情報入力シート'!AA54="","",'(入力①) 基本情報入力シート'!AA54)</f>
        <v/>
      </c>
      <c r="S33" s="212"/>
      <c r="T33" s="217"/>
      <c r="U33" s="221" t="str">
        <f>IF(P33="","",VLOOKUP(P33,'【参考】数式用'!$A$5:$I$38,MATCH(T33,'【参考】数式用'!$C$4:$G$4,0)+2,0))</f>
        <v/>
      </c>
      <c r="V33" s="225" t="s">
        <v>253</v>
      </c>
      <c r="W33" s="231"/>
      <c r="X33" s="232" t="s">
        <v>37</v>
      </c>
      <c r="Y33" s="231"/>
      <c r="Z33" s="233" t="s">
        <v>237</v>
      </c>
      <c r="AA33" s="231"/>
      <c r="AB33" s="232" t="s">
        <v>37</v>
      </c>
      <c r="AC33" s="231"/>
      <c r="AD33" s="232" t="s">
        <v>42</v>
      </c>
      <c r="AE33" s="236" t="s">
        <v>72</v>
      </c>
      <c r="AF33" s="237" t="str">
        <f t="shared" si="0"/>
        <v/>
      </c>
      <c r="AG33" s="232" t="s">
        <v>255</v>
      </c>
      <c r="AH33" s="243" t="str">
        <f t="shared" si="1"/>
        <v/>
      </c>
    </row>
    <row r="34" spans="1:34" ht="36.75" customHeight="1">
      <c r="A34" s="158">
        <f t="shared" si="2"/>
        <v>23</v>
      </c>
      <c r="B34" s="164" t="str">
        <f>IF('(入力①) 基本情報入力シート'!C55="","",'(入力①) 基本情報入力シート'!C55)</f>
        <v/>
      </c>
      <c r="C34" s="169" t="str">
        <f>IF('(入力①) 基本情報入力シート'!D55="","",'(入力①) 基本情報入力シート'!D55)</f>
        <v/>
      </c>
      <c r="D34" s="172" t="str">
        <f>IF('(入力①) 基本情報入力シート'!E55="","",'(入力①) 基本情報入力シート'!E55)</f>
        <v/>
      </c>
      <c r="E34" s="172" t="str">
        <f>IF('(入力①) 基本情報入力シート'!F55="","",'(入力①) 基本情報入力シート'!F55)</f>
        <v/>
      </c>
      <c r="F34" s="172" t="str">
        <f>IF('(入力①) 基本情報入力シート'!G55="","",'(入力①) 基本情報入力シート'!G55)</f>
        <v/>
      </c>
      <c r="G34" s="172" t="str">
        <f>IF('(入力①) 基本情報入力シート'!H55="","",'(入力①) 基本情報入力シート'!H55)</f>
        <v/>
      </c>
      <c r="H34" s="172" t="str">
        <f>IF('(入力①) 基本情報入力シート'!I55="","",'(入力①) 基本情報入力シート'!I55)</f>
        <v/>
      </c>
      <c r="I34" s="172" t="str">
        <f>IF('(入力①) 基本情報入力シート'!J55="","",'(入力①) 基本情報入力シート'!J55)</f>
        <v/>
      </c>
      <c r="J34" s="172" t="str">
        <f>IF('(入力①) 基本情報入力シート'!K55="","",'(入力①) 基本情報入力シート'!K55)</f>
        <v/>
      </c>
      <c r="K34" s="177" t="str">
        <f>IF('(入力①) 基本情報入力シート'!L55="","",'(入力①) 基本情報入力シート'!L55)</f>
        <v/>
      </c>
      <c r="L34" s="181" t="str">
        <f>IF('(入力①) 基本情報入力シート'!M55="","",'(入力①) 基本情報入力シート'!M55)</f>
        <v/>
      </c>
      <c r="M34" s="185" t="str">
        <f>IF('(入力①) 基本情報入力シート'!R55="","",'(入力①) 基本情報入力シート'!R55)</f>
        <v/>
      </c>
      <c r="N34" s="185" t="str">
        <f>IF('(入力①) 基本情報入力シート'!W55="","",'(入力①) 基本情報入力シート'!W55)</f>
        <v/>
      </c>
      <c r="O34" s="185" t="str">
        <f>IF('(入力①) 基本情報入力シート'!X55="","",'(入力①) 基本情報入力シート'!X55)</f>
        <v/>
      </c>
      <c r="P34" s="198" t="str">
        <f>IF('(入力①) 基本情報入力シート'!Y55="","",'(入力①) 基本情報入力シート'!Y55)</f>
        <v/>
      </c>
      <c r="Q34" s="204" t="str">
        <f>IF('(入力①) 基本情報入力シート'!Z55="","",'(入力①) 基本情報入力シート'!Z55)</f>
        <v/>
      </c>
      <c r="R34" s="208" t="str">
        <f>IF('(入力①) 基本情報入力シート'!AA55="","",'(入力①) 基本情報入力シート'!AA55)</f>
        <v/>
      </c>
      <c r="S34" s="212"/>
      <c r="T34" s="217"/>
      <c r="U34" s="221" t="str">
        <f>IF(P34="","",VLOOKUP(P34,'【参考】数式用'!$A$5:$I$38,MATCH(T34,'【参考】数式用'!$C$4:$G$4,0)+2,0))</f>
        <v/>
      </c>
      <c r="V34" s="225" t="s">
        <v>253</v>
      </c>
      <c r="W34" s="231"/>
      <c r="X34" s="232" t="s">
        <v>37</v>
      </c>
      <c r="Y34" s="231"/>
      <c r="Z34" s="233" t="s">
        <v>237</v>
      </c>
      <c r="AA34" s="231"/>
      <c r="AB34" s="232" t="s">
        <v>37</v>
      </c>
      <c r="AC34" s="231"/>
      <c r="AD34" s="232" t="s">
        <v>42</v>
      </c>
      <c r="AE34" s="236" t="s">
        <v>72</v>
      </c>
      <c r="AF34" s="237" t="str">
        <f t="shared" si="0"/>
        <v/>
      </c>
      <c r="AG34" s="232" t="s">
        <v>255</v>
      </c>
      <c r="AH34" s="243" t="str">
        <f t="shared" si="1"/>
        <v/>
      </c>
    </row>
    <row r="35" spans="1:34" ht="36.75" customHeight="1">
      <c r="A35" s="158">
        <f t="shared" si="2"/>
        <v>24</v>
      </c>
      <c r="B35" s="164" t="str">
        <f>IF('(入力①) 基本情報入力シート'!C56="","",'(入力①) 基本情報入力シート'!C56)</f>
        <v/>
      </c>
      <c r="C35" s="169" t="str">
        <f>IF('(入力①) 基本情報入力シート'!D56="","",'(入力①) 基本情報入力シート'!D56)</f>
        <v/>
      </c>
      <c r="D35" s="172" t="str">
        <f>IF('(入力①) 基本情報入力シート'!E56="","",'(入力①) 基本情報入力シート'!E56)</f>
        <v/>
      </c>
      <c r="E35" s="172" t="str">
        <f>IF('(入力①) 基本情報入力シート'!F56="","",'(入力①) 基本情報入力シート'!F56)</f>
        <v/>
      </c>
      <c r="F35" s="172" t="str">
        <f>IF('(入力①) 基本情報入力シート'!G56="","",'(入力①) 基本情報入力シート'!G56)</f>
        <v/>
      </c>
      <c r="G35" s="172" t="str">
        <f>IF('(入力①) 基本情報入力シート'!H56="","",'(入力①) 基本情報入力シート'!H56)</f>
        <v/>
      </c>
      <c r="H35" s="172" t="str">
        <f>IF('(入力①) 基本情報入力シート'!I56="","",'(入力①) 基本情報入力シート'!I56)</f>
        <v/>
      </c>
      <c r="I35" s="172" t="str">
        <f>IF('(入力①) 基本情報入力シート'!J56="","",'(入力①) 基本情報入力シート'!J56)</f>
        <v/>
      </c>
      <c r="J35" s="172" t="str">
        <f>IF('(入力①) 基本情報入力シート'!K56="","",'(入力①) 基本情報入力シート'!K56)</f>
        <v/>
      </c>
      <c r="K35" s="177" t="str">
        <f>IF('(入力①) 基本情報入力シート'!L56="","",'(入力①) 基本情報入力シート'!L56)</f>
        <v/>
      </c>
      <c r="L35" s="181" t="str">
        <f>IF('(入力①) 基本情報入力シート'!M56="","",'(入力①) 基本情報入力シート'!M56)</f>
        <v/>
      </c>
      <c r="M35" s="185" t="str">
        <f>IF('(入力①) 基本情報入力シート'!R56="","",'(入力①) 基本情報入力シート'!R56)</f>
        <v/>
      </c>
      <c r="N35" s="185" t="str">
        <f>IF('(入力①) 基本情報入力シート'!W56="","",'(入力①) 基本情報入力シート'!W56)</f>
        <v/>
      </c>
      <c r="O35" s="185" t="str">
        <f>IF('(入力①) 基本情報入力シート'!X56="","",'(入力①) 基本情報入力シート'!X56)</f>
        <v/>
      </c>
      <c r="P35" s="198" t="str">
        <f>IF('(入力①) 基本情報入力シート'!Y56="","",'(入力①) 基本情報入力シート'!Y56)</f>
        <v/>
      </c>
      <c r="Q35" s="204" t="str">
        <f>IF('(入力①) 基本情報入力シート'!Z56="","",'(入力①) 基本情報入力シート'!Z56)</f>
        <v/>
      </c>
      <c r="R35" s="208" t="str">
        <f>IF('(入力①) 基本情報入力シート'!AA56="","",'(入力①) 基本情報入力シート'!AA56)</f>
        <v/>
      </c>
      <c r="S35" s="212"/>
      <c r="T35" s="217"/>
      <c r="U35" s="221" t="str">
        <f>IF(P35="","",VLOOKUP(P35,'【参考】数式用'!$A$5:$I$38,MATCH(T35,'【参考】数式用'!$C$4:$G$4,0)+2,0))</f>
        <v/>
      </c>
      <c r="V35" s="225" t="s">
        <v>253</v>
      </c>
      <c r="W35" s="231"/>
      <c r="X35" s="232" t="s">
        <v>37</v>
      </c>
      <c r="Y35" s="231"/>
      <c r="Z35" s="233" t="s">
        <v>237</v>
      </c>
      <c r="AA35" s="231"/>
      <c r="AB35" s="232" t="s">
        <v>37</v>
      </c>
      <c r="AC35" s="231"/>
      <c r="AD35" s="232" t="s">
        <v>42</v>
      </c>
      <c r="AE35" s="236" t="s">
        <v>72</v>
      </c>
      <c r="AF35" s="237" t="str">
        <f t="shared" si="0"/>
        <v/>
      </c>
      <c r="AG35" s="232" t="s">
        <v>255</v>
      </c>
      <c r="AH35" s="243" t="str">
        <f t="shared" si="1"/>
        <v/>
      </c>
    </row>
    <row r="36" spans="1:34" ht="36.75" customHeight="1">
      <c r="A36" s="158">
        <f t="shared" si="2"/>
        <v>25</v>
      </c>
      <c r="B36" s="164" t="str">
        <f>IF('(入力①) 基本情報入力シート'!C57="","",'(入力①) 基本情報入力シート'!C57)</f>
        <v/>
      </c>
      <c r="C36" s="169" t="str">
        <f>IF('(入力①) 基本情報入力シート'!D57="","",'(入力①) 基本情報入力シート'!D57)</f>
        <v/>
      </c>
      <c r="D36" s="172" t="str">
        <f>IF('(入力①) 基本情報入力シート'!E57="","",'(入力①) 基本情報入力シート'!E57)</f>
        <v/>
      </c>
      <c r="E36" s="172" t="str">
        <f>IF('(入力①) 基本情報入力シート'!F57="","",'(入力①) 基本情報入力シート'!F57)</f>
        <v/>
      </c>
      <c r="F36" s="172" t="str">
        <f>IF('(入力①) 基本情報入力シート'!G57="","",'(入力①) 基本情報入力シート'!G57)</f>
        <v/>
      </c>
      <c r="G36" s="172" t="str">
        <f>IF('(入力①) 基本情報入力シート'!H57="","",'(入力①) 基本情報入力シート'!H57)</f>
        <v/>
      </c>
      <c r="H36" s="172" t="str">
        <f>IF('(入力①) 基本情報入力シート'!I57="","",'(入力①) 基本情報入力シート'!I57)</f>
        <v/>
      </c>
      <c r="I36" s="172" t="str">
        <f>IF('(入力①) 基本情報入力シート'!J57="","",'(入力①) 基本情報入力シート'!J57)</f>
        <v/>
      </c>
      <c r="J36" s="172" t="str">
        <f>IF('(入力①) 基本情報入力シート'!K57="","",'(入力①) 基本情報入力シート'!K57)</f>
        <v/>
      </c>
      <c r="K36" s="177" t="str">
        <f>IF('(入力①) 基本情報入力シート'!L57="","",'(入力①) 基本情報入力シート'!L57)</f>
        <v/>
      </c>
      <c r="L36" s="181" t="str">
        <f>IF('(入力①) 基本情報入力シート'!M57="","",'(入力①) 基本情報入力シート'!M57)</f>
        <v/>
      </c>
      <c r="M36" s="185" t="str">
        <f>IF('(入力①) 基本情報入力シート'!R57="","",'(入力①) 基本情報入力シート'!R57)</f>
        <v/>
      </c>
      <c r="N36" s="185" t="str">
        <f>IF('(入力①) 基本情報入力シート'!W57="","",'(入力①) 基本情報入力シート'!W57)</f>
        <v/>
      </c>
      <c r="O36" s="185" t="str">
        <f>IF('(入力①) 基本情報入力シート'!X57="","",'(入力①) 基本情報入力シート'!X57)</f>
        <v/>
      </c>
      <c r="P36" s="198" t="str">
        <f>IF('(入力①) 基本情報入力シート'!Y57="","",'(入力①) 基本情報入力シート'!Y57)</f>
        <v/>
      </c>
      <c r="Q36" s="204" t="str">
        <f>IF('(入力①) 基本情報入力シート'!Z57="","",'(入力①) 基本情報入力シート'!Z57)</f>
        <v/>
      </c>
      <c r="R36" s="208" t="str">
        <f>IF('(入力①) 基本情報入力シート'!AA57="","",'(入力①) 基本情報入力シート'!AA57)</f>
        <v/>
      </c>
      <c r="S36" s="212"/>
      <c r="T36" s="217"/>
      <c r="U36" s="221" t="str">
        <f>IF(P36="","",VLOOKUP(P36,'【参考】数式用'!$A$5:$I$38,MATCH(T36,'【参考】数式用'!$C$4:$G$4,0)+2,0))</f>
        <v/>
      </c>
      <c r="V36" s="225" t="s">
        <v>253</v>
      </c>
      <c r="W36" s="231"/>
      <c r="X36" s="232" t="s">
        <v>37</v>
      </c>
      <c r="Y36" s="231"/>
      <c r="Z36" s="233" t="s">
        <v>237</v>
      </c>
      <c r="AA36" s="231"/>
      <c r="AB36" s="232" t="s">
        <v>37</v>
      </c>
      <c r="AC36" s="231"/>
      <c r="AD36" s="232" t="s">
        <v>42</v>
      </c>
      <c r="AE36" s="236" t="s">
        <v>72</v>
      </c>
      <c r="AF36" s="237" t="str">
        <f t="shared" si="0"/>
        <v/>
      </c>
      <c r="AG36" s="232" t="s">
        <v>255</v>
      </c>
      <c r="AH36" s="243" t="str">
        <f t="shared" si="1"/>
        <v/>
      </c>
    </row>
    <row r="37" spans="1:34" ht="36.75" customHeight="1">
      <c r="A37" s="158">
        <f t="shared" si="2"/>
        <v>26</v>
      </c>
      <c r="B37" s="164" t="str">
        <f>IF('(入力①) 基本情報入力シート'!C58="","",'(入力①) 基本情報入力シート'!C58)</f>
        <v/>
      </c>
      <c r="C37" s="169" t="str">
        <f>IF('(入力①) 基本情報入力シート'!D58="","",'(入力①) 基本情報入力シート'!D58)</f>
        <v/>
      </c>
      <c r="D37" s="172" t="str">
        <f>IF('(入力①) 基本情報入力シート'!E58="","",'(入力①) 基本情報入力シート'!E58)</f>
        <v/>
      </c>
      <c r="E37" s="172" t="str">
        <f>IF('(入力①) 基本情報入力シート'!F58="","",'(入力①) 基本情報入力シート'!F58)</f>
        <v/>
      </c>
      <c r="F37" s="172" t="str">
        <f>IF('(入力①) 基本情報入力シート'!G58="","",'(入力①) 基本情報入力シート'!G58)</f>
        <v/>
      </c>
      <c r="G37" s="172" t="str">
        <f>IF('(入力①) 基本情報入力シート'!H58="","",'(入力①) 基本情報入力シート'!H58)</f>
        <v/>
      </c>
      <c r="H37" s="172" t="str">
        <f>IF('(入力①) 基本情報入力シート'!I58="","",'(入力①) 基本情報入力シート'!I58)</f>
        <v/>
      </c>
      <c r="I37" s="172" t="str">
        <f>IF('(入力①) 基本情報入力シート'!J58="","",'(入力①) 基本情報入力シート'!J58)</f>
        <v/>
      </c>
      <c r="J37" s="172" t="str">
        <f>IF('(入力①) 基本情報入力シート'!K58="","",'(入力①) 基本情報入力シート'!K58)</f>
        <v/>
      </c>
      <c r="K37" s="177" t="str">
        <f>IF('(入力①) 基本情報入力シート'!L58="","",'(入力①) 基本情報入力シート'!L58)</f>
        <v/>
      </c>
      <c r="L37" s="181" t="str">
        <f>IF('(入力①) 基本情報入力シート'!M58="","",'(入力①) 基本情報入力シート'!M58)</f>
        <v/>
      </c>
      <c r="M37" s="185" t="str">
        <f>IF('(入力①) 基本情報入力シート'!R58="","",'(入力①) 基本情報入力シート'!R58)</f>
        <v/>
      </c>
      <c r="N37" s="185" t="str">
        <f>IF('(入力①) 基本情報入力シート'!W58="","",'(入力①) 基本情報入力シート'!W58)</f>
        <v/>
      </c>
      <c r="O37" s="185" t="str">
        <f>IF('(入力①) 基本情報入力シート'!X58="","",'(入力①) 基本情報入力シート'!X58)</f>
        <v/>
      </c>
      <c r="P37" s="198" t="str">
        <f>IF('(入力①) 基本情報入力シート'!Y58="","",'(入力①) 基本情報入力シート'!Y58)</f>
        <v/>
      </c>
      <c r="Q37" s="204" t="str">
        <f>IF('(入力①) 基本情報入力シート'!Z58="","",'(入力①) 基本情報入力シート'!Z58)</f>
        <v/>
      </c>
      <c r="R37" s="208" t="str">
        <f>IF('(入力①) 基本情報入力シート'!AA58="","",'(入力①) 基本情報入力シート'!AA58)</f>
        <v/>
      </c>
      <c r="S37" s="212"/>
      <c r="T37" s="217"/>
      <c r="U37" s="221" t="str">
        <f>IF(P37="","",VLOOKUP(P37,'【参考】数式用'!$A$5:$I$38,MATCH(T37,'【参考】数式用'!$C$4:$G$4,0)+2,0))</f>
        <v/>
      </c>
      <c r="V37" s="225" t="s">
        <v>253</v>
      </c>
      <c r="W37" s="231"/>
      <c r="X37" s="232" t="s">
        <v>37</v>
      </c>
      <c r="Y37" s="231"/>
      <c r="Z37" s="233" t="s">
        <v>237</v>
      </c>
      <c r="AA37" s="231"/>
      <c r="AB37" s="232" t="s">
        <v>37</v>
      </c>
      <c r="AC37" s="231"/>
      <c r="AD37" s="232" t="s">
        <v>42</v>
      </c>
      <c r="AE37" s="236" t="s">
        <v>72</v>
      </c>
      <c r="AF37" s="237" t="str">
        <f t="shared" si="0"/>
        <v/>
      </c>
      <c r="AG37" s="232" t="s">
        <v>255</v>
      </c>
      <c r="AH37" s="243" t="str">
        <f t="shared" si="1"/>
        <v/>
      </c>
    </row>
    <row r="38" spans="1:34" ht="36.75" customHeight="1">
      <c r="A38" s="158">
        <f t="shared" si="2"/>
        <v>27</v>
      </c>
      <c r="B38" s="164" t="str">
        <f>IF('(入力①) 基本情報入力シート'!C59="","",'(入力①) 基本情報入力シート'!C59)</f>
        <v/>
      </c>
      <c r="C38" s="169" t="str">
        <f>IF('(入力①) 基本情報入力シート'!D59="","",'(入力①) 基本情報入力シート'!D59)</f>
        <v/>
      </c>
      <c r="D38" s="172" t="str">
        <f>IF('(入力①) 基本情報入力シート'!E59="","",'(入力①) 基本情報入力シート'!E59)</f>
        <v/>
      </c>
      <c r="E38" s="172" t="str">
        <f>IF('(入力①) 基本情報入力シート'!F59="","",'(入力①) 基本情報入力シート'!F59)</f>
        <v/>
      </c>
      <c r="F38" s="172" t="str">
        <f>IF('(入力①) 基本情報入力シート'!G59="","",'(入力①) 基本情報入力シート'!G59)</f>
        <v/>
      </c>
      <c r="G38" s="172" t="str">
        <f>IF('(入力①) 基本情報入力シート'!H59="","",'(入力①) 基本情報入力シート'!H59)</f>
        <v/>
      </c>
      <c r="H38" s="172" t="str">
        <f>IF('(入力①) 基本情報入力シート'!I59="","",'(入力①) 基本情報入力シート'!I59)</f>
        <v/>
      </c>
      <c r="I38" s="172" t="str">
        <f>IF('(入力①) 基本情報入力シート'!J59="","",'(入力①) 基本情報入力シート'!J59)</f>
        <v/>
      </c>
      <c r="J38" s="172" t="str">
        <f>IF('(入力①) 基本情報入力シート'!K59="","",'(入力①) 基本情報入力シート'!K59)</f>
        <v/>
      </c>
      <c r="K38" s="177" t="str">
        <f>IF('(入力①) 基本情報入力シート'!L59="","",'(入力①) 基本情報入力シート'!L59)</f>
        <v/>
      </c>
      <c r="L38" s="181" t="str">
        <f>IF('(入力①) 基本情報入力シート'!M59="","",'(入力①) 基本情報入力シート'!M59)</f>
        <v/>
      </c>
      <c r="M38" s="185" t="str">
        <f>IF('(入力①) 基本情報入力シート'!R59="","",'(入力①) 基本情報入力シート'!R59)</f>
        <v/>
      </c>
      <c r="N38" s="185" t="str">
        <f>IF('(入力①) 基本情報入力シート'!W59="","",'(入力①) 基本情報入力シート'!W59)</f>
        <v/>
      </c>
      <c r="O38" s="185" t="str">
        <f>IF('(入力①) 基本情報入力シート'!X59="","",'(入力①) 基本情報入力シート'!X59)</f>
        <v/>
      </c>
      <c r="P38" s="198" t="str">
        <f>IF('(入力①) 基本情報入力シート'!Y59="","",'(入力①) 基本情報入力シート'!Y59)</f>
        <v/>
      </c>
      <c r="Q38" s="204" t="str">
        <f>IF('(入力①) 基本情報入力シート'!Z59="","",'(入力①) 基本情報入力シート'!Z59)</f>
        <v/>
      </c>
      <c r="R38" s="208" t="str">
        <f>IF('(入力①) 基本情報入力シート'!AA59="","",'(入力①) 基本情報入力シート'!AA59)</f>
        <v/>
      </c>
      <c r="S38" s="212"/>
      <c r="T38" s="217"/>
      <c r="U38" s="221" t="str">
        <f>IF(P38="","",VLOOKUP(P38,'【参考】数式用'!$A$5:$I$38,MATCH(T38,'【参考】数式用'!$C$4:$G$4,0)+2,0))</f>
        <v/>
      </c>
      <c r="V38" s="225" t="s">
        <v>253</v>
      </c>
      <c r="W38" s="231"/>
      <c r="X38" s="232" t="s">
        <v>37</v>
      </c>
      <c r="Y38" s="231"/>
      <c r="Z38" s="233" t="s">
        <v>237</v>
      </c>
      <c r="AA38" s="231"/>
      <c r="AB38" s="232" t="s">
        <v>37</v>
      </c>
      <c r="AC38" s="231"/>
      <c r="AD38" s="232" t="s">
        <v>42</v>
      </c>
      <c r="AE38" s="236" t="s">
        <v>72</v>
      </c>
      <c r="AF38" s="237" t="str">
        <f t="shared" si="0"/>
        <v/>
      </c>
      <c r="AG38" s="232" t="s">
        <v>255</v>
      </c>
      <c r="AH38" s="243" t="str">
        <f t="shared" si="1"/>
        <v/>
      </c>
    </row>
    <row r="39" spans="1:34" ht="36.75" customHeight="1">
      <c r="A39" s="158">
        <f t="shared" si="2"/>
        <v>28</v>
      </c>
      <c r="B39" s="164" t="str">
        <f>IF('(入力①) 基本情報入力シート'!C60="","",'(入力①) 基本情報入力シート'!C60)</f>
        <v/>
      </c>
      <c r="C39" s="169" t="str">
        <f>IF('(入力①) 基本情報入力シート'!D60="","",'(入力①) 基本情報入力シート'!D60)</f>
        <v/>
      </c>
      <c r="D39" s="172" t="str">
        <f>IF('(入力①) 基本情報入力シート'!E60="","",'(入力①) 基本情報入力シート'!E60)</f>
        <v/>
      </c>
      <c r="E39" s="172" t="str">
        <f>IF('(入力①) 基本情報入力シート'!F60="","",'(入力①) 基本情報入力シート'!F60)</f>
        <v/>
      </c>
      <c r="F39" s="172" t="str">
        <f>IF('(入力①) 基本情報入力シート'!G60="","",'(入力①) 基本情報入力シート'!G60)</f>
        <v/>
      </c>
      <c r="G39" s="172" t="str">
        <f>IF('(入力①) 基本情報入力シート'!H60="","",'(入力①) 基本情報入力シート'!H60)</f>
        <v/>
      </c>
      <c r="H39" s="172" t="str">
        <f>IF('(入力①) 基本情報入力シート'!I60="","",'(入力①) 基本情報入力シート'!I60)</f>
        <v/>
      </c>
      <c r="I39" s="172" t="str">
        <f>IF('(入力①) 基本情報入力シート'!J60="","",'(入力①) 基本情報入力シート'!J60)</f>
        <v/>
      </c>
      <c r="J39" s="172" t="str">
        <f>IF('(入力①) 基本情報入力シート'!K60="","",'(入力①) 基本情報入力シート'!K60)</f>
        <v/>
      </c>
      <c r="K39" s="177" t="str">
        <f>IF('(入力①) 基本情報入力シート'!L60="","",'(入力①) 基本情報入力シート'!L60)</f>
        <v/>
      </c>
      <c r="L39" s="181" t="str">
        <f>IF('(入力①) 基本情報入力シート'!M60="","",'(入力①) 基本情報入力シート'!M60)</f>
        <v/>
      </c>
      <c r="M39" s="185" t="str">
        <f>IF('(入力①) 基本情報入力シート'!R60="","",'(入力①) 基本情報入力シート'!R60)</f>
        <v/>
      </c>
      <c r="N39" s="185" t="str">
        <f>IF('(入力①) 基本情報入力シート'!W60="","",'(入力①) 基本情報入力シート'!W60)</f>
        <v/>
      </c>
      <c r="O39" s="185" t="str">
        <f>IF('(入力①) 基本情報入力シート'!X60="","",'(入力①) 基本情報入力シート'!X60)</f>
        <v/>
      </c>
      <c r="P39" s="198" t="str">
        <f>IF('(入力①) 基本情報入力シート'!Y60="","",'(入力①) 基本情報入力シート'!Y60)</f>
        <v/>
      </c>
      <c r="Q39" s="204" t="str">
        <f>IF('(入力①) 基本情報入力シート'!Z60="","",'(入力①) 基本情報入力シート'!Z60)</f>
        <v/>
      </c>
      <c r="R39" s="208" t="str">
        <f>IF('(入力①) 基本情報入力シート'!AA60="","",'(入力①) 基本情報入力シート'!AA60)</f>
        <v/>
      </c>
      <c r="S39" s="212"/>
      <c r="T39" s="217"/>
      <c r="U39" s="221" t="str">
        <f>IF(P39="","",VLOOKUP(P39,'【参考】数式用'!$A$5:$I$38,MATCH(T39,'【参考】数式用'!$C$4:$G$4,0)+2,0))</f>
        <v/>
      </c>
      <c r="V39" s="225" t="s">
        <v>253</v>
      </c>
      <c r="W39" s="231"/>
      <c r="X39" s="232" t="s">
        <v>37</v>
      </c>
      <c r="Y39" s="231"/>
      <c r="Z39" s="233" t="s">
        <v>237</v>
      </c>
      <c r="AA39" s="231"/>
      <c r="AB39" s="232" t="s">
        <v>37</v>
      </c>
      <c r="AC39" s="231"/>
      <c r="AD39" s="232" t="s">
        <v>42</v>
      </c>
      <c r="AE39" s="236" t="s">
        <v>72</v>
      </c>
      <c r="AF39" s="237" t="str">
        <f t="shared" si="0"/>
        <v/>
      </c>
      <c r="AG39" s="232" t="s">
        <v>255</v>
      </c>
      <c r="AH39" s="243" t="str">
        <f t="shared" si="1"/>
        <v/>
      </c>
    </row>
    <row r="40" spans="1:34" ht="36.75" customHeight="1">
      <c r="A40" s="158">
        <f t="shared" si="2"/>
        <v>29</v>
      </c>
      <c r="B40" s="164" t="str">
        <f>IF('(入力①) 基本情報入力シート'!C61="","",'(入力①) 基本情報入力シート'!C61)</f>
        <v/>
      </c>
      <c r="C40" s="169" t="str">
        <f>IF('(入力①) 基本情報入力シート'!D61="","",'(入力①) 基本情報入力シート'!D61)</f>
        <v/>
      </c>
      <c r="D40" s="172" t="str">
        <f>IF('(入力①) 基本情報入力シート'!E61="","",'(入力①) 基本情報入力シート'!E61)</f>
        <v/>
      </c>
      <c r="E40" s="172" t="str">
        <f>IF('(入力①) 基本情報入力シート'!F61="","",'(入力①) 基本情報入力シート'!F61)</f>
        <v/>
      </c>
      <c r="F40" s="172" t="str">
        <f>IF('(入力①) 基本情報入力シート'!G61="","",'(入力①) 基本情報入力シート'!G61)</f>
        <v/>
      </c>
      <c r="G40" s="172" t="str">
        <f>IF('(入力①) 基本情報入力シート'!H61="","",'(入力①) 基本情報入力シート'!H61)</f>
        <v/>
      </c>
      <c r="H40" s="172" t="str">
        <f>IF('(入力①) 基本情報入力シート'!I61="","",'(入力①) 基本情報入力シート'!I61)</f>
        <v/>
      </c>
      <c r="I40" s="172" t="str">
        <f>IF('(入力①) 基本情報入力シート'!J61="","",'(入力①) 基本情報入力シート'!J61)</f>
        <v/>
      </c>
      <c r="J40" s="172" t="str">
        <f>IF('(入力①) 基本情報入力シート'!K61="","",'(入力①) 基本情報入力シート'!K61)</f>
        <v/>
      </c>
      <c r="K40" s="177" t="str">
        <f>IF('(入力①) 基本情報入力シート'!L61="","",'(入力①) 基本情報入力シート'!L61)</f>
        <v/>
      </c>
      <c r="L40" s="181" t="str">
        <f>IF('(入力①) 基本情報入力シート'!M61="","",'(入力①) 基本情報入力シート'!M61)</f>
        <v/>
      </c>
      <c r="M40" s="185" t="str">
        <f>IF('(入力①) 基本情報入力シート'!R61="","",'(入力①) 基本情報入力シート'!R61)</f>
        <v/>
      </c>
      <c r="N40" s="185" t="str">
        <f>IF('(入力①) 基本情報入力シート'!W61="","",'(入力①) 基本情報入力シート'!W61)</f>
        <v/>
      </c>
      <c r="O40" s="185" t="str">
        <f>IF('(入力①) 基本情報入力シート'!X61="","",'(入力①) 基本情報入力シート'!X61)</f>
        <v/>
      </c>
      <c r="P40" s="198" t="str">
        <f>IF('(入力①) 基本情報入力シート'!Y61="","",'(入力①) 基本情報入力シート'!Y61)</f>
        <v/>
      </c>
      <c r="Q40" s="204" t="str">
        <f>IF('(入力①) 基本情報入力シート'!Z61="","",'(入力①) 基本情報入力シート'!Z61)</f>
        <v/>
      </c>
      <c r="R40" s="208" t="str">
        <f>IF('(入力①) 基本情報入力シート'!AA61="","",'(入力①) 基本情報入力シート'!AA61)</f>
        <v/>
      </c>
      <c r="S40" s="212"/>
      <c r="T40" s="217"/>
      <c r="U40" s="221" t="str">
        <f>IF(P40="","",VLOOKUP(P40,'【参考】数式用'!$A$5:$I$38,MATCH(T40,'【参考】数式用'!$C$4:$G$4,0)+2,0))</f>
        <v/>
      </c>
      <c r="V40" s="225" t="s">
        <v>253</v>
      </c>
      <c r="W40" s="231"/>
      <c r="X40" s="232" t="s">
        <v>37</v>
      </c>
      <c r="Y40" s="231"/>
      <c r="Z40" s="233" t="s">
        <v>237</v>
      </c>
      <c r="AA40" s="231"/>
      <c r="AB40" s="232" t="s">
        <v>37</v>
      </c>
      <c r="AC40" s="231"/>
      <c r="AD40" s="232" t="s">
        <v>42</v>
      </c>
      <c r="AE40" s="236" t="s">
        <v>72</v>
      </c>
      <c r="AF40" s="237" t="str">
        <f t="shared" si="0"/>
        <v/>
      </c>
      <c r="AG40" s="232" t="s">
        <v>255</v>
      </c>
      <c r="AH40" s="243" t="str">
        <f t="shared" si="1"/>
        <v/>
      </c>
    </row>
    <row r="41" spans="1:34" ht="36.75" customHeight="1">
      <c r="A41" s="158">
        <f t="shared" si="2"/>
        <v>30</v>
      </c>
      <c r="B41" s="164" t="str">
        <f>IF('(入力①) 基本情報入力シート'!C62="","",'(入力①) 基本情報入力シート'!C62)</f>
        <v/>
      </c>
      <c r="C41" s="169" t="str">
        <f>IF('(入力①) 基本情報入力シート'!D62="","",'(入力①) 基本情報入力シート'!D62)</f>
        <v/>
      </c>
      <c r="D41" s="172" t="str">
        <f>IF('(入力①) 基本情報入力シート'!E62="","",'(入力①) 基本情報入力シート'!E62)</f>
        <v/>
      </c>
      <c r="E41" s="172" t="str">
        <f>IF('(入力①) 基本情報入力シート'!F62="","",'(入力①) 基本情報入力シート'!F62)</f>
        <v/>
      </c>
      <c r="F41" s="172" t="str">
        <f>IF('(入力①) 基本情報入力シート'!G62="","",'(入力①) 基本情報入力シート'!G62)</f>
        <v/>
      </c>
      <c r="G41" s="172" t="str">
        <f>IF('(入力①) 基本情報入力シート'!H62="","",'(入力①) 基本情報入力シート'!H62)</f>
        <v/>
      </c>
      <c r="H41" s="172" t="str">
        <f>IF('(入力①) 基本情報入力シート'!I62="","",'(入力①) 基本情報入力シート'!I62)</f>
        <v/>
      </c>
      <c r="I41" s="172" t="str">
        <f>IF('(入力①) 基本情報入力シート'!J62="","",'(入力①) 基本情報入力シート'!J62)</f>
        <v/>
      </c>
      <c r="J41" s="172" t="str">
        <f>IF('(入力①) 基本情報入力シート'!K62="","",'(入力①) 基本情報入力シート'!K62)</f>
        <v/>
      </c>
      <c r="K41" s="177" t="str">
        <f>IF('(入力①) 基本情報入力シート'!L62="","",'(入力①) 基本情報入力シート'!L62)</f>
        <v/>
      </c>
      <c r="L41" s="181" t="str">
        <f>IF('(入力①) 基本情報入力シート'!M62="","",'(入力①) 基本情報入力シート'!M62)</f>
        <v/>
      </c>
      <c r="M41" s="185" t="str">
        <f>IF('(入力①) 基本情報入力シート'!R62="","",'(入力①) 基本情報入力シート'!R62)</f>
        <v/>
      </c>
      <c r="N41" s="185" t="str">
        <f>IF('(入力①) 基本情報入力シート'!W62="","",'(入力①) 基本情報入力シート'!W62)</f>
        <v/>
      </c>
      <c r="O41" s="185" t="str">
        <f>IF('(入力①) 基本情報入力シート'!X62="","",'(入力①) 基本情報入力シート'!X62)</f>
        <v/>
      </c>
      <c r="P41" s="198" t="str">
        <f>IF('(入力①) 基本情報入力シート'!Y62="","",'(入力①) 基本情報入力シート'!Y62)</f>
        <v/>
      </c>
      <c r="Q41" s="204" t="str">
        <f>IF('(入力①) 基本情報入力シート'!Z62="","",'(入力①) 基本情報入力シート'!Z62)</f>
        <v/>
      </c>
      <c r="R41" s="208" t="str">
        <f>IF('(入力①) 基本情報入力シート'!AA62="","",'(入力①) 基本情報入力シート'!AA62)</f>
        <v/>
      </c>
      <c r="S41" s="212"/>
      <c r="T41" s="217"/>
      <c r="U41" s="221" t="str">
        <f>IF(P41="","",VLOOKUP(P41,'【参考】数式用'!$A$5:$I$38,MATCH(T41,'【参考】数式用'!$C$4:$G$4,0)+2,0))</f>
        <v/>
      </c>
      <c r="V41" s="225" t="s">
        <v>253</v>
      </c>
      <c r="W41" s="231"/>
      <c r="X41" s="232" t="s">
        <v>37</v>
      </c>
      <c r="Y41" s="231"/>
      <c r="Z41" s="233" t="s">
        <v>237</v>
      </c>
      <c r="AA41" s="231"/>
      <c r="AB41" s="232" t="s">
        <v>37</v>
      </c>
      <c r="AC41" s="231"/>
      <c r="AD41" s="232" t="s">
        <v>42</v>
      </c>
      <c r="AE41" s="236" t="s">
        <v>72</v>
      </c>
      <c r="AF41" s="237" t="str">
        <f t="shared" si="0"/>
        <v/>
      </c>
      <c r="AG41" s="232" t="s">
        <v>255</v>
      </c>
      <c r="AH41" s="243" t="str">
        <f t="shared" si="1"/>
        <v/>
      </c>
    </row>
    <row r="42" spans="1:34" ht="36.75" customHeight="1">
      <c r="A42" s="158">
        <f t="shared" si="2"/>
        <v>31</v>
      </c>
      <c r="B42" s="164" t="str">
        <f>IF('(入力①) 基本情報入力シート'!C63="","",'(入力①) 基本情報入力シート'!C63)</f>
        <v/>
      </c>
      <c r="C42" s="169" t="str">
        <f>IF('(入力①) 基本情報入力シート'!D63="","",'(入力①) 基本情報入力シート'!D63)</f>
        <v/>
      </c>
      <c r="D42" s="172" t="str">
        <f>IF('(入力①) 基本情報入力シート'!E63="","",'(入力①) 基本情報入力シート'!E63)</f>
        <v/>
      </c>
      <c r="E42" s="172" t="str">
        <f>IF('(入力①) 基本情報入力シート'!F63="","",'(入力①) 基本情報入力シート'!F63)</f>
        <v/>
      </c>
      <c r="F42" s="172" t="str">
        <f>IF('(入力①) 基本情報入力シート'!G63="","",'(入力①) 基本情報入力シート'!G63)</f>
        <v/>
      </c>
      <c r="G42" s="172" t="str">
        <f>IF('(入力①) 基本情報入力シート'!H63="","",'(入力①) 基本情報入力シート'!H63)</f>
        <v/>
      </c>
      <c r="H42" s="172" t="str">
        <f>IF('(入力①) 基本情報入力シート'!I63="","",'(入力①) 基本情報入力シート'!I63)</f>
        <v/>
      </c>
      <c r="I42" s="172" t="str">
        <f>IF('(入力①) 基本情報入力シート'!J63="","",'(入力①) 基本情報入力シート'!J63)</f>
        <v/>
      </c>
      <c r="J42" s="172" t="str">
        <f>IF('(入力①) 基本情報入力シート'!K63="","",'(入力①) 基本情報入力シート'!K63)</f>
        <v/>
      </c>
      <c r="K42" s="177" t="str">
        <f>IF('(入力①) 基本情報入力シート'!L63="","",'(入力①) 基本情報入力シート'!L63)</f>
        <v/>
      </c>
      <c r="L42" s="181" t="str">
        <f>IF('(入力①) 基本情報入力シート'!M63="","",'(入力①) 基本情報入力シート'!M63)</f>
        <v/>
      </c>
      <c r="M42" s="185" t="str">
        <f>IF('(入力①) 基本情報入力シート'!R63="","",'(入力①) 基本情報入力シート'!R63)</f>
        <v/>
      </c>
      <c r="N42" s="185" t="str">
        <f>IF('(入力①) 基本情報入力シート'!W63="","",'(入力①) 基本情報入力シート'!W63)</f>
        <v/>
      </c>
      <c r="O42" s="185" t="str">
        <f>IF('(入力①) 基本情報入力シート'!X63="","",'(入力①) 基本情報入力シート'!X63)</f>
        <v/>
      </c>
      <c r="P42" s="198" t="str">
        <f>IF('(入力①) 基本情報入力シート'!Y63="","",'(入力①) 基本情報入力シート'!Y63)</f>
        <v/>
      </c>
      <c r="Q42" s="204" t="str">
        <f>IF('(入力①) 基本情報入力シート'!Z63="","",'(入力①) 基本情報入力シート'!Z63)</f>
        <v/>
      </c>
      <c r="R42" s="208" t="str">
        <f>IF('(入力①) 基本情報入力シート'!AA63="","",'(入力①) 基本情報入力シート'!AA63)</f>
        <v/>
      </c>
      <c r="S42" s="212"/>
      <c r="T42" s="217"/>
      <c r="U42" s="221" t="str">
        <f>IF(P42="","",VLOOKUP(P42,'【参考】数式用'!$A$5:$I$38,MATCH(T42,'【参考】数式用'!$C$4:$G$4,0)+2,0))</f>
        <v/>
      </c>
      <c r="V42" s="225" t="s">
        <v>253</v>
      </c>
      <c r="W42" s="231"/>
      <c r="X42" s="232" t="s">
        <v>37</v>
      </c>
      <c r="Y42" s="231"/>
      <c r="Z42" s="233" t="s">
        <v>237</v>
      </c>
      <c r="AA42" s="231"/>
      <c r="AB42" s="232" t="s">
        <v>37</v>
      </c>
      <c r="AC42" s="231"/>
      <c r="AD42" s="232" t="s">
        <v>42</v>
      </c>
      <c r="AE42" s="236" t="s">
        <v>72</v>
      </c>
      <c r="AF42" s="237" t="str">
        <f t="shared" si="0"/>
        <v/>
      </c>
      <c r="AG42" s="232" t="s">
        <v>255</v>
      </c>
      <c r="AH42" s="243" t="str">
        <f t="shared" si="1"/>
        <v/>
      </c>
    </row>
    <row r="43" spans="1:34" ht="36.75" customHeight="1">
      <c r="A43" s="158">
        <f t="shared" si="2"/>
        <v>32</v>
      </c>
      <c r="B43" s="164" t="str">
        <f>IF('(入力①) 基本情報入力シート'!C64="","",'(入力①) 基本情報入力シート'!C64)</f>
        <v/>
      </c>
      <c r="C43" s="169" t="str">
        <f>IF('(入力①) 基本情報入力シート'!D64="","",'(入力①) 基本情報入力シート'!D64)</f>
        <v/>
      </c>
      <c r="D43" s="172" t="str">
        <f>IF('(入力①) 基本情報入力シート'!E64="","",'(入力①) 基本情報入力シート'!E64)</f>
        <v/>
      </c>
      <c r="E43" s="172" t="str">
        <f>IF('(入力①) 基本情報入力シート'!F64="","",'(入力①) 基本情報入力シート'!F64)</f>
        <v/>
      </c>
      <c r="F43" s="172" t="str">
        <f>IF('(入力①) 基本情報入力シート'!G64="","",'(入力①) 基本情報入力シート'!G64)</f>
        <v/>
      </c>
      <c r="G43" s="172" t="str">
        <f>IF('(入力①) 基本情報入力シート'!H64="","",'(入力①) 基本情報入力シート'!H64)</f>
        <v/>
      </c>
      <c r="H43" s="172" t="str">
        <f>IF('(入力①) 基本情報入力シート'!I64="","",'(入力①) 基本情報入力シート'!I64)</f>
        <v/>
      </c>
      <c r="I43" s="172" t="str">
        <f>IF('(入力①) 基本情報入力シート'!J64="","",'(入力①) 基本情報入力シート'!J64)</f>
        <v/>
      </c>
      <c r="J43" s="172" t="str">
        <f>IF('(入力①) 基本情報入力シート'!K64="","",'(入力①) 基本情報入力シート'!K64)</f>
        <v/>
      </c>
      <c r="K43" s="177" t="str">
        <f>IF('(入力①) 基本情報入力シート'!L64="","",'(入力①) 基本情報入力シート'!L64)</f>
        <v/>
      </c>
      <c r="L43" s="181" t="str">
        <f>IF('(入力①) 基本情報入力シート'!M64="","",'(入力①) 基本情報入力シート'!M64)</f>
        <v/>
      </c>
      <c r="M43" s="185" t="str">
        <f>IF('(入力①) 基本情報入力シート'!R64="","",'(入力①) 基本情報入力シート'!R64)</f>
        <v/>
      </c>
      <c r="N43" s="185" t="str">
        <f>IF('(入力①) 基本情報入力シート'!W64="","",'(入力①) 基本情報入力シート'!W64)</f>
        <v/>
      </c>
      <c r="O43" s="185" t="str">
        <f>IF('(入力①) 基本情報入力シート'!X64="","",'(入力①) 基本情報入力シート'!X64)</f>
        <v/>
      </c>
      <c r="P43" s="198" t="str">
        <f>IF('(入力①) 基本情報入力シート'!Y64="","",'(入力①) 基本情報入力シート'!Y64)</f>
        <v/>
      </c>
      <c r="Q43" s="204" t="str">
        <f>IF('(入力①) 基本情報入力シート'!Z64="","",'(入力①) 基本情報入力シート'!Z64)</f>
        <v/>
      </c>
      <c r="R43" s="208" t="str">
        <f>IF('(入力①) 基本情報入力シート'!AA64="","",'(入力①) 基本情報入力シート'!AA64)</f>
        <v/>
      </c>
      <c r="S43" s="212"/>
      <c r="T43" s="217"/>
      <c r="U43" s="221" t="str">
        <f>IF(P43="","",VLOOKUP(P43,'【参考】数式用'!$A$5:$I$38,MATCH(T43,'【参考】数式用'!$C$4:$G$4,0)+2,0))</f>
        <v/>
      </c>
      <c r="V43" s="225" t="s">
        <v>253</v>
      </c>
      <c r="W43" s="231"/>
      <c r="X43" s="232" t="s">
        <v>37</v>
      </c>
      <c r="Y43" s="231"/>
      <c r="Z43" s="233" t="s">
        <v>237</v>
      </c>
      <c r="AA43" s="231"/>
      <c r="AB43" s="232" t="s">
        <v>37</v>
      </c>
      <c r="AC43" s="231"/>
      <c r="AD43" s="232" t="s">
        <v>42</v>
      </c>
      <c r="AE43" s="236" t="s">
        <v>72</v>
      </c>
      <c r="AF43" s="237" t="str">
        <f t="shared" si="0"/>
        <v/>
      </c>
      <c r="AG43" s="232" t="s">
        <v>255</v>
      </c>
      <c r="AH43" s="243" t="str">
        <f t="shared" si="1"/>
        <v/>
      </c>
    </row>
    <row r="44" spans="1:34" ht="36.75" customHeight="1">
      <c r="A44" s="158">
        <f t="shared" si="2"/>
        <v>33</v>
      </c>
      <c r="B44" s="164" t="str">
        <f>IF('(入力①) 基本情報入力シート'!C65="","",'(入力①) 基本情報入力シート'!C65)</f>
        <v/>
      </c>
      <c r="C44" s="169" t="str">
        <f>IF('(入力①) 基本情報入力シート'!D65="","",'(入力①) 基本情報入力シート'!D65)</f>
        <v/>
      </c>
      <c r="D44" s="172" t="str">
        <f>IF('(入力①) 基本情報入力シート'!E65="","",'(入力①) 基本情報入力シート'!E65)</f>
        <v/>
      </c>
      <c r="E44" s="172" t="str">
        <f>IF('(入力①) 基本情報入力シート'!F65="","",'(入力①) 基本情報入力シート'!F65)</f>
        <v/>
      </c>
      <c r="F44" s="172" t="str">
        <f>IF('(入力①) 基本情報入力シート'!G65="","",'(入力①) 基本情報入力シート'!G65)</f>
        <v/>
      </c>
      <c r="G44" s="172" t="str">
        <f>IF('(入力①) 基本情報入力シート'!H65="","",'(入力①) 基本情報入力シート'!H65)</f>
        <v/>
      </c>
      <c r="H44" s="172" t="str">
        <f>IF('(入力①) 基本情報入力シート'!I65="","",'(入力①) 基本情報入力シート'!I65)</f>
        <v/>
      </c>
      <c r="I44" s="172" t="str">
        <f>IF('(入力①) 基本情報入力シート'!J65="","",'(入力①) 基本情報入力シート'!J65)</f>
        <v/>
      </c>
      <c r="J44" s="172" t="str">
        <f>IF('(入力①) 基本情報入力シート'!K65="","",'(入力①) 基本情報入力シート'!K65)</f>
        <v/>
      </c>
      <c r="K44" s="177" t="str">
        <f>IF('(入力①) 基本情報入力シート'!L65="","",'(入力①) 基本情報入力シート'!L65)</f>
        <v/>
      </c>
      <c r="L44" s="181" t="str">
        <f>IF('(入力①) 基本情報入力シート'!M65="","",'(入力①) 基本情報入力シート'!M65)</f>
        <v/>
      </c>
      <c r="M44" s="185" t="str">
        <f>IF('(入力①) 基本情報入力シート'!R65="","",'(入力①) 基本情報入力シート'!R65)</f>
        <v/>
      </c>
      <c r="N44" s="185" t="str">
        <f>IF('(入力①) 基本情報入力シート'!W65="","",'(入力①) 基本情報入力シート'!W65)</f>
        <v/>
      </c>
      <c r="O44" s="185" t="str">
        <f>IF('(入力①) 基本情報入力シート'!X65="","",'(入力①) 基本情報入力シート'!X65)</f>
        <v/>
      </c>
      <c r="P44" s="198" t="str">
        <f>IF('(入力①) 基本情報入力シート'!Y65="","",'(入力①) 基本情報入力シート'!Y65)</f>
        <v/>
      </c>
      <c r="Q44" s="204" t="str">
        <f>IF('(入力①) 基本情報入力シート'!Z65="","",'(入力①) 基本情報入力シート'!Z65)</f>
        <v/>
      </c>
      <c r="R44" s="208" t="str">
        <f>IF('(入力①) 基本情報入力シート'!AA65="","",'(入力①) 基本情報入力シート'!AA65)</f>
        <v/>
      </c>
      <c r="S44" s="212"/>
      <c r="T44" s="217"/>
      <c r="U44" s="221" t="str">
        <f>IF(P44="","",VLOOKUP(P44,'【参考】数式用'!$A$5:$I$38,MATCH(T44,'【参考】数式用'!$C$4:$G$4,0)+2,0))</f>
        <v/>
      </c>
      <c r="V44" s="225" t="s">
        <v>253</v>
      </c>
      <c r="W44" s="231"/>
      <c r="X44" s="232" t="s">
        <v>37</v>
      </c>
      <c r="Y44" s="231"/>
      <c r="Z44" s="233" t="s">
        <v>237</v>
      </c>
      <c r="AA44" s="231"/>
      <c r="AB44" s="232" t="s">
        <v>37</v>
      </c>
      <c r="AC44" s="231"/>
      <c r="AD44" s="232" t="s">
        <v>42</v>
      </c>
      <c r="AE44" s="236" t="s">
        <v>72</v>
      </c>
      <c r="AF44" s="237" t="str">
        <f t="shared" si="0"/>
        <v/>
      </c>
      <c r="AG44" s="232" t="s">
        <v>255</v>
      </c>
      <c r="AH44" s="243" t="str">
        <f t="shared" si="1"/>
        <v/>
      </c>
    </row>
    <row r="45" spans="1:34" ht="36.75" customHeight="1">
      <c r="A45" s="158">
        <f t="shared" si="2"/>
        <v>34</v>
      </c>
      <c r="B45" s="164" t="str">
        <f>IF('(入力①) 基本情報入力シート'!C66="","",'(入力①) 基本情報入力シート'!C66)</f>
        <v/>
      </c>
      <c r="C45" s="169" t="str">
        <f>IF('(入力①) 基本情報入力シート'!D66="","",'(入力①) 基本情報入力シート'!D66)</f>
        <v/>
      </c>
      <c r="D45" s="172" t="str">
        <f>IF('(入力①) 基本情報入力シート'!E66="","",'(入力①) 基本情報入力シート'!E66)</f>
        <v/>
      </c>
      <c r="E45" s="172" t="str">
        <f>IF('(入力①) 基本情報入力シート'!F66="","",'(入力①) 基本情報入力シート'!F66)</f>
        <v/>
      </c>
      <c r="F45" s="172" t="str">
        <f>IF('(入力①) 基本情報入力シート'!G66="","",'(入力①) 基本情報入力シート'!G66)</f>
        <v/>
      </c>
      <c r="G45" s="172" t="str">
        <f>IF('(入力①) 基本情報入力シート'!H66="","",'(入力①) 基本情報入力シート'!H66)</f>
        <v/>
      </c>
      <c r="H45" s="172" t="str">
        <f>IF('(入力①) 基本情報入力シート'!I66="","",'(入力①) 基本情報入力シート'!I66)</f>
        <v/>
      </c>
      <c r="I45" s="172" t="str">
        <f>IF('(入力①) 基本情報入力シート'!J66="","",'(入力①) 基本情報入力シート'!J66)</f>
        <v/>
      </c>
      <c r="J45" s="172" t="str">
        <f>IF('(入力①) 基本情報入力シート'!K66="","",'(入力①) 基本情報入力シート'!K66)</f>
        <v/>
      </c>
      <c r="K45" s="177" t="str">
        <f>IF('(入力①) 基本情報入力シート'!L66="","",'(入力①) 基本情報入力シート'!L66)</f>
        <v/>
      </c>
      <c r="L45" s="181" t="str">
        <f>IF('(入力①) 基本情報入力シート'!M66="","",'(入力①) 基本情報入力シート'!M66)</f>
        <v/>
      </c>
      <c r="M45" s="185" t="str">
        <f>IF('(入力①) 基本情報入力シート'!R66="","",'(入力①) 基本情報入力シート'!R66)</f>
        <v/>
      </c>
      <c r="N45" s="185" t="str">
        <f>IF('(入力①) 基本情報入力シート'!W66="","",'(入力①) 基本情報入力シート'!W66)</f>
        <v/>
      </c>
      <c r="O45" s="185" t="str">
        <f>IF('(入力①) 基本情報入力シート'!X66="","",'(入力①) 基本情報入力シート'!X66)</f>
        <v/>
      </c>
      <c r="P45" s="198" t="str">
        <f>IF('(入力①) 基本情報入力シート'!Y66="","",'(入力①) 基本情報入力シート'!Y66)</f>
        <v/>
      </c>
      <c r="Q45" s="204" t="str">
        <f>IF('(入力①) 基本情報入力シート'!Z66="","",'(入力①) 基本情報入力シート'!Z66)</f>
        <v/>
      </c>
      <c r="R45" s="208" t="str">
        <f>IF('(入力①) 基本情報入力シート'!AA66="","",'(入力①) 基本情報入力シート'!AA66)</f>
        <v/>
      </c>
      <c r="S45" s="212"/>
      <c r="T45" s="217"/>
      <c r="U45" s="221" t="str">
        <f>IF(P45="","",VLOOKUP(P45,'【参考】数式用'!$A$5:$I$38,MATCH(T45,'【参考】数式用'!$C$4:$G$4,0)+2,0))</f>
        <v/>
      </c>
      <c r="V45" s="225" t="s">
        <v>253</v>
      </c>
      <c r="W45" s="231"/>
      <c r="X45" s="232" t="s">
        <v>37</v>
      </c>
      <c r="Y45" s="231"/>
      <c r="Z45" s="233" t="s">
        <v>237</v>
      </c>
      <c r="AA45" s="231"/>
      <c r="AB45" s="232" t="s">
        <v>37</v>
      </c>
      <c r="AC45" s="231"/>
      <c r="AD45" s="232" t="s">
        <v>42</v>
      </c>
      <c r="AE45" s="236" t="s">
        <v>72</v>
      </c>
      <c r="AF45" s="237" t="str">
        <f t="shared" si="0"/>
        <v/>
      </c>
      <c r="AG45" s="232" t="s">
        <v>255</v>
      </c>
      <c r="AH45" s="243" t="str">
        <f t="shared" si="1"/>
        <v/>
      </c>
    </row>
    <row r="46" spans="1:34" ht="36.75" customHeight="1">
      <c r="A46" s="158">
        <f t="shared" si="2"/>
        <v>35</v>
      </c>
      <c r="B46" s="164" t="str">
        <f>IF('(入力①) 基本情報入力シート'!C67="","",'(入力①) 基本情報入力シート'!C67)</f>
        <v/>
      </c>
      <c r="C46" s="169" t="str">
        <f>IF('(入力①) 基本情報入力シート'!D67="","",'(入力①) 基本情報入力シート'!D67)</f>
        <v/>
      </c>
      <c r="D46" s="172" t="str">
        <f>IF('(入力①) 基本情報入力シート'!E67="","",'(入力①) 基本情報入力シート'!E67)</f>
        <v/>
      </c>
      <c r="E46" s="172" t="str">
        <f>IF('(入力①) 基本情報入力シート'!F67="","",'(入力①) 基本情報入力シート'!F67)</f>
        <v/>
      </c>
      <c r="F46" s="172" t="str">
        <f>IF('(入力①) 基本情報入力シート'!G67="","",'(入力①) 基本情報入力シート'!G67)</f>
        <v/>
      </c>
      <c r="G46" s="172" t="str">
        <f>IF('(入力①) 基本情報入力シート'!H67="","",'(入力①) 基本情報入力シート'!H67)</f>
        <v/>
      </c>
      <c r="H46" s="172" t="str">
        <f>IF('(入力①) 基本情報入力シート'!I67="","",'(入力①) 基本情報入力シート'!I67)</f>
        <v/>
      </c>
      <c r="I46" s="172" t="str">
        <f>IF('(入力①) 基本情報入力シート'!J67="","",'(入力①) 基本情報入力シート'!J67)</f>
        <v/>
      </c>
      <c r="J46" s="172" t="str">
        <f>IF('(入力①) 基本情報入力シート'!K67="","",'(入力①) 基本情報入力シート'!K67)</f>
        <v/>
      </c>
      <c r="K46" s="177" t="str">
        <f>IF('(入力①) 基本情報入力シート'!L67="","",'(入力①) 基本情報入力シート'!L67)</f>
        <v/>
      </c>
      <c r="L46" s="181" t="str">
        <f>IF('(入力①) 基本情報入力シート'!M67="","",'(入力①) 基本情報入力シート'!M67)</f>
        <v/>
      </c>
      <c r="M46" s="185" t="str">
        <f>IF('(入力①) 基本情報入力シート'!R67="","",'(入力①) 基本情報入力シート'!R67)</f>
        <v/>
      </c>
      <c r="N46" s="185" t="str">
        <f>IF('(入力①) 基本情報入力シート'!W67="","",'(入力①) 基本情報入力シート'!W67)</f>
        <v/>
      </c>
      <c r="O46" s="185" t="str">
        <f>IF('(入力①) 基本情報入力シート'!X67="","",'(入力①) 基本情報入力シート'!X67)</f>
        <v/>
      </c>
      <c r="P46" s="198" t="str">
        <f>IF('(入力①) 基本情報入力シート'!Y67="","",'(入力①) 基本情報入力シート'!Y67)</f>
        <v/>
      </c>
      <c r="Q46" s="204" t="str">
        <f>IF('(入力①) 基本情報入力シート'!Z67="","",'(入力①) 基本情報入力シート'!Z67)</f>
        <v/>
      </c>
      <c r="R46" s="208" t="str">
        <f>IF('(入力①) 基本情報入力シート'!AA67="","",'(入力①) 基本情報入力シート'!AA67)</f>
        <v/>
      </c>
      <c r="S46" s="212"/>
      <c r="T46" s="217"/>
      <c r="U46" s="221" t="str">
        <f>IF(P46="","",VLOOKUP(P46,'【参考】数式用'!$A$5:$I$38,MATCH(T46,'【参考】数式用'!$C$4:$G$4,0)+2,0))</f>
        <v/>
      </c>
      <c r="V46" s="225" t="s">
        <v>253</v>
      </c>
      <c r="W46" s="231"/>
      <c r="X46" s="232" t="s">
        <v>37</v>
      </c>
      <c r="Y46" s="231"/>
      <c r="Z46" s="233" t="s">
        <v>237</v>
      </c>
      <c r="AA46" s="231"/>
      <c r="AB46" s="232" t="s">
        <v>37</v>
      </c>
      <c r="AC46" s="231"/>
      <c r="AD46" s="232" t="s">
        <v>42</v>
      </c>
      <c r="AE46" s="236" t="s">
        <v>72</v>
      </c>
      <c r="AF46" s="237" t="str">
        <f t="shared" si="0"/>
        <v/>
      </c>
      <c r="AG46" s="232" t="s">
        <v>255</v>
      </c>
      <c r="AH46" s="243" t="str">
        <f t="shared" si="1"/>
        <v/>
      </c>
    </row>
    <row r="47" spans="1:34" ht="36.75" customHeight="1">
      <c r="A47" s="158">
        <f t="shared" si="2"/>
        <v>36</v>
      </c>
      <c r="B47" s="164" t="str">
        <f>IF('(入力①) 基本情報入力シート'!C68="","",'(入力①) 基本情報入力シート'!C68)</f>
        <v/>
      </c>
      <c r="C47" s="169" t="str">
        <f>IF('(入力①) 基本情報入力シート'!D68="","",'(入力①) 基本情報入力シート'!D68)</f>
        <v/>
      </c>
      <c r="D47" s="172" t="str">
        <f>IF('(入力①) 基本情報入力シート'!E68="","",'(入力①) 基本情報入力シート'!E68)</f>
        <v/>
      </c>
      <c r="E47" s="172" t="str">
        <f>IF('(入力①) 基本情報入力シート'!F68="","",'(入力①) 基本情報入力シート'!F68)</f>
        <v/>
      </c>
      <c r="F47" s="172" t="str">
        <f>IF('(入力①) 基本情報入力シート'!G68="","",'(入力①) 基本情報入力シート'!G68)</f>
        <v/>
      </c>
      <c r="G47" s="172" t="str">
        <f>IF('(入力①) 基本情報入力シート'!H68="","",'(入力①) 基本情報入力シート'!H68)</f>
        <v/>
      </c>
      <c r="H47" s="172" t="str">
        <f>IF('(入力①) 基本情報入力シート'!I68="","",'(入力①) 基本情報入力シート'!I68)</f>
        <v/>
      </c>
      <c r="I47" s="172" t="str">
        <f>IF('(入力①) 基本情報入力シート'!J68="","",'(入力①) 基本情報入力シート'!J68)</f>
        <v/>
      </c>
      <c r="J47" s="172" t="str">
        <f>IF('(入力①) 基本情報入力シート'!K68="","",'(入力①) 基本情報入力シート'!K68)</f>
        <v/>
      </c>
      <c r="K47" s="177" t="str">
        <f>IF('(入力①) 基本情報入力シート'!L68="","",'(入力①) 基本情報入力シート'!L68)</f>
        <v/>
      </c>
      <c r="L47" s="181" t="str">
        <f>IF('(入力①) 基本情報入力シート'!M68="","",'(入力①) 基本情報入力シート'!M68)</f>
        <v/>
      </c>
      <c r="M47" s="185" t="str">
        <f>IF('(入力①) 基本情報入力シート'!R68="","",'(入力①) 基本情報入力シート'!R68)</f>
        <v/>
      </c>
      <c r="N47" s="185" t="str">
        <f>IF('(入力①) 基本情報入力シート'!W68="","",'(入力①) 基本情報入力シート'!W68)</f>
        <v/>
      </c>
      <c r="O47" s="185" t="str">
        <f>IF('(入力①) 基本情報入力シート'!X68="","",'(入力①) 基本情報入力シート'!X68)</f>
        <v/>
      </c>
      <c r="P47" s="198" t="str">
        <f>IF('(入力①) 基本情報入力シート'!Y68="","",'(入力①) 基本情報入力シート'!Y68)</f>
        <v/>
      </c>
      <c r="Q47" s="204" t="str">
        <f>IF('(入力①) 基本情報入力シート'!Z68="","",'(入力①) 基本情報入力シート'!Z68)</f>
        <v/>
      </c>
      <c r="R47" s="208" t="str">
        <f>IF('(入力①) 基本情報入力シート'!AA68="","",'(入力①) 基本情報入力シート'!AA68)</f>
        <v/>
      </c>
      <c r="S47" s="212"/>
      <c r="T47" s="217"/>
      <c r="U47" s="221" t="str">
        <f>IF(P47="","",VLOOKUP(P47,'【参考】数式用'!$A$5:$I$38,MATCH(T47,'【参考】数式用'!$C$4:$G$4,0)+2,0))</f>
        <v/>
      </c>
      <c r="V47" s="225" t="s">
        <v>253</v>
      </c>
      <c r="W47" s="231"/>
      <c r="X47" s="232" t="s">
        <v>37</v>
      </c>
      <c r="Y47" s="231"/>
      <c r="Z47" s="233" t="s">
        <v>237</v>
      </c>
      <c r="AA47" s="231"/>
      <c r="AB47" s="232" t="s">
        <v>37</v>
      </c>
      <c r="AC47" s="231"/>
      <c r="AD47" s="232" t="s">
        <v>42</v>
      </c>
      <c r="AE47" s="236" t="s">
        <v>72</v>
      </c>
      <c r="AF47" s="237" t="str">
        <f t="shared" si="0"/>
        <v/>
      </c>
      <c r="AG47" s="232" t="s">
        <v>255</v>
      </c>
      <c r="AH47" s="243" t="str">
        <f t="shared" si="1"/>
        <v/>
      </c>
    </row>
    <row r="48" spans="1:34" ht="36.75" customHeight="1">
      <c r="A48" s="158">
        <f t="shared" si="2"/>
        <v>37</v>
      </c>
      <c r="B48" s="164" t="str">
        <f>IF('(入力①) 基本情報入力シート'!C69="","",'(入力①) 基本情報入力シート'!C69)</f>
        <v/>
      </c>
      <c r="C48" s="169" t="str">
        <f>IF('(入力①) 基本情報入力シート'!D69="","",'(入力①) 基本情報入力シート'!D69)</f>
        <v/>
      </c>
      <c r="D48" s="172" t="str">
        <f>IF('(入力①) 基本情報入力シート'!E69="","",'(入力①) 基本情報入力シート'!E69)</f>
        <v/>
      </c>
      <c r="E48" s="172" t="str">
        <f>IF('(入力①) 基本情報入力シート'!F69="","",'(入力①) 基本情報入力シート'!F69)</f>
        <v/>
      </c>
      <c r="F48" s="172" t="str">
        <f>IF('(入力①) 基本情報入力シート'!G69="","",'(入力①) 基本情報入力シート'!G69)</f>
        <v/>
      </c>
      <c r="G48" s="172" t="str">
        <f>IF('(入力①) 基本情報入力シート'!H69="","",'(入力①) 基本情報入力シート'!H69)</f>
        <v/>
      </c>
      <c r="H48" s="172" t="str">
        <f>IF('(入力①) 基本情報入力シート'!I69="","",'(入力①) 基本情報入力シート'!I69)</f>
        <v/>
      </c>
      <c r="I48" s="172" t="str">
        <f>IF('(入力①) 基本情報入力シート'!J69="","",'(入力①) 基本情報入力シート'!J69)</f>
        <v/>
      </c>
      <c r="J48" s="172" t="str">
        <f>IF('(入力①) 基本情報入力シート'!K69="","",'(入力①) 基本情報入力シート'!K69)</f>
        <v/>
      </c>
      <c r="K48" s="177" t="str">
        <f>IF('(入力①) 基本情報入力シート'!L69="","",'(入力①) 基本情報入力シート'!L69)</f>
        <v/>
      </c>
      <c r="L48" s="181" t="str">
        <f>IF('(入力①) 基本情報入力シート'!M69="","",'(入力①) 基本情報入力シート'!M69)</f>
        <v/>
      </c>
      <c r="M48" s="185" t="str">
        <f>IF('(入力①) 基本情報入力シート'!R69="","",'(入力①) 基本情報入力シート'!R69)</f>
        <v/>
      </c>
      <c r="N48" s="185" t="str">
        <f>IF('(入力①) 基本情報入力シート'!W69="","",'(入力①) 基本情報入力シート'!W69)</f>
        <v/>
      </c>
      <c r="O48" s="185" t="str">
        <f>IF('(入力①) 基本情報入力シート'!X69="","",'(入力①) 基本情報入力シート'!X69)</f>
        <v/>
      </c>
      <c r="P48" s="198" t="str">
        <f>IF('(入力①) 基本情報入力シート'!Y69="","",'(入力①) 基本情報入力シート'!Y69)</f>
        <v/>
      </c>
      <c r="Q48" s="204" t="str">
        <f>IF('(入力①) 基本情報入力シート'!Z69="","",'(入力①) 基本情報入力シート'!Z69)</f>
        <v/>
      </c>
      <c r="R48" s="208" t="str">
        <f>IF('(入力①) 基本情報入力シート'!AA69="","",'(入力①) 基本情報入力シート'!AA69)</f>
        <v/>
      </c>
      <c r="S48" s="212"/>
      <c r="T48" s="217"/>
      <c r="U48" s="221" t="str">
        <f>IF(P48="","",VLOOKUP(P48,'【参考】数式用'!$A$5:$I$38,MATCH(T48,'【参考】数式用'!$C$4:$G$4,0)+2,0))</f>
        <v/>
      </c>
      <c r="V48" s="225" t="s">
        <v>253</v>
      </c>
      <c r="W48" s="231"/>
      <c r="X48" s="232" t="s">
        <v>37</v>
      </c>
      <c r="Y48" s="231"/>
      <c r="Z48" s="233" t="s">
        <v>237</v>
      </c>
      <c r="AA48" s="231"/>
      <c r="AB48" s="232" t="s">
        <v>37</v>
      </c>
      <c r="AC48" s="231"/>
      <c r="AD48" s="232" t="s">
        <v>42</v>
      </c>
      <c r="AE48" s="236" t="s">
        <v>72</v>
      </c>
      <c r="AF48" s="237" t="str">
        <f t="shared" si="0"/>
        <v/>
      </c>
      <c r="AG48" s="232" t="s">
        <v>255</v>
      </c>
      <c r="AH48" s="243" t="str">
        <f t="shared" si="1"/>
        <v/>
      </c>
    </row>
    <row r="49" spans="1:34" ht="36.75" customHeight="1">
      <c r="A49" s="158">
        <f t="shared" si="2"/>
        <v>38</v>
      </c>
      <c r="B49" s="164" t="str">
        <f>IF('(入力①) 基本情報入力シート'!C70="","",'(入力①) 基本情報入力シート'!C70)</f>
        <v/>
      </c>
      <c r="C49" s="169" t="str">
        <f>IF('(入力①) 基本情報入力シート'!D70="","",'(入力①) 基本情報入力シート'!D70)</f>
        <v/>
      </c>
      <c r="D49" s="172" t="str">
        <f>IF('(入力①) 基本情報入力シート'!E70="","",'(入力①) 基本情報入力シート'!E70)</f>
        <v/>
      </c>
      <c r="E49" s="172" t="str">
        <f>IF('(入力①) 基本情報入力シート'!F70="","",'(入力①) 基本情報入力シート'!F70)</f>
        <v/>
      </c>
      <c r="F49" s="172" t="str">
        <f>IF('(入力①) 基本情報入力シート'!G70="","",'(入力①) 基本情報入力シート'!G70)</f>
        <v/>
      </c>
      <c r="G49" s="172" t="str">
        <f>IF('(入力①) 基本情報入力シート'!H70="","",'(入力①) 基本情報入力シート'!H70)</f>
        <v/>
      </c>
      <c r="H49" s="172" t="str">
        <f>IF('(入力①) 基本情報入力シート'!I70="","",'(入力①) 基本情報入力シート'!I70)</f>
        <v/>
      </c>
      <c r="I49" s="172" t="str">
        <f>IF('(入力①) 基本情報入力シート'!J70="","",'(入力①) 基本情報入力シート'!J70)</f>
        <v/>
      </c>
      <c r="J49" s="172" t="str">
        <f>IF('(入力①) 基本情報入力シート'!K70="","",'(入力①) 基本情報入力シート'!K70)</f>
        <v/>
      </c>
      <c r="K49" s="177" t="str">
        <f>IF('(入力①) 基本情報入力シート'!L70="","",'(入力①) 基本情報入力シート'!L70)</f>
        <v/>
      </c>
      <c r="L49" s="181" t="str">
        <f>IF('(入力①) 基本情報入力シート'!M70="","",'(入力①) 基本情報入力シート'!M70)</f>
        <v/>
      </c>
      <c r="M49" s="185" t="str">
        <f>IF('(入力①) 基本情報入力シート'!R70="","",'(入力①) 基本情報入力シート'!R70)</f>
        <v/>
      </c>
      <c r="N49" s="185" t="str">
        <f>IF('(入力①) 基本情報入力シート'!W70="","",'(入力①) 基本情報入力シート'!W70)</f>
        <v/>
      </c>
      <c r="O49" s="185" t="str">
        <f>IF('(入力①) 基本情報入力シート'!X70="","",'(入力①) 基本情報入力シート'!X70)</f>
        <v/>
      </c>
      <c r="P49" s="198" t="str">
        <f>IF('(入力①) 基本情報入力シート'!Y70="","",'(入力①) 基本情報入力シート'!Y70)</f>
        <v/>
      </c>
      <c r="Q49" s="204" t="str">
        <f>IF('(入力①) 基本情報入力シート'!Z70="","",'(入力①) 基本情報入力シート'!Z70)</f>
        <v/>
      </c>
      <c r="R49" s="208" t="str">
        <f>IF('(入力①) 基本情報入力シート'!AA70="","",'(入力①) 基本情報入力シート'!AA70)</f>
        <v/>
      </c>
      <c r="S49" s="212"/>
      <c r="T49" s="217"/>
      <c r="U49" s="221" t="str">
        <f>IF(P49="","",VLOOKUP(P49,'【参考】数式用'!$A$5:$I$38,MATCH(T49,'【参考】数式用'!$C$4:$G$4,0)+2,0))</f>
        <v/>
      </c>
      <c r="V49" s="225" t="s">
        <v>253</v>
      </c>
      <c r="W49" s="231"/>
      <c r="X49" s="232" t="s">
        <v>37</v>
      </c>
      <c r="Y49" s="231"/>
      <c r="Z49" s="233" t="s">
        <v>237</v>
      </c>
      <c r="AA49" s="231"/>
      <c r="AB49" s="232" t="s">
        <v>37</v>
      </c>
      <c r="AC49" s="231"/>
      <c r="AD49" s="232" t="s">
        <v>42</v>
      </c>
      <c r="AE49" s="236" t="s">
        <v>72</v>
      </c>
      <c r="AF49" s="237" t="str">
        <f t="shared" si="0"/>
        <v/>
      </c>
      <c r="AG49" s="232" t="s">
        <v>255</v>
      </c>
      <c r="AH49" s="243" t="str">
        <f t="shared" si="1"/>
        <v/>
      </c>
    </row>
    <row r="50" spans="1:34" ht="36.75" customHeight="1">
      <c r="A50" s="158">
        <f t="shared" si="2"/>
        <v>39</v>
      </c>
      <c r="B50" s="164" t="str">
        <f>IF('(入力①) 基本情報入力シート'!C71="","",'(入力①) 基本情報入力シート'!C71)</f>
        <v/>
      </c>
      <c r="C50" s="169" t="str">
        <f>IF('(入力①) 基本情報入力シート'!D71="","",'(入力①) 基本情報入力シート'!D71)</f>
        <v/>
      </c>
      <c r="D50" s="172" t="str">
        <f>IF('(入力①) 基本情報入力シート'!E71="","",'(入力①) 基本情報入力シート'!E71)</f>
        <v/>
      </c>
      <c r="E50" s="172" t="str">
        <f>IF('(入力①) 基本情報入力シート'!F71="","",'(入力①) 基本情報入力シート'!F71)</f>
        <v/>
      </c>
      <c r="F50" s="172" t="str">
        <f>IF('(入力①) 基本情報入力シート'!G71="","",'(入力①) 基本情報入力シート'!G71)</f>
        <v/>
      </c>
      <c r="G50" s="172" t="str">
        <f>IF('(入力①) 基本情報入力シート'!H71="","",'(入力①) 基本情報入力シート'!H71)</f>
        <v/>
      </c>
      <c r="H50" s="172" t="str">
        <f>IF('(入力①) 基本情報入力シート'!I71="","",'(入力①) 基本情報入力シート'!I71)</f>
        <v/>
      </c>
      <c r="I50" s="172" t="str">
        <f>IF('(入力①) 基本情報入力シート'!J71="","",'(入力①) 基本情報入力シート'!J71)</f>
        <v/>
      </c>
      <c r="J50" s="172" t="str">
        <f>IF('(入力①) 基本情報入力シート'!K71="","",'(入力①) 基本情報入力シート'!K71)</f>
        <v/>
      </c>
      <c r="K50" s="177" t="str">
        <f>IF('(入力①) 基本情報入力シート'!L71="","",'(入力①) 基本情報入力シート'!L71)</f>
        <v/>
      </c>
      <c r="L50" s="181" t="str">
        <f>IF('(入力①) 基本情報入力シート'!M71="","",'(入力①) 基本情報入力シート'!M71)</f>
        <v/>
      </c>
      <c r="M50" s="185" t="str">
        <f>IF('(入力①) 基本情報入力シート'!R71="","",'(入力①) 基本情報入力シート'!R71)</f>
        <v/>
      </c>
      <c r="N50" s="185" t="str">
        <f>IF('(入力①) 基本情報入力シート'!W71="","",'(入力①) 基本情報入力シート'!W71)</f>
        <v/>
      </c>
      <c r="O50" s="185" t="str">
        <f>IF('(入力①) 基本情報入力シート'!X71="","",'(入力①) 基本情報入力シート'!X71)</f>
        <v/>
      </c>
      <c r="P50" s="198" t="str">
        <f>IF('(入力①) 基本情報入力シート'!Y71="","",'(入力①) 基本情報入力シート'!Y71)</f>
        <v/>
      </c>
      <c r="Q50" s="204" t="str">
        <f>IF('(入力①) 基本情報入力シート'!Z71="","",'(入力①) 基本情報入力シート'!Z71)</f>
        <v/>
      </c>
      <c r="R50" s="208" t="str">
        <f>IF('(入力①) 基本情報入力シート'!AA71="","",'(入力①) 基本情報入力シート'!AA71)</f>
        <v/>
      </c>
      <c r="S50" s="212"/>
      <c r="T50" s="217"/>
      <c r="U50" s="221" t="str">
        <f>IF(P50="","",VLOOKUP(P50,'【参考】数式用'!$A$5:$I$38,MATCH(T50,'【参考】数式用'!$C$4:$G$4,0)+2,0))</f>
        <v/>
      </c>
      <c r="V50" s="225" t="s">
        <v>253</v>
      </c>
      <c r="W50" s="231"/>
      <c r="X50" s="232" t="s">
        <v>37</v>
      </c>
      <c r="Y50" s="231"/>
      <c r="Z50" s="233" t="s">
        <v>237</v>
      </c>
      <c r="AA50" s="231"/>
      <c r="AB50" s="232" t="s">
        <v>37</v>
      </c>
      <c r="AC50" s="231"/>
      <c r="AD50" s="232" t="s">
        <v>42</v>
      </c>
      <c r="AE50" s="236" t="s">
        <v>72</v>
      </c>
      <c r="AF50" s="237" t="str">
        <f t="shared" si="0"/>
        <v/>
      </c>
      <c r="AG50" s="232" t="s">
        <v>255</v>
      </c>
      <c r="AH50" s="243" t="str">
        <f t="shared" si="1"/>
        <v/>
      </c>
    </row>
    <row r="51" spans="1:34" ht="36.75" customHeight="1">
      <c r="A51" s="158">
        <f t="shared" si="2"/>
        <v>40</v>
      </c>
      <c r="B51" s="164" t="str">
        <f>IF('(入力①) 基本情報入力シート'!C72="","",'(入力①) 基本情報入力シート'!C72)</f>
        <v/>
      </c>
      <c r="C51" s="169" t="str">
        <f>IF('(入力①) 基本情報入力シート'!D72="","",'(入力①) 基本情報入力シート'!D72)</f>
        <v/>
      </c>
      <c r="D51" s="172" t="str">
        <f>IF('(入力①) 基本情報入力シート'!E72="","",'(入力①) 基本情報入力シート'!E72)</f>
        <v/>
      </c>
      <c r="E51" s="172" t="str">
        <f>IF('(入力①) 基本情報入力シート'!F72="","",'(入力①) 基本情報入力シート'!F72)</f>
        <v/>
      </c>
      <c r="F51" s="172" t="str">
        <f>IF('(入力①) 基本情報入力シート'!G72="","",'(入力①) 基本情報入力シート'!G72)</f>
        <v/>
      </c>
      <c r="G51" s="172" t="str">
        <f>IF('(入力①) 基本情報入力シート'!H72="","",'(入力①) 基本情報入力シート'!H72)</f>
        <v/>
      </c>
      <c r="H51" s="172" t="str">
        <f>IF('(入力①) 基本情報入力シート'!I72="","",'(入力①) 基本情報入力シート'!I72)</f>
        <v/>
      </c>
      <c r="I51" s="172" t="str">
        <f>IF('(入力①) 基本情報入力シート'!J72="","",'(入力①) 基本情報入力シート'!J72)</f>
        <v/>
      </c>
      <c r="J51" s="172" t="str">
        <f>IF('(入力①) 基本情報入力シート'!K72="","",'(入力①) 基本情報入力シート'!K72)</f>
        <v/>
      </c>
      <c r="K51" s="177" t="str">
        <f>IF('(入力①) 基本情報入力シート'!L72="","",'(入力①) 基本情報入力シート'!L72)</f>
        <v/>
      </c>
      <c r="L51" s="181" t="str">
        <f>IF('(入力①) 基本情報入力シート'!M72="","",'(入力①) 基本情報入力シート'!M72)</f>
        <v/>
      </c>
      <c r="M51" s="185" t="str">
        <f>IF('(入力①) 基本情報入力シート'!R72="","",'(入力①) 基本情報入力シート'!R72)</f>
        <v/>
      </c>
      <c r="N51" s="185" t="str">
        <f>IF('(入力①) 基本情報入力シート'!W72="","",'(入力①) 基本情報入力シート'!W72)</f>
        <v/>
      </c>
      <c r="O51" s="185" t="str">
        <f>IF('(入力①) 基本情報入力シート'!X72="","",'(入力①) 基本情報入力シート'!X72)</f>
        <v/>
      </c>
      <c r="P51" s="198" t="str">
        <f>IF('(入力①) 基本情報入力シート'!Y72="","",'(入力①) 基本情報入力シート'!Y72)</f>
        <v/>
      </c>
      <c r="Q51" s="204" t="str">
        <f>IF('(入力①) 基本情報入力シート'!Z72="","",'(入力①) 基本情報入力シート'!Z72)</f>
        <v/>
      </c>
      <c r="R51" s="208" t="str">
        <f>IF('(入力①) 基本情報入力シート'!AA72="","",'(入力①) 基本情報入力シート'!AA72)</f>
        <v/>
      </c>
      <c r="S51" s="212"/>
      <c r="T51" s="217"/>
      <c r="U51" s="221" t="str">
        <f>IF(P51="","",VLOOKUP(P51,'【参考】数式用'!$A$5:$I$38,MATCH(T51,'【参考】数式用'!$C$4:$G$4,0)+2,0))</f>
        <v/>
      </c>
      <c r="V51" s="225" t="s">
        <v>253</v>
      </c>
      <c r="W51" s="231"/>
      <c r="X51" s="232" t="s">
        <v>37</v>
      </c>
      <c r="Y51" s="231"/>
      <c r="Z51" s="233" t="s">
        <v>237</v>
      </c>
      <c r="AA51" s="231"/>
      <c r="AB51" s="232" t="s">
        <v>37</v>
      </c>
      <c r="AC51" s="231"/>
      <c r="AD51" s="232" t="s">
        <v>42</v>
      </c>
      <c r="AE51" s="236" t="s">
        <v>72</v>
      </c>
      <c r="AF51" s="237" t="str">
        <f t="shared" si="0"/>
        <v/>
      </c>
      <c r="AG51" s="240" t="s">
        <v>255</v>
      </c>
      <c r="AH51" s="243" t="str">
        <f t="shared" si="1"/>
        <v/>
      </c>
    </row>
    <row r="52" spans="1:34" ht="36.75" customHeight="1">
      <c r="A52" s="158">
        <f t="shared" si="2"/>
        <v>41</v>
      </c>
      <c r="B52" s="164" t="str">
        <f>IF('(入力①) 基本情報入力シート'!C73="","",'(入力①) 基本情報入力シート'!C73)</f>
        <v/>
      </c>
      <c r="C52" s="169" t="str">
        <f>IF('(入力①) 基本情報入力シート'!D73="","",'(入力①) 基本情報入力シート'!D73)</f>
        <v/>
      </c>
      <c r="D52" s="172" t="str">
        <f>IF('(入力①) 基本情報入力シート'!E73="","",'(入力①) 基本情報入力シート'!E73)</f>
        <v/>
      </c>
      <c r="E52" s="172" t="str">
        <f>IF('(入力①) 基本情報入力シート'!F73="","",'(入力①) 基本情報入力シート'!F73)</f>
        <v/>
      </c>
      <c r="F52" s="172" t="str">
        <f>IF('(入力①) 基本情報入力シート'!G73="","",'(入力①) 基本情報入力シート'!G73)</f>
        <v/>
      </c>
      <c r="G52" s="172" t="str">
        <f>IF('(入力①) 基本情報入力シート'!H73="","",'(入力①) 基本情報入力シート'!H73)</f>
        <v/>
      </c>
      <c r="H52" s="172" t="str">
        <f>IF('(入力①) 基本情報入力シート'!I73="","",'(入力①) 基本情報入力シート'!I73)</f>
        <v/>
      </c>
      <c r="I52" s="172" t="str">
        <f>IF('(入力①) 基本情報入力シート'!J73="","",'(入力①) 基本情報入力シート'!J73)</f>
        <v/>
      </c>
      <c r="J52" s="172" t="str">
        <f>IF('(入力①) 基本情報入力シート'!K73="","",'(入力①) 基本情報入力シート'!K73)</f>
        <v/>
      </c>
      <c r="K52" s="177" t="str">
        <f>IF('(入力①) 基本情報入力シート'!L73="","",'(入力①) 基本情報入力シート'!L73)</f>
        <v/>
      </c>
      <c r="L52" s="181" t="str">
        <f>IF('(入力①) 基本情報入力シート'!M73="","",'(入力①) 基本情報入力シート'!M73)</f>
        <v/>
      </c>
      <c r="M52" s="185" t="str">
        <f>IF('(入力①) 基本情報入力シート'!R73="","",'(入力①) 基本情報入力シート'!R73)</f>
        <v/>
      </c>
      <c r="N52" s="185" t="str">
        <f>IF('(入力①) 基本情報入力シート'!W73="","",'(入力①) 基本情報入力シート'!W73)</f>
        <v/>
      </c>
      <c r="O52" s="185" t="str">
        <f>IF('(入力①) 基本情報入力シート'!X73="","",'(入力①) 基本情報入力シート'!X73)</f>
        <v/>
      </c>
      <c r="P52" s="198" t="str">
        <f>IF('(入力①) 基本情報入力シート'!Y73="","",'(入力①) 基本情報入力シート'!Y73)</f>
        <v/>
      </c>
      <c r="Q52" s="204" t="str">
        <f>IF('(入力①) 基本情報入力シート'!Z73="","",'(入力①) 基本情報入力シート'!Z73)</f>
        <v/>
      </c>
      <c r="R52" s="208" t="str">
        <f>IF('(入力①) 基本情報入力シート'!AA73="","",'(入力①) 基本情報入力シート'!AA73)</f>
        <v/>
      </c>
      <c r="S52" s="212"/>
      <c r="T52" s="217"/>
      <c r="U52" s="221" t="str">
        <f>IF(P52="","",VLOOKUP(P52,'【参考】数式用'!$A$5:$I$38,MATCH(T52,'【参考】数式用'!$C$4:$G$4,0)+2,0))</f>
        <v/>
      </c>
      <c r="V52" s="225" t="s">
        <v>253</v>
      </c>
      <c r="W52" s="231"/>
      <c r="X52" s="232" t="s">
        <v>37</v>
      </c>
      <c r="Y52" s="231"/>
      <c r="Z52" s="233" t="s">
        <v>237</v>
      </c>
      <c r="AA52" s="231"/>
      <c r="AB52" s="232" t="s">
        <v>37</v>
      </c>
      <c r="AC52" s="231"/>
      <c r="AD52" s="232" t="s">
        <v>42</v>
      </c>
      <c r="AE52" s="236" t="s">
        <v>72</v>
      </c>
      <c r="AF52" s="237" t="str">
        <f t="shared" si="0"/>
        <v/>
      </c>
      <c r="AG52" s="240" t="s">
        <v>255</v>
      </c>
      <c r="AH52" s="243" t="str">
        <f t="shared" si="1"/>
        <v/>
      </c>
    </row>
    <row r="53" spans="1:34" ht="36.75" customHeight="1">
      <c r="A53" s="158">
        <f t="shared" si="2"/>
        <v>42</v>
      </c>
      <c r="B53" s="164" t="str">
        <f>IF('(入力①) 基本情報入力シート'!C74="","",'(入力①) 基本情報入力シート'!C74)</f>
        <v/>
      </c>
      <c r="C53" s="169" t="str">
        <f>IF('(入力①) 基本情報入力シート'!D74="","",'(入力①) 基本情報入力シート'!D74)</f>
        <v/>
      </c>
      <c r="D53" s="172" t="str">
        <f>IF('(入力①) 基本情報入力シート'!E74="","",'(入力①) 基本情報入力シート'!E74)</f>
        <v/>
      </c>
      <c r="E53" s="172" t="str">
        <f>IF('(入力①) 基本情報入力シート'!F74="","",'(入力①) 基本情報入力シート'!F74)</f>
        <v/>
      </c>
      <c r="F53" s="172" t="str">
        <f>IF('(入力①) 基本情報入力シート'!G74="","",'(入力①) 基本情報入力シート'!G74)</f>
        <v/>
      </c>
      <c r="G53" s="172" t="str">
        <f>IF('(入力①) 基本情報入力シート'!H74="","",'(入力①) 基本情報入力シート'!H74)</f>
        <v/>
      </c>
      <c r="H53" s="172" t="str">
        <f>IF('(入力①) 基本情報入力シート'!I74="","",'(入力①) 基本情報入力シート'!I74)</f>
        <v/>
      </c>
      <c r="I53" s="172" t="str">
        <f>IF('(入力①) 基本情報入力シート'!J74="","",'(入力①) 基本情報入力シート'!J74)</f>
        <v/>
      </c>
      <c r="J53" s="172" t="str">
        <f>IF('(入力①) 基本情報入力シート'!K74="","",'(入力①) 基本情報入力シート'!K74)</f>
        <v/>
      </c>
      <c r="K53" s="177" t="str">
        <f>IF('(入力①) 基本情報入力シート'!L74="","",'(入力①) 基本情報入力シート'!L74)</f>
        <v/>
      </c>
      <c r="L53" s="181" t="str">
        <f>IF('(入力①) 基本情報入力シート'!M74="","",'(入力①) 基本情報入力シート'!M74)</f>
        <v/>
      </c>
      <c r="M53" s="185" t="str">
        <f>IF('(入力①) 基本情報入力シート'!R74="","",'(入力①) 基本情報入力シート'!R74)</f>
        <v/>
      </c>
      <c r="N53" s="185" t="str">
        <f>IF('(入力①) 基本情報入力シート'!W74="","",'(入力①) 基本情報入力シート'!W74)</f>
        <v/>
      </c>
      <c r="O53" s="185" t="str">
        <f>IF('(入力①) 基本情報入力シート'!X74="","",'(入力①) 基本情報入力シート'!X74)</f>
        <v/>
      </c>
      <c r="P53" s="198" t="str">
        <f>IF('(入力①) 基本情報入力シート'!Y74="","",'(入力①) 基本情報入力シート'!Y74)</f>
        <v/>
      </c>
      <c r="Q53" s="204" t="str">
        <f>IF('(入力①) 基本情報入力シート'!Z74="","",'(入力①) 基本情報入力シート'!Z74)</f>
        <v/>
      </c>
      <c r="R53" s="208" t="str">
        <f>IF('(入力①) 基本情報入力シート'!AA74="","",'(入力①) 基本情報入力シート'!AA74)</f>
        <v/>
      </c>
      <c r="S53" s="212"/>
      <c r="T53" s="217"/>
      <c r="U53" s="221" t="str">
        <f>IF(P53="","",VLOOKUP(P53,'【参考】数式用'!$A$5:$I$38,MATCH(T53,'【参考】数式用'!$C$4:$G$4,0)+2,0))</f>
        <v/>
      </c>
      <c r="V53" s="225" t="s">
        <v>253</v>
      </c>
      <c r="W53" s="231"/>
      <c r="X53" s="232" t="s">
        <v>37</v>
      </c>
      <c r="Y53" s="231"/>
      <c r="Z53" s="233" t="s">
        <v>237</v>
      </c>
      <c r="AA53" s="231"/>
      <c r="AB53" s="232" t="s">
        <v>37</v>
      </c>
      <c r="AC53" s="231"/>
      <c r="AD53" s="232" t="s">
        <v>42</v>
      </c>
      <c r="AE53" s="236" t="s">
        <v>72</v>
      </c>
      <c r="AF53" s="237" t="str">
        <f t="shared" si="0"/>
        <v/>
      </c>
      <c r="AG53" s="240" t="s">
        <v>255</v>
      </c>
      <c r="AH53" s="243" t="str">
        <f t="shared" si="1"/>
        <v/>
      </c>
    </row>
    <row r="54" spans="1:34" ht="36.75" customHeight="1">
      <c r="A54" s="158">
        <f t="shared" si="2"/>
        <v>43</v>
      </c>
      <c r="B54" s="164" t="str">
        <f>IF('(入力①) 基本情報入力シート'!C75="","",'(入力①) 基本情報入力シート'!C75)</f>
        <v/>
      </c>
      <c r="C54" s="169" t="str">
        <f>IF('(入力①) 基本情報入力シート'!D75="","",'(入力①) 基本情報入力シート'!D75)</f>
        <v/>
      </c>
      <c r="D54" s="172" t="str">
        <f>IF('(入力①) 基本情報入力シート'!E75="","",'(入力①) 基本情報入力シート'!E75)</f>
        <v/>
      </c>
      <c r="E54" s="172" t="str">
        <f>IF('(入力①) 基本情報入力シート'!F75="","",'(入力①) 基本情報入力シート'!F75)</f>
        <v/>
      </c>
      <c r="F54" s="172" t="str">
        <f>IF('(入力①) 基本情報入力シート'!G75="","",'(入力①) 基本情報入力シート'!G75)</f>
        <v/>
      </c>
      <c r="G54" s="172" t="str">
        <f>IF('(入力①) 基本情報入力シート'!H75="","",'(入力①) 基本情報入力シート'!H75)</f>
        <v/>
      </c>
      <c r="H54" s="172" t="str">
        <f>IF('(入力①) 基本情報入力シート'!I75="","",'(入力①) 基本情報入力シート'!I75)</f>
        <v/>
      </c>
      <c r="I54" s="172" t="str">
        <f>IF('(入力①) 基本情報入力シート'!J75="","",'(入力①) 基本情報入力シート'!J75)</f>
        <v/>
      </c>
      <c r="J54" s="172" t="str">
        <f>IF('(入力①) 基本情報入力シート'!K75="","",'(入力①) 基本情報入力シート'!K75)</f>
        <v/>
      </c>
      <c r="K54" s="177" t="str">
        <f>IF('(入力①) 基本情報入力シート'!L75="","",'(入力①) 基本情報入力シート'!L75)</f>
        <v/>
      </c>
      <c r="L54" s="181" t="str">
        <f>IF('(入力①) 基本情報入力シート'!M75="","",'(入力①) 基本情報入力シート'!M75)</f>
        <v/>
      </c>
      <c r="M54" s="185" t="str">
        <f>IF('(入力①) 基本情報入力シート'!R75="","",'(入力①) 基本情報入力シート'!R75)</f>
        <v/>
      </c>
      <c r="N54" s="185" t="str">
        <f>IF('(入力①) 基本情報入力シート'!W75="","",'(入力①) 基本情報入力シート'!W75)</f>
        <v/>
      </c>
      <c r="O54" s="185" t="str">
        <f>IF('(入力①) 基本情報入力シート'!X75="","",'(入力①) 基本情報入力シート'!X75)</f>
        <v/>
      </c>
      <c r="P54" s="198" t="str">
        <f>IF('(入力①) 基本情報入力シート'!Y75="","",'(入力①) 基本情報入力シート'!Y75)</f>
        <v/>
      </c>
      <c r="Q54" s="204" t="str">
        <f>IF('(入力①) 基本情報入力シート'!Z75="","",'(入力①) 基本情報入力シート'!Z75)</f>
        <v/>
      </c>
      <c r="R54" s="208" t="str">
        <f>IF('(入力①) 基本情報入力シート'!AA75="","",'(入力①) 基本情報入力シート'!AA75)</f>
        <v/>
      </c>
      <c r="S54" s="212"/>
      <c r="T54" s="217"/>
      <c r="U54" s="221" t="str">
        <f>IF(P54="","",VLOOKUP(P54,'【参考】数式用'!$A$5:$I$38,MATCH(T54,'【参考】数式用'!$C$4:$G$4,0)+2,0))</f>
        <v/>
      </c>
      <c r="V54" s="225" t="s">
        <v>253</v>
      </c>
      <c r="W54" s="231"/>
      <c r="X54" s="232" t="s">
        <v>37</v>
      </c>
      <c r="Y54" s="231"/>
      <c r="Z54" s="233" t="s">
        <v>237</v>
      </c>
      <c r="AA54" s="231"/>
      <c r="AB54" s="232" t="s">
        <v>37</v>
      </c>
      <c r="AC54" s="231"/>
      <c r="AD54" s="232" t="s">
        <v>42</v>
      </c>
      <c r="AE54" s="236" t="s">
        <v>72</v>
      </c>
      <c r="AF54" s="237" t="str">
        <f t="shared" si="0"/>
        <v/>
      </c>
      <c r="AG54" s="240" t="s">
        <v>255</v>
      </c>
      <c r="AH54" s="243" t="str">
        <f t="shared" si="1"/>
        <v/>
      </c>
    </row>
    <row r="55" spans="1:34" ht="36.75" customHeight="1">
      <c r="A55" s="158">
        <f t="shared" si="2"/>
        <v>44</v>
      </c>
      <c r="B55" s="164" t="str">
        <f>IF('(入力①) 基本情報入力シート'!C76="","",'(入力①) 基本情報入力シート'!C76)</f>
        <v/>
      </c>
      <c r="C55" s="169" t="str">
        <f>IF('(入力①) 基本情報入力シート'!D76="","",'(入力①) 基本情報入力シート'!D76)</f>
        <v/>
      </c>
      <c r="D55" s="172" t="str">
        <f>IF('(入力①) 基本情報入力シート'!E76="","",'(入力①) 基本情報入力シート'!E76)</f>
        <v/>
      </c>
      <c r="E55" s="172" t="str">
        <f>IF('(入力①) 基本情報入力シート'!F76="","",'(入力①) 基本情報入力シート'!F76)</f>
        <v/>
      </c>
      <c r="F55" s="172" t="str">
        <f>IF('(入力①) 基本情報入力シート'!G76="","",'(入力①) 基本情報入力シート'!G76)</f>
        <v/>
      </c>
      <c r="G55" s="172" t="str">
        <f>IF('(入力①) 基本情報入力シート'!H76="","",'(入力①) 基本情報入力シート'!H76)</f>
        <v/>
      </c>
      <c r="H55" s="172" t="str">
        <f>IF('(入力①) 基本情報入力シート'!I76="","",'(入力①) 基本情報入力シート'!I76)</f>
        <v/>
      </c>
      <c r="I55" s="172" t="str">
        <f>IF('(入力①) 基本情報入力シート'!J76="","",'(入力①) 基本情報入力シート'!J76)</f>
        <v/>
      </c>
      <c r="J55" s="172" t="str">
        <f>IF('(入力①) 基本情報入力シート'!K76="","",'(入力①) 基本情報入力シート'!K76)</f>
        <v/>
      </c>
      <c r="K55" s="177" t="str">
        <f>IF('(入力①) 基本情報入力シート'!L76="","",'(入力①) 基本情報入力シート'!L76)</f>
        <v/>
      </c>
      <c r="L55" s="181" t="str">
        <f>IF('(入力①) 基本情報入力シート'!M76="","",'(入力①) 基本情報入力シート'!M76)</f>
        <v/>
      </c>
      <c r="M55" s="185" t="str">
        <f>IF('(入力①) 基本情報入力シート'!R76="","",'(入力①) 基本情報入力シート'!R76)</f>
        <v/>
      </c>
      <c r="N55" s="185" t="str">
        <f>IF('(入力①) 基本情報入力シート'!W76="","",'(入力①) 基本情報入力シート'!W76)</f>
        <v/>
      </c>
      <c r="O55" s="185" t="str">
        <f>IF('(入力①) 基本情報入力シート'!X76="","",'(入力①) 基本情報入力シート'!X76)</f>
        <v/>
      </c>
      <c r="P55" s="198" t="str">
        <f>IF('(入力①) 基本情報入力シート'!Y76="","",'(入力①) 基本情報入力シート'!Y76)</f>
        <v/>
      </c>
      <c r="Q55" s="204" t="str">
        <f>IF('(入力①) 基本情報入力シート'!Z76="","",'(入力①) 基本情報入力シート'!Z76)</f>
        <v/>
      </c>
      <c r="R55" s="208" t="str">
        <f>IF('(入力①) 基本情報入力シート'!AA76="","",'(入力①) 基本情報入力シート'!AA76)</f>
        <v/>
      </c>
      <c r="S55" s="212"/>
      <c r="T55" s="217"/>
      <c r="U55" s="221" t="str">
        <f>IF(P55="","",VLOOKUP(P55,'【参考】数式用'!$A$5:$I$38,MATCH(T55,'【参考】数式用'!$C$4:$G$4,0)+2,0))</f>
        <v/>
      </c>
      <c r="V55" s="225" t="s">
        <v>253</v>
      </c>
      <c r="W55" s="231"/>
      <c r="X55" s="232" t="s">
        <v>37</v>
      </c>
      <c r="Y55" s="231"/>
      <c r="Z55" s="233" t="s">
        <v>237</v>
      </c>
      <c r="AA55" s="231"/>
      <c r="AB55" s="232" t="s">
        <v>37</v>
      </c>
      <c r="AC55" s="231"/>
      <c r="AD55" s="232" t="s">
        <v>42</v>
      </c>
      <c r="AE55" s="236" t="s">
        <v>72</v>
      </c>
      <c r="AF55" s="237" t="str">
        <f t="shared" si="0"/>
        <v/>
      </c>
      <c r="AG55" s="240" t="s">
        <v>255</v>
      </c>
      <c r="AH55" s="243" t="str">
        <f t="shared" si="1"/>
        <v/>
      </c>
    </row>
    <row r="56" spans="1:34" ht="36.75" customHeight="1">
      <c r="A56" s="158">
        <f t="shared" si="2"/>
        <v>45</v>
      </c>
      <c r="B56" s="164" t="str">
        <f>IF('(入力①) 基本情報入力シート'!C77="","",'(入力①) 基本情報入力シート'!C77)</f>
        <v/>
      </c>
      <c r="C56" s="169" t="str">
        <f>IF('(入力①) 基本情報入力シート'!D77="","",'(入力①) 基本情報入力シート'!D77)</f>
        <v/>
      </c>
      <c r="D56" s="172" t="str">
        <f>IF('(入力①) 基本情報入力シート'!E77="","",'(入力①) 基本情報入力シート'!E77)</f>
        <v/>
      </c>
      <c r="E56" s="172" t="str">
        <f>IF('(入力①) 基本情報入力シート'!F77="","",'(入力①) 基本情報入力シート'!F77)</f>
        <v/>
      </c>
      <c r="F56" s="172" t="str">
        <f>IF('(入力①) 基本情報入力シート'!G77="","",'(入力①) 基本情報入力シート'!G77)</f>
        <v/>
      </c>
      <c r="G56" s="172" t="str">
        <f>IF('(入力①) 基本情報入力シート'!H77="","",'(入力①) 基本情報入力シート'!H77)</f>
        <v/>
      </c>
      <c r="H56" s="172" t="str">
        <f>IF('(入力①) 基本情報入力シート'!I77="","",'(入力①) 基本情報入力シート'!I77)</f>
        <v/>
      </c>
      <c r="I56" s="172" t="str">
        <f>IF('(入力①) 基本情報入力シート'!J77="","",'(入力①) 基本情報入力シート'!J77)</f>
        <v/>
      </c>
      <c r="J56" s="172" t="str">
        <f>IF('(入力①) 基本情報入力シート'!K77="","",'(入力①) 基本情報入力シート'!K77)</f>
        <v/>
      </c>
      <c r="K56" s="177" t="str">
        <f>IF('(入力①) 基本情報入力シート'!L77="","",'(入力①) 基本情報入力シート'!L77)</f>
        <v/>
      </c>
      <c r="L56" s="181" t="str">
        <f>IF('(入力①) 基本情報入力シート'!M77="","",'(入力①) 基本情報入力シート'!M77)</f>
        <v/>
      </c>
      <c r="M56" s="185" t="str">
        <f>IF('(入力①) 基本情報入力シート'!R77="","",'(入力①) 基本情報入力シート'!R77)</f>
        <v/>
      </c>
      <c r="N56" s="185" t="str">
        <f>IF('(入力①) 基本情報入力シート'!W77="","",'(入力①) 基本情報入力シート'!W77)</f>
        <v/>
      </c>
      <c r="O56" s="185" t="str">
        <f>IF('(入力①) 基本情報入力シート'!X77="","",'(入力①) 基本情報入力シート'!X77)</f>
        <v/>
      </c>
      <c r="P56" s="198" t="str">
        <f>IF('(入力①) 基本情報入力シート'!Y77="","",'(入力①) 基本情報入力シート'!Y77)</f>
        <v/>
      </c>
      <c r="Q56" s="204" t="str">
        <f>IF('(入力①) 基本情報入力シート'!Z77="","",'(入力①) 基本情報入力シート'!Z77)</f>
        <v/>
      </c>
      <c r="R56" s="208" t="str">
        <f>IF('(入力①) 基本情報入力シート'!AA77="","",'(入力①) 基本情報入力シート'!AA77)</f>
        <v/>
      </c>
      <c r="S56" s="212"/>
      <c r="T56" s="217"/>
      <c r="U56" s="221" t="str">
        <f>IF(P56="","",VLOOKUP(P56,'【参考】数式用'!$A$5:$I$38,MATCH(T56,'【参考】数式用'!$C$4:$G$4,0)+2,0))</f>
        <v/>
      </c>
      <c r="V56" s="225" t="s">
        <v>253</v>
      </c>
      <c r="W56" s="231"/>
      <c r="X56" s="232" t="s">
        <v>37</v>
      </c>
      <c r="Y56" s="231"/>
      <c r="Z56" s="233" t="s">
        <v>237</v>
      </c>
      <c r="AA56" s="231"/>
      <c r="AB56" s="232" t="s">
        <v>37</v>
      </c>
      <c r="AC56" s="231"/>
      <c r="AD56" s="232" t="s">
        <v>42</v>
      </c>
      <c r="AE56" s="236" t="s">
        <v>72</v>
      </c>
      <c r="AF56" s="237" t="str">
        <f t="shared" si="0"/>
        <v/>
      </c>
      <c r="AG56" s="240" t="s">
        <v>255</v>
      </c>
      <c r="AH56" s="243" t="str">
        <f t="shared" si="1"/>
        <v/>
      </c>
    </row>
    <row r="57" spans="1:34" ht="36.75" customHeight="1">
      <c r="A57" s="158">
        <f t="shared" si="2"/>
        <v>46</v>
      </c>
      <c r="B57" s="164" t="str">
        <f>IF('(入力①) 基本情報入力シート'!C78="","",'(入力①) 基本情報入力シート'!C78)</f>
        <v/>
      </c>
      <c r="C57" s="169" t="str">
        <f>IF('(入力①) 基本情報入力シート'!D78="","",'(入力①) 基本情報入力シート'!D78)</f>
        <v/>
      </c>
      <c r="D57" s="172" t="str">
        <f>IF('(入力①) 基本情報入力シート'!E78="","",'(入力①) 基本情報入力シート'!E78)</f>
        <v/>
      </c>
      <c r="E57" s="172" t="str">
        <f>IF('(入力①) 基本情報入力シート'!F78="","",'(入力①) 基本情報入力シート'!F78)</f>
        <v/>
      </c>
      <c r="F57" s="172" t="str">
        <f>IF('(入力①) 基本情報入力シート'!G78="","",'(入力①) 基本情報入力シート'!G78)</f>
        <v/>
      </c>
      <c r="G57" s="172" t="str">
        <f>IF('(入力①) 基本情報入力シート'!H78="","",'(入力①) 基本情報入力シート'!H78)</f>
        <v/>
      </c>
      <c r="H57" s="172" t="str">
        <f>IF('(入力①) 基本情報入力シート'!I78="","",'(入力①) 基本情報入力シート'!I78)</f>
        <v/>
      </c>
      <c r="I57" s="172" t="str">
        <f>IF('(入力①) 基本情報入力シート'!J78="","",'(入力①) 基本情報入力シート'!J78)</f>
        <v/>
      </c>
      <c r="J57" s="172" t="str">
        <f>IF('(入力①) 基本情報入力シート'!K78="","",'(入力①) 基本情報入力シート'!K78)</f>
        <v/>
      </c>
      <c r="K57" s="177" t="str">
        <f>IF('(入力①) 基本情報入力シート'!L78="","",'(入力①) 基本情報入力シート'!L78)</f>
        <v/>
      </c>
      <c r="L57" s="181" t="str">
        <f>IF('(入力①) 基本情報入力シート'!M78="","",'(入力①) 基本情報入力シート'!M78)</f>
        <v/>
      </c>
      <c r="M57" s="185" t="str">
        <f>IF('(入力①) 基本情報入力シート'!R78="","",'(入力①) 基本情報入力シート'!R78)</f>
        <v/>
      </c>
      <c r="N57" s="185" t="str">
        <f>IF('(入力①) 基本情報入力シート'!W78="","",'(入力①) 基本情報入力シート'!W78)</f>
        <v/>
      </c>
      <c r="O57" s="185" t="str">
        <f>IF('(入力①) 基本情報入力シート'!X78="","",'(入力①) 基本情報入力シート'!X78)</f>
        <v/>
      </c>
      <c r="P57" s="198" t="str">
        <f>IF('(入力①) 基本情報入力シート'!Y78="","",'(入力①) 基本情報入力シート'!Y78)</f>
        <v/>
      </c>
      <c r="Q57" s="204" t="str">
        <f>IF('(入力①) 基本情報入力シート'!Z78="","",'(入力①) 基本情報入力シート'!Z78)</f>
        <v/>
      </c>
      <c r="R57" s="208" t="str">
        <f>IF('(入力①) 基本情報入力シート'!AA78="","",'(入力①) 基本情報入力シート'!AA78)</f>
        <v/>
      </c>
      <c r="S57" s="212"/>
      <c r="T57" s="217"/>
      <c r="U57" s="221" t="str">
        <f>IF(P57="","",VLOOKUP(P57,'【参考】数式用'!$A$5:$I$38,MATCH(T57,'【参考】数式用'!$C$4:$G$4,0)+2,0))</f>
        <v/>
      </c>
      <c r="V57" s="225" t="s">
        <v>253</v>
      </c>
      <c r="W57" s="231"/>
      <c r="X57" s="232" t="s">
        <v>37</v>
      </c>
      <c r="Y57" s="231"/>
      <c r="Z57" s="233" t="s">
        <v>237</v>
      </c>
      <c r="AA57" s="231"/>
      <c r="AB57" s="232" t="s">
        <v>37</v>
      </c>
      <c r="AC57" s="231"/>
      <c r="AD57" s="232" t="s">
        <v>42</v>
      </c>
      <c r="AE57" s="236" t="s">
        <v>72</v>
      </c>
      <c r="AF57" s="237" t="str">
        <f t="shared" si="0"/>
        <v/>
      </c>
      <c r="AG57" s="240" t="s">
        <v>255</v>
      </c>
      <c r="AH57" s="243" t="str">
        <f t="shared" si="1"/>
        <v/>
      </c>
    </row>
    <row r="58" spans="1:34" ht="36.75" customHeight="1">
      <c r="A58" s="158">
        <f t="shared" si="2"/>
        <v>47</v>
      </c>
      <c r="B58" s="164" t="str">
        <f>IF('(入力①) 基本情報入力シート'!C79="","",'(入力①) 基本情報入力シート'!C79)</f>
        <v/>
      </c>
      <c r="C58" s="169" t="str">
        <f>IF('(入力①) 基本情報入力シート'!D79="","",'(入力①) 基本情報入力シート'!D79)</f>
        <v/>
      </c>
      <c r="D58" s="172" t="str">
        <f>IF('(入力①) 基本情報入力シート'!E79="","",'(入力①) 基本情報入力シート'!E79)</f>
        <v/>
      </c>
      <c r="E58" s="172" t="str">
        <f>IF('(入力①) 基本情報入力シート'!F79="","",'(入力①) 基本情報入力シート'!F79)</f>
        <v/>
      </c>
      <c r="F58" s="172" t="str">
        <f>IF('(入力①) 基本情報入力シート'!G79="","",'(入力①) 基本情報入力シート'!G79)</f>
        <v/>
      </c>
      <c r="G58" s="172" t="str">
        <f>IF('(入力①) 基本情報入力シート'!H79="","",'(入力①) 基本情報入力シート'!H79)</f>
        <v/>
      </c>
      <c r="H58" s="172" t="str">
        <f>IF('(入力①) 基本情報入力シート'!I79="","",'(入力①) 基本情報入力シート'!I79)</f>
        <v/>
      </c>
      <c r="I58" s="172" t="str">
        <f>IF('(入力①) 基本情報入力シート'!J79="","",'(入力①) 基本情報入力シート'!J79)</f>
        <v/>
      </c>
      <c r="J58" s="172" t="str">
        <f>IF('(入力①) 基本情報入力シート'!K79="","",'(入力①) 基本情報入力シート'!K79)</f>
        <v/>
      </c>
      <c r="K58" s="177" t="str">
        <f>IF('(入力①) 基本情報入力シート'!L79="","",'(入力①) 基本情報入力シート'!L79)</f>
        <v/>
      </c>
      <c r="L58" s="181" t="str">
        <f>IF('(入力①) 基本情報入力シート'!M79="","",'(入力①) 基本情報入力シート'!M79)</f>
        <v/>
      </c>
      <c r="M58" s="185" t="str">
        <f>IF('(入力①) 基本情報入力シート'!R79="","",'(入力①) 基本情報入力シート'!R79)</f>
        <v/>
      </c>
      <c r="N58" s="185" t="str">
        <f>IF('(入力①) 基本情報入力シート'!W79="","",'(入力①) 基本情報入力シート'!W79)</f>
        <v/>
      </c>
      <c r="O58" s="185" t="str">
        <f>IF('(入力①) 基本情報入力シート'!X79="","",'(入力①) 基本情報入力シート'!X79)</f>
        <v/>
      </c>
      <c r="P58" s="198" t="str">
        <f>IF('(入力①) 基本情報入力シート'!Y79="","",'(入力①) 基本情報入力シート'!Y79)</f>
        <v/>
      </c>
      <c r="Q58" s="204" t="str">
        <f>IF('(入力①) 基本情報入力シート'!Z79="","",'(入力①) 基本情報入力シート'!Z79)</f>
        <v/>
      </c>
      <c r="R58" s="208" t="str">
        <f>IF('(入力①) 基本情報入力シート'!AA79="","",'(入力①) 基本情報入力シート'!AA79)</f>
        <v/>
      </c>
      <c r="S58" s="212"/>
      <c r="T58" s="217"/>
      <c r="U58" s="221" t="str">
        <f>IF(P58="","",VLOOKUP(P58,'【参考】数式用'!$A$5:$I$38,MATCH(T58,'【参考】数式用'!$C$4:$G$4,0)+2,0))</f>
        <v/>
      </c>
      <c r="V58" s="225" t="s">
        <v>253</v>
      </c>
      <c r="W58" s="231"/>
      <c r="X58" s="232" t="s">
        <v>37</v>
      </c>
      <c r="Y58" s="231"/>
      <c r="Z58" s="233" t="s">
        <v>237</v>
      </c>
      <c r="AA58" s="231"/>
      <c r="AB58" s="232" t="s">
        <v>37</v>
      </c>
      <c r="AC58" s="231"/>
      <c r="AD58" s="232" t="s">
        <v>42</v>
      </c>
      <c r="AE58" s="236" t="s">
        <v>72</v>
      </c>
      <c r="AF58" s="237" t="str">
        <f t="shared" si="0"/>
        <v/>
      </c>
      <c r="AG58" s="240" t="s">
        <v>255</v>
      </c>
      <c r="AH58" s="243" t="str">
        <f t="shared" si="1"/>
        <v/>
      </c>
    </row>
    <row r="59" spans="1:34" ht="36.75" customHeight="1">
      <c r="A59" s="158">
        <f t="shared" si="2"/>
        <v>48</v>
      </c>
      <c r="B59" s="164" t="str">
        <f>IF('(入力①) 基本情報入力シート'!C80="","",'(入力①) 基本情報入力シート'!C80)</f>
        <v/>
      </c>
      <c r="C59" s="169" t="str">
        <f>IF('(入力①) 基本情報入力シート'!D80="","",'(入力①) 基本情報入力シート'!D80)</f>
        <v/>
      </c>
      <c r="D59" s="172" t="str">
        <f>IF('(入力①) 基本情報入力シート'!E80="","",'(入力①) 基本情報入力シート'!E80)</f>
        <v/>
      </c>
      <c r="E59" s="172" t="str">
        <f>IF('(入力①) 基本情報入力シート'!F80="","",'(入力①) 基本情報入力シート'!F80)</f>
        <v/>
      </c>
      <c r="F59" s="172" t="str">
        <f>IF('(入力①) 基本情報入力シート'!G80="","",'(入力①) 基本情報入力シート'!G80)</f>
        <v/>
      </c>
      <c r="G59" s="172" t="str">
        <f>IF('(入力①) 基本情報入力シート'!H80="","",'(入力①) 基本情報入力シート'!H80)</f>
        <v/>
      </c>
      <c r="H59" s="172" t="str">
        <f>IF('(入力①) 基本情報入力シート'!I80="","",'(入力①) 基本情報入力シート'!I80)</f>
        <v/>
      </c>
      <c r="I59" s="172" t="str">
        <f>IF('(入力①) 基本情報入力シート'!J80="","",'(入力①) 基本情報入力シート'!J80)</f>
        <v/>
      </c>
      <c r="J59" s="172" t="str">
        <f>IF('(入力①) 基本情報入力シート'!K80="","",'(入力①) 基本情報入力シート'!K80)</f>
        <v/>
      </c>
      <c r="K59" s="177" t="str">
        <f>IF('(入力①) 基本情報入力シート'!L80="","",'(入力①) 基本情報入力シート'!L80)</f>
        <v/>
      </c>
      <c r="L59" s="181" t="str">
        <f>IF('(入力①) 基本情報入力シート'!M80="","",'(入力①) 基本情報入力シート'!M80)</f>
        <v/>
      </c>
      <c r="M59" s="185" t="str">
        <f>IF('(入力①) 基本情報入力シート'!R80="","",'(入力①) 基本情報入力シート'!R80)</f>
        <v/>
      </c>
      <c r="N59" s="185" t="str">
        <f>IF('(入力①) 基本情報入力シート'!W80="","",'(入力①) 基本情報入力シート'!W80)</f>
        <v/>
      </c>
      <c r="O59" s="185" t="str">
        <f>IF('(入力①) 基本情報入力シート'!X80="","",'(入力①) 基本情報入力シート'!X80)</f>
        <v/>
      </c>
      <c r="P59" s="198" t="str">
        <f>IF('(入力①) 基本情報入力シート'!Y80="","",'(入力①) 基本情報入力シート'!Y80)</f>
        <v/>
      </c>
      <c r="Q59" s="204" t="str">
        <f>IF('(入力①) 基本情報入力シート'!Z80="","",'(入力①) 基本情報入力シート'!Z80)</f>
        <v/>
      </c>
      <c r="R59" s="208" t="str">
        <f>IF('(入力①) 基本情報入力シート'!AA80="","",'(入力①) 基本情報入力シート'!AA80)</f>
        <v/>
      </c>
      <c r="S59" s="212"/>
      <c r="T59" s="217"/>
      <c r="U59" s="221" t="str">
        <f>IF(P59="","",VLOOKUP(P59,'【参考】数式用'!$A$5:$I$38,MATCH(T59,'【参考】数式用'!$C$4:$G$4,0)+2,0))</f>
        <v/>
      </c>
      <c r="V59" s="225" t="s">
        <v>253</v>
      </c>
      <c r="W59" s="231"/>
      <c r="X59" s="232" t="s">
        <v>37</v>
      </c>
      <c r="Y59" s="231"/>
      <c r="Z59" s="233" t="s">
        <v>237</v>
      </c>
      <c r="AA59" s="231"/>
      <c r="AB59" s="232" t="s">
        <v>37</v>
      </c>
      <c r="AC59" s="231"/>
      <c r="AD59" s="232" t="s">
        <v>42</v>
      </c>
      <c r="AE59" s="236" t="s">
        <v>72</v>
      </c>
      <c r="AF59" s="237" t="str">
        <f t="shared" si="0"/>
        <v/>
      </c>
      <c r="AG59" s="240" t="s">
        <v>255</v>
      </c>
      <c r="AH59" s="243" t="str">
        <f t="shared" si="1"/>
        <v/>
      </c>
    </row>
    <row r="60" spans="1:34" ht="36.75" customHeight="1">
      <c r="A60" s="158">
        <f t="shared" si="2"/>
        <v>49</v>
      </c>
      <c r="B60" s="164" t="str">
        <f>IF('(入力①) 基本情報入力シート'!C81="","",'(入力①) 基本情報入力シート'!C81)</f>
        <v/>
      </c>
      <c r="C60" s="169" t="str">
        <f>IF('(入力①) 基本情報入力シート'!D81="","",'(入力①) 基本情報入力シート'!D81)</f>
        <v/>
      </c>
      <c r="D60" s="172" t="str">
        <f>IF('(入力①) 基本情報入力シート'!E81="","",'(入力①) 基本情報入力シート'!E81)</f>
        <v/>
      </c>
      <c r="E60" s="172" t="str">
        <f>IF('(入力①) 基本情報入力シート'!F81="","",'(入力①) 基本情報入力シート'!F81)</f>
        <v/>
      </c>
      <c r="F60" s="172" t="str">
        <f>IF('(入力①) 基本情報入力シート'!G81="","",'(入力①) 基本情報入力シート'!G81)</f>
        <v/>
      </c>
      <c r="G60" s="172" t="str">
        <f>IF('(入力①) 基本情報入力シート'!H81="","",'(入力①) 基本情報入力シート'!H81)</f>
        <v/>
      </c>
      <c r="H60" s="172" t="str">
        <f>IF('(入力①) 基本情報入力シート'!I81="","",'(入力①) 基本情報入力シート'!I81)</f>
        <v/>
      </c>
      <c r="I60" s="172" t="str">
        <f>IF('(入力①) 基本情報入力シート'!J81="","",'(入力①) 基本情報入力シート'!J81)</f>
        <v/>
      </c>
      <c r="J60" s="172" t="str">
        <f>IF('(入力①) 基本情報入力シート'!K81="","",'(入力①) 基本情報入力シート'!K81)</f>
        <v/>
      </c>
      <c r="K60" s="177" t="str">
        <f>IF('(入力①) 基本情報入力シート'!L81="","",'(入力①) 基本情報入力シート'!L81)</f>
        <v/>
      </c>
      <c r="L60" s="181" t="str">
        <f>IF('(入力①) 基本情報入力シート'!M81="","",'(入力①) 基本情報入力シート'!M81)</f>
        <v/>
      </c>
      <c r="M60" s="185" t="str">
        <f>IF('(入力①) 基本情報入力シート'!R81="","",'(入力①) 基本情報入力シート'!R81)</f>
        <v/>
      </c>
      <c r="N60" s="185" t="str">
        <f>IF('(入力①) 基本情報入力シート'!W81="","",'(入力①) 基本情報入力シート'!W81)</f>
        <v/>
      </c>
      <c r="O60" s="185" t="str">
        <f>IF('(入力①) 基本情報入力シート'!X81="","",'(入力①) 基本情報入力シート'!X81)</f>
        <v/>
      </c>
      <c r="P60" s="198" t="str">
        <f>IF('(入力①) 基本情報入力シート'!Y81="","",'(入力①) 基本情報入力シート'!Y81)</f>
        <v/>
      </c>
      <c r="Q60" s="204" t="str">
        <f>IF('(入力①) 基本情報入力シート'!Z81="","",'(入力①) 基本情報入力シート'!Z81)</f>
        <v/>
      </c>
      <c r="R60" s="208" t="str">
        <f>IF('(入力①) 基本情報入力シート'!AA81="","",'(入力①) 基本情報入力シート'!AA81)</f>
        <v/>
      </c>
      <c r="S60" s="212"/>
      <c r="T60" s="217"/>
      <c r="U60" s="221" t="str">
        <f>IF(P60="","",VLOOKUP(P60,'【参考】数式用'!$A$5:$I$38,MATCH(T60,'【参考】数式用'!$C$4:$G$4,0)+2,0))</f>
        <v/>
      </c>
      <c r="V60" s="225" t="s">
        <v>253</v>
      </c>
      <c r="W60" s="231"/>
      <c r="X60" s="232" t="s">
        <v>37</v>
      </c>
      <c r="Y60" s="231"/>
      <c r="Z60" s="233" t="s">
        <v>237</v>
      </c>
      <c r="AA60" s="231"/>
      <c r="AB60" s="232" t="s">
        <v>37</v>
      </c>
      <c r="AC60" s="231"/>
      <c r="AD60" s="232" t="s">
        <v>42</v>
      </c>
      <c r="AE60" s="236" t="s">
        <v>72</v>
      </c>
      <c r="AF60" s="237" t="str">
        <f t="shared" si="0"/>
        <v/>
      </c>
      <c r="AG60" s="240" t="s">
        <v>255</v>
      </c>
      <c r="AH60" s="243" t="str">
        <f t="shared" si="1"/>
        <v/>
      </c>
    </row>
    <row r="61" spans="1:34" ht="36.75" customHeight="1">
      <c r="A61" s="158">
        <f t="shared" si="2"/>
        <v>50</v>
      </c>
      <c r="B61" s="164" t="str">
        <f>IF('(入力①) 基本情報入力シート'!C82="","",'(入力①) 基本情報入力シート'!C82)</f>
        <v/>
      </c>
      <c r="C61" s="169" t="str">
        <f>IF('(入力①) 基本情報入力シート'!D82="","",'(入力①) 基本情報入力シート'!D82)</f>
        <v/>
      </c>
      <c r="D61" s="172" t="str">
        <f>IF('(入力①) 基本情報入力シート'!E82="","",'(入力①) 基本情報入力シート'!E82)</f>
        <v/>
      </c>
      <c r="E61" s="172" t="str">
        <f>IF('(入力①) 基本情報入力シート'!F82="","",'(入力①) 基本情報入力シート'!F82)</f>
        <v/>
      </c>
      <c r="F61" s="172" t="str">
        <f>IF('(入力①) 基本情報入力シート'!G82="","",'(入力①) 基本情報入力シート'!G82)</f>
        <v/>
      </c>
      <c r="G61" s="172" t="str">
        <f>IF('(入力①) 基本情報入力シート'!H82="","",'(入力①) 基本情報入力シート'!H82)</f>
        <v/>
      </c>
      <c r="H61" s="172" t="str">
        <f>IF('(入力①) 基本情報入力シート'!I82="","",'(入力①) 基本情報入力シート'!I82)</f>
        <v/>
      </c>
      <c r="I61" s="172" t="str">
        <f>IF('(入力①) 基本情報入力シート'!J82="","",'(入力①) 基本情報入力シート'!J82)</f>
        <v/>
      </c>
      <c r="J61" s="172" t="str">
        <f>IF('(入力①) 基本情報入力シート'!K82="","",'(入力①) 基本情報入力シート'!K82)</f>
        <v/>
      </c>
      <c r="K61" s="177" t="str">
        <f>IF('(入力①) 基本情報入力シート'!L82="","",'(入力①) 基本情報入力シート'!L82)</f>
        <v/>
      </c>
      <c r="L61" s="181" t="str">
        <f>IF('(入力①) 基本情報入力シート'!M82="","",'(入力①) 基本情報入力シート'!M82)</f>
        <v/>
      </c>
      <c r="M61" s="185" t="str">
        <f>IF('(入力①) 基本情報入力シート'!R82="","",'(入力①) 基本情報入力シート'!R82)</f>
        <v/>
      </c>
      <c r="N61" s="185" t="str">
        <f>IF('(入力①) 基本情報入力シート'!W82="","",'(入力①) 基本情報入力シート'!W82)</f>
        <v/>
      </c>
      <c r="O61" s="185" t="str">
        <f>IF('(入力①) 基本情報入力シート'!X82="","",'(入力①) 基本情報入力シート'!X82)</f>
        <v/>
      </c>
      <c r="P61" s="198" t="str">
        <f>IF('(入力①) 基本情報入力シート'!Y82="","",'(入力①) 基本情報入力シート'!Y82)</f>
        <v/>
      </c>
      <c r="Q61" s="204" t="str">
        <f>IF('(入力①) 基本情報入力シート'!Z82="","",'(入力①) 基本情報入力シート'!Z82)</f>
        <v/>
      </c>
      <c r="R61" s="208" t="str">
        <f>IF('(入力①) 基本情報入力シート'!AA82="","",'(入力①) 基本情報入力シート'!AA82)</f>
        <v/>
      </c>
      <c r="S61" s="212"/>
      <c r="T61" s="217"/>
      <c r="U61" s="221" t="str">
        <f>IF(P61="","",VLOOKUP(P61,'【参考】数式用'!$A$5:$I$38,MATCH(T61,'【参考】数式用'!$C$4:$G$4,0)+2,0))</f>
        <v/>
      </c>
      <c r="V61" s="225" t="s">
        <v>253</v>
      </c>
      <c r="W61" s="231"/>
      <c r="X61" s="232" t="s">
        <v>37</v>
      </c>
      <c r="Y61" s="231"/>
      <c r="Z61" s="233" t="s">
        <v>237</v>
      </c>
      <c r="AA61" s="231"/>
      <c r="AB61" s="232" t="s">
        <v>37</v>
      </c>
      <c r="AC61" s="231"/>
      <c r="AD61" s="232" t="s">
        <v>42</v>
      </c>
      <c r="AE61" s="236" t="s">
        <v>72</v>
      </c>
      <c r="AF61" s="237" t="str">
        <f t="shared" si="0"/>
        <v/>
      </c>
      <c r="AG61" s="240" t="s">
        <v>255</v>
      </c>
      <c r="AH61" s="243" t="str">
        <f t="shared" si="1"/>
        <v/>
      </c>
    </row>
    <row r="62" spans="1:34" ht="36.75" customHeight="1">
      <c r="A62" s="158">
        <f t="shared" si="2"/>
        <v>51</v>
      </c>
      <c r="B62" s="164" t="str">
        <f>IF('(入力①) 基本情報入力シート'!C83="","",'(入力①) 基本情報入力シート'!C83)</f>
        <v/>
      </c>
      <c r="C62" s="169" t="str">
        <f>IF('(入力①) 基本情報入力シート'!D83="","",'(入力①) 基本情報入力シート'!D83)</f>
        <v/>
      </c>
      <c r="D62" s="172" t="str">
        <f>IF('(入力①) 基本情報入力シート'!E83="","",'(入力①) 基本情報入力シート'!E83)</f>
        <v/>
      </c>
      <c r="E62" s="172" t="str">
        <f>IF('(入力①) 基本情報入力シート'!F83="","",'(入力①) 基本情報入力シート'!F83)</f>
        <v/>
      </c>
      <c r="F62" s="172" t="str">
        <f>IF('(入力①) 基本情報入力シート'!G83="","",'(入力①) 基本情報入力シート'!G83)</f>
        <v/>
      </c>
      <c r="G62" s="172" t="str">
        <f>IF('(入力①) 基本情報入力シート'!H83="","",'(入力①) 基本情報入力シート'!H83)</f>
        <v/>
      </c>
      <c r="H62" s="172" t="str">
        <f>IF('(入力①) 基本情報入力シート'!I83="","",'(入力①) 基本情報入力シート'!I83)</f>
        <v/>
      </c>
      <c r="I62" s="172" t="str">
        <f>IF('(入力①) 基本情報入力シート'!J83="","",'(入力①) 基本情報入力シート'!J83)</f>
        <v/>
      </c>
      <c r="J62" s="172" t="str">
        <f>IF('(入力①) 基本情報入力シート'!K83="","",'(入力①) 基本情報入力シート'!K83)</f>
        <v/>
      </c>
      <c r="K62" s="177" t="str">
        <f>IF('(入力①) 基本情報入力シート'!L83="","",'(入力①) 基本情報入力シート'!L83)</f>
        <v/>
      </c>
      <c r="L62" s="181" t="str">
        <f>IF('(入力①) 基本情報入力シート'!M83="","",'(入力①) 基本情報入力シート'!M83)</f>
        <v/>
      </c>
      <c r="M62" s="185" t="str">
        <f>IF('(入力①) 基本情報入力シート'!R83="","",'(入力①) 基本情報入力シート'!R83)</f>
        <v/>
      </c>
      <c r="N62" s="185" t="str">
        <f>IF('(入力①) 基本情報入力シート'!W83="","",'(入力①) 基本情報入力シート'!W83)</f>
        <v/>
      </c>
      <c r="O62" s="185" t="str">
        <f>IF('(入力①) 基本情報入力シート'!X83="","",'(入力①) 基本情報入力シート'!X83)</f>
        <v/>
      </c>
      <c r="P62" s="198" t="str">
        <f>IF('(入力①) 基本情報入力シート'!Y83="","",'(入力①) 基本情報入力シート'!Y83)</f>
        <v/>
      </c>
      <c r="Q62" s="204" t="str">
        <f>IF('(入力①) 基本情報入力シート'!Z83="","",'(入力①) 基本情報入力シート'!Z83)</f>
        <v/>
      </c>
      <c r="R62" s="208" t="str">
        <f>IF('(入力①) 基本情報入力シート'!AA83="","",'(入力①) 基本情報入力シート'!AA83)</f>
        <v/>
      </c>
      <c r="S62" s="212"/>
      <c r="T62" s="217"/>
      <c r="U62" s="221" t="str">
        <f>IF(P62="","",VLOOKUP(P62,'【参考】数式用'!$A$5:$I$38,MATCH(T62,'【参考】数式用'!$C$4:$G$4,0)+2,0))</f>
        <v/>
      </c>
      <c r="V62" s="225" t="s">
        <v>253</v>
      </c>
      <c r="W62" s="231"/>
      <c r="X62" s="232" t="s">
        <v>37</v>
      </c>
      <c r="Y62" s="231"/>
      <c r="Z62" s="233" t="s">
        <v>237</v>
      </c>
      <c r="AA62" s="231"/>
      <c r="AB62" s="232" t="s">
        <v>37</v>
      </c>
      <c r="AC62" s="231"/>
      <c r="AD62" s="232" t="s">
        <v>42</v>
      </c>
      <c r="AE62" s="236" t="s">
        <v>72</v>
      </c>
      <c r="AF62" s="237" t="str">
        <f t="shared" si="0"/>
        <v/>
      </c>
      <c r="AG62" s="240" t="s">
        <v>255</v>
      </c>
      <c r="AH62" s="243" t="str">
        <f t="shared" si="1"/>
        <v/>
      </c>
    </row>
    <row r="63" spans="1:34" ht="36.75" customHeight="1">
      <c r="A63" s="158">
        <f t="shared" si="2"/>
        <v>52</v>
      </c>
      <c r="B63" s="164" t="str">
        <f>IF('(入力①) 基本情報入力シート'!C84="","",'(入力①) 基本情報入力シート'!C84)</f>
        <v/>
      </c>
      <c r="C63" s="169" t="str">
        <f>IF('(入力①) 基本情報入力シート'!D84="","",'(入力①) 基本情報入力シート'!D84)</f>
        <v/>
      </c>
      <c r="D63" s="172" t="str">
        <f>IF('(入力①) 基本情報入力シート'!E84="","",'(入力①) 基本情報入力シート'!E84)</f>
        <v/>
      </c>
      <c r="E63" s="172" t="str">
        <f>IF('(入力①) 基本情報入力シート'!F84="","",'(入力①) 基本情報入力シート'!F84)</f>
        <v/>
      </c>
      <c r="F63" s="172" t="str">
        <f>IF('(入力①) 基本情報入力シート'!G84="","",'(入力①) 基本情報入力シート'!G84)</f>
        <v/>
      </c>
      <c r="G63" s="172" t="str">
        <f>IF('(入力①) 基本情報入力シート'!H84="","",'(入力①) 基本情報入力シート'!H84)</f>
        <v/>
      </c>
      <c r="H63" s="172" t="str">
        <f>IF('(入力①) 基本情報入力シート'!I84="","",'(入力①) 基本情報入力シート'!I84)</f>
        <v/>
      </c>
      <c r="I63" s="172" t="str">
        <f>IF('(入力①) 基本情報入力シート'!J84="","",'(入力①) 基本情報入力シート'!J84)</f>
        <v/>
      </c>
      <c r="J63" s="172" t="str">
        <f>IF('(入力①) 基本情報入力シート'!K84="","",'(入力①) 基本情報入力シート'!K84)</f>
        <v/>
      </c>
      <c r="K63" s="177" t="str">
        <f>IF('(入力①) 基本情報入力シート'!L84="","",'(入力①) 基本情報入力シート'!L84)</f>
        <v/>
      </c>
      <c r="L63" s="181" t="str">
        <f>IF('(入力①) 基本情報入力シート'!M84="","",'(入力①) 基本情報入力シート'!M84)</f>
        <v/>
      </c>
      <c r="M63" s="185" t="str">
        <f>IF('(入力①) 基本情報入力シート'!R84="","",'(入力①) 基本情報入力シート'!R84)</f>
        <v/>
      </c>
      <c r="N63" s="185" t="str">
        <f>IF('(入力①) 基本情報入力シート'!W84="","",'(入力①) 基本情報入力シート'!W84)</f>
        <v/>
      </c>
      <c r="O63" s="185" t="str">
        <f>IF('(入力①) 基本情報入力シート'!X84="","",'(入力①) 基本情報入力シート'!X84)</f>
        <v/>
      </c>
      <c r="P63" s="198" t="str">
        <f>IF('(入力①) 基本情報入力シート'!Y84="","",'(入力①) 基本情報入力シート'!Y84)</f>
        <v/>
      </c>
      <c r="Q63" s="204" t="str">
        <f>IF('(入力①) 基本情報入力シート'!Z84="","",'(入力①) 基本情報入力シート'!Z84)</f>
        <v/>
      </c>
      <c r="R63" s="208" t="str">
        <f>IF('(入力①) 基本情報入力シート'!AA84="","",'(入力①) 基本情報入力シート'!AA84)</f>
        <v/>
      </c>
      <c r="S63" s="212"/>
      <c r="T63" s="217"/>
      <c r="U63" s="221" t="str">
        <f>IF(P63="","",VLOOKUP(P63,'【参考】数式用'!$A$5:$I$38,MATCH(T63,'【参考】数式用'!$C$4:$G$4,0)+2,0))</f>
        <v/>
      </c>
      <c r="V63" s="225" t="s">
        <v>253</v>
      </c>
      <c r="W63" s="231"/>
      <c r="X63" s="232" t="s">
        <v>37</v>
      </c>
      <c r="Y63" s="231"/>
      <c r="Z63" s="233" t="s">
        <v>237</v>
      </c>
      <c r="AA63" s="231"/>
      <c r="AB63" s="232" t="s">
        <v>37</v>
      </c>
      <c r="AC63" s="231"/>
      <c r="AD63" s="232" t="s">
        <v>42</v>
      </c>
      <c r="AE63" s="236" t="s">
        <v>72</v>
      </c>
      <c r="AF63" s="237" t="str">
        <f t="shared" si="0"/>
        <v/>
      </c>
      <c r="AG63" s="240" t="s">
        <v>255</v>
      </c>
      <c r="AH63" s="243" t="str">
        <f t="shared" si="1"/>
        <v/>
      </c>
    </row>
    <row r="64" spans="1:34" ht="36.75" customHeight="1">
      <c r="A64" s="158">
        <f t="shared" si="2"/>
        <v>53</v>
      </c>
      <c r="B64" s="164" t="str">
        <f>IF('(入力①) 基本情報入力シート'!C85="","",'(入力①) 基本情報入力シート'!C85)</f>
        <v/>
      </c>
      <c r="C64" s="169" t="str">
        <f>IF('(入力①) 基本情報入力シート'!D85="","",'(入力①) 基本情報入力シート'!D85)</f>
        <v/>
      </c>
      <c r="D64" s="172" t="str">
        <f>IF('(入力①) 基本情報入力シート'!E85="","",'(入力①) 基本情報入力シート'!E85)</f>
        <v/>
      </c>
      <c r="E64" s="172" t="str">
        <f>IF('(入力①) 基本情報入力シート'!F85="","",'(入力①) 基本情報入力シート'!F85)</f>
        <v/>
      </c>
      <c r="F64" s="172" t="str">
        <f>IF('(入力①) 基本情報入力シート'!G85="","",'(入力①) 基本情報入力シート'!G85)</f>
        <v/>
      </c>
      <c r="G64" s="172" t="str">
        <f>IF('(入力①) 基本情報入力シート'!H85="","",'(入力①) 基本情報入力シート'!H85)</f>
        <v/>
      </c>
      <c r="H64" s="172" t="str">
        <f>IF('(入力①) 基本情報入力シート'!I85="","",'(入力①) 基本情報入力シート'!I85)</f>
        <v/>
      </c>
      <c r="I64" s="172" t="str">
        <f>IF('(入力①) 基本情報入力シート'!J85="","",'(入力①) 基本情報入力シート'!J85)</f>
        <v/>
      </c>
      <c r="J64" s="172" t="str">
        <f>IF('(入力①) 基本情報入力シート'!K85="","",'(入力①) 基本情報入力シート'!K85)</f>
        <v/>
      </c>
      <c r="K64" s="177" t="str">
        <f>IF('(入力①) 基本情報入力シート'!L85="","",'(入力①) 基本情報入力シート'!L85)</f>
        <v/>
      </c>
      <c r="L64" s="181" t="str">
        <f>IF('(入力①) 基本情報入力シート'!M85="","",'(入力①) 基本情報入力シート'!M85)</f>
        <v/>
      </c>
      <c r="M64" s="185" t="str">
        <f>IF('(入力①) 基本情報入力シート'!R85="","",'(入力①) 基本情報入力シート'!R85)</f>
        <v/>
      </c>
      <c r="N64" s="185" t="str">
        <f>IF('(入力①) 基本情報入力シート'!W85="","",'(入力①) 基本情報入力シート'!W85)</f>
        <v/>
      </c>
      <c r="O64" s="185" t="str">
        <f>IF('(入力①) 基本情報入力シート'!X85="","",'(入力①) 基本情報入力シート'!X85)</f>
        <v/>
      </c>
      <c r="P64" s="198" t="str">
        <f>IF('(入力①) 基本情報入力シート'!Y85="","",'(入力①) 基本情報入力シート'!Y85)</f>
        <v/>
      </c>
      <c r="Q64" s="204" t="str">
        <f>IF('(入力①) 基本情報入力シート'!Z85="","",'(入力①) 基本情報入力シート'!Z85)</f>
        <v/>
      </c>
      <c r="R64" s="208" t="str">
        <f>IF('(入力①) 基本情報入力シート'!AA85="","",'(入力①) 基本情報入力シート'!AA85)</f>
        <v/>
      </c>
      <c r="S64" s="212"/>
      <c r="T64" s="217"/>
      <c r="U64" s="221" t="str">
        <f>IF(P64="","",VLOOKUP(P64,'【参考】数式用'!$A$5:$I$38,MATCH(T64,'【参考】数式用'!$C$4:$G$4,0)+2,0))</f>
        <v/>
      </c>
      <c r="V64" s="225" t="s">
        <v>253</v>
      </c>
      <c r="W64" s="231"/>
      <c r="X64" s="232" t="s">
        <v>37</v>
      </c>
      <c r="Y64" s="231"/>
      <c r="Z64" s="233" t="s">
        <v>237</v>
      </c>
      <c r="AA64" s="231"/>
      <c r="AB64" s="232" t="s">
        <v>37</v>
      </c>
      <c r="AC64" s="231"/>
      <c r="AD64" s="232" t="s">
        <v>42</v>
      </c>
      <c r="AE64" s="236" t="s">
        <v>72</v>
      </c>
      <c r="AF64" s="237" t="str">
        <f t="shared" si="0"/>
        <v/>
      </c>
      <c r="AG64" s="240" t="s">
        <v>255</v>
      </c>
      <c r="AH64" s="243" t="str">
        <f t="shared" si="1"/>
        <v/>
      </c>
    </row>
    <row r="65" spans="1:34" ht="36.75" customHeight="1">
      <c r="A65" s="158">
        <f t="shared" si="2"/>
        <v>54</v>
      </c>
      <c r="B65" s="164" t="str">
        <f>IF('(入力①) 基本情報入力シート'!C86="","",'(入力①) 基本情報入力シート'!C86)</f>
        <v/>
      </c>
      <c r="C65" s="169" t="str">
        <f>IF('(入力①) 基本情報入力シート'!D86="","",'(入力①) 基本情報入力シート'!D86)</f>
        <v/>
      </c>
      <c r="D65" s="172" t="str">
        <f>IF('(入力①) 基本情報入力シート'!E86="","",'(入力①) 基本情報入力シート'!E86)</f>
        <v/>
      </c>
      <c r="E65" s="172" t="str">
        <f>IF('(入力①) 基本情報入力シート'!F86="","",'(入力①) 基本情報入力シート'!F86)</f>
        <v/>
      </c>
      <c r="F65" s="172" t="str">
        <f>IF('(入力①) 基本情報入力シート'!G86="","",'(入力①) 基本情報入力シート'!G86)</f>
        <v/>
      </c>
      <c r="G65" s="172" t="str">
        <f>IF('(入力①) 基本情報入力シート'!H86="","",'(入力①) 基本情報入力シート'!H86)</f>
        <v/>
      </c>
      <c r="H65" s="172" t="str">
        <f>IF('(入力①) 基本情報入力シート'!I86="","",'(入力①) 基本情報入力シート'!I86)</f>
        <v/>
      </c>
      <c r="I65" s="172" t="str">
        <f>IF('(入力①) 基本情報入力シート'!J86="","",'(入力①) 基本情報入力シート'!J86)</f>
        <v/>
      </c>
      <c r="J65" s="172" t="str">
        <f>IF('(入力①) 基本情報入力シート'!K86="","",'(入力①) 基本情報入力シート'!K86)</f>
        <v/>
      </c>
      <c r="K65" s="177" t="str">
        <f>IF('(入力①) 基本情報入力シート'!L86="","",'(入力①) 基本情報入力シート'!L86)</f>
        <v/>
      </c>
      <c r="L65" s="181" t="str">
        <f>IF('(入力①) 基本情報入力シート'!M86="","",'(入力①) 基本情報入力シート'!M86)</f>
        <v/>
      </c>
      <c r="M65" s="185" t="str">
        <f>IF('(入力①) 基本情報入力シート'!R86="","",'(入力①) 基本情報入力シート'!R86)</f>
        <v/>
      </c>
      <c r="N65" s="185" t="str">
        <f>IF('(入力①) 基本情報入力シート'!W86="","",'(入力①) 基本情報入力シート'!W86)</f>
        <v/>
      </c>
      <c r="O65" s="185" t="str">
        <f>IF('(入力①) 基本情報入力シート'!X86="","",'(入力①) 基本情報入力シート'!X86)</f>
        <v/>
      </c>
      <c r="P65" s="198" t="str">
        <f>IF('(入力①) 基本情報入力シート'!Y86="","",'(入力①) 基本情報入力シート'!Y86)</f>
        <v/>
      </c>
      <c r="Q65" s="204" t="str">
        <f>IF('(入力①) 基本情報入力シート'!Z86="","",'(入力①) 基本情報入力シート'!Z86)</f>
        <v/>
      </c>
      <c r="R65" s="208" t="str">
        <f>IF('(入力①) 基本情報入力シート'!AA86="","",'(入力①) 基本情報入力シート'!AA86)</f>
        <v/>
      </c>
      <c r="S65" s="212"/>
      <c r="T65" s="217"/>
      <c r="U65" s="221" t="str">
        <f>IF(P65="","",VLOOKUP(P65,'【参考】数式用'!$A$5:$I$38,MATCH(T65,'【参考】数式用'!$C$4:$G$4,0)+2,0))</f>
        <v/>
      </c>
      <c r="V65" s="225" t="s">
        <v>253</v>
      </c>
      <c r="W65" s="231"/>
      <c r="X65" s="232" t="s">
        <v>37</v>
      </c>
      <c r="Y65" s="231"/>
      <c r="Z65" s="233" t="s">
        <v>237</v>
      </c>
      <c r="AA65" s="231"/>
      <c r="AB65" s="232" t="s">
        <v>37</v>
      </c>
      <c r="AC65" s="231"/>
      <c r="AD65" s="232" t="s">
        <v>42</v>
      </c>
      <c r="AE65" s="236" t="s">
        <v>72</v>
      </c>
      <c r="AF65" s="237" t="str">
        <f t="shared" si="0"/>
        <v/>
      </c>
      <c r="AG65" s="240" t="s">
        <v>255</v>
      </c>
      <c r="AH65" s="243" t="str">
        <f t="shared" si="1"/>
        <v/>
      </c>
    </row>
    <row r="66" spans="1:34" ht="36.75" customHeight="1">
      <c r="A66" s="158">
        <f t="shared" si="2"/>
        <v>55</v>
      </c>
      <c r="B66" s="164" t="str">
        <f>IF('(入力①) 基本情報入力シート'!C87="","",'(入力①) 基本情報入力シート'!C87)</f>
        <v/>
      </c>
      <c r="C66" s="169" t="str">
        <f>IF('(入力①) 基本情報入力シート'!D87="","",'(入力①) 基本情報入力シート'!D87)</f>
        <v/>
      </c>
      <c r="D66" s="172" t="str">
        <f>IF('(入力①) 基本情報入力シート'!E87="","",'(入力①) 基本情報入力シート'!E87)</f>
        <v/>
      </c>
      <c r="E66" s="172" t="str">
        <f>IF('(入力①) 基本情報入力シート'!F87="","",'(入力①) 基本情報入力シート'!F87)</f>
        <v/>
      </c>
      <c r="F66" s="172" t="str">
        <f>IF('(入力①) 基本情報入力シート'!G87="","",'(入力①) 基本情報入力シート'!G87)</f>
        <v/>
      </c>
      <c r="G66" s="172" t="str">
        <f>IF('(入力①) 基本情報入力シート'!H87="","",'(入力①) 基本情報入力シート'!H87)</f>
        <v/>
      </c>
      <c r="H66" s="172" t="str">
        <f>IF('(入力①) 基本情報入力シート'!I87="","",'(入力①) 基本情報入力シート'!I87)</f>
        <v/>
      </c>
      <c r="I66" s="172" t="str">
        <f>IF('(入力①) 基本情報入力シート'!J87="","",'(入力①) 基本情報入力シート'!J87)</f>
        <v/>
      </c>
      <c r="J66" s="172" t="str">
        <f>IF('(入力①) 基本情報入力シート'!K87="","",'(入力①) 基本情報入力シート'!K87)</f>
        <v/>
      </c>
      <c r="K66" s="177" t="str">
        <f>IF('(入力①) 基本情報入力シート'!L87="","",'(入力①) 基本情報入力シート'!L87)</f>
        <v/>
      </c>
      <c r="L66" s="181" t="str">
        <f>IF('(入力①) 基本情報入力シート'!M87="","",'(入力①) 基本情報入力シート'!M87)</f>
        <v/>
      </c>
      <c r="M66" s="185" t="str">
        <f>IF('(入力①) 基本情報入力シート'!R87="","",'(入力①) 基本情報入力シート'!R87)</f>
        <v/>
      </c>
      <c r="N66" s="185" t="str">
        <f>IF('(入力①) 基本情報入力シート'!W87="","",'(入力①) 基本情報入力シート'!W87)</f>
        <v/>
      </c>
      <c r="O66" s="185" t="str">
        <f>IF('(入力①) 基本情報入力シート'!X87="","",'(入力①) 基本情報入力シート'!X87)</f>
        <v/>
      </c>
      <c r="P66" s="198" t="str">
        <f>IF('(入力①) 基本情報入力シート'!Y87="","",'(入力①) 基本情報入力シート'!Y87)</f>
        <v/>
      </c>
      <c r="Q66" s="204" t="str">
        <f>IF('(入力①) 基本情報入力シート'!Z87="","",'(入力①) 基本情報入力シート'!Z87)</f>
        <v/>
      </c>
      <c r="R66" s="208" t="str">
        <f>IF('(入力①) 基本情報入力シート'!AA87="","",'(入力①) 基本情報入力シート'!AA87)</f>
        <v/>
      </c>
      <c r="S66" s="212"/>
      <c r="T66" s="217"/>
      <c r="U66" s="221" t="str">
        <f>IF(P66="","",VLOOKUP(P66,'【参考】数式用'!$A$5:$I$38,MATCH(T66,'【参考】数式用'!$C$4:$G$4,0)+2,0))</f>
        <v/>
      </c>
      <c r="V66" s="225" t="s">
        <v>253</v>
      </c>
      <c r="W66" s="231"/>
      <c r="X66" s="232" t="s">
        <v>37</v>
      </c>
      <c r="Y66" s="231"/>
      <c r="Z66" s="233" t="s">
        <v>237</v>
      </c>
      <c r="AA66" s="231"/>
      <c r="AB66" s="232" t="s">
        <v>37</v>
      </c>
      <c r="AC66" s="231"/>
      <c r="AD66" s="232" t="s">
        <v>42</v>
      </c>
      <c r="AE66" s="236" t="s">
        <v>72</v>
      </c>
      <c r="AF66" s="237" t="str">
        <f t="shared" si="0"/>
        <v/>
      </c>
      <c r="AG66" s="240" t="s">
        <v>255</v>
      </c>
      <c r="AH66" s="243" t="str">
        <f t="shared" si="1"/>
        <v/>
      </c>
    </row>
    <row r="67" spans="1:34" ht="36.75" customHeight="1">
      <c r="A67" s="158">
        <f t="shared" si="2"/>
        <v>56</v>
      </c>
      <c r="B67" s="164" t="str">
        <f>IF('(入力①) 基本情報入力シート'!C88="","",'(入力①) 基本情報入力シート'!C88)</f>
        <v/>
      </c>
      <c r="C67" s="169" t="str">
        <f>IF('(入力①) 基本情報入力シート'!D88="","",'(入力①) 基本情報入力シート'!D88)</f>
        <v/>
      </c>
      <c r="D67" s="172" t="str">
        <f>IF('(入力①) 基本情報入力シート'!E88="","",'(入力①) 基本情報入力シート'!E88)</f>
        <v/>
      </c>
      <c r="E67" s="172" t="str">
        <f>IF('(入力①) 基本情報入力シート'!F88="","",'(入力①) 基本情報入力シート'!F88)</f>
        <v/>
      </c>
      <c r="F67" s="172" t="str">
        <f>IF('(入力①) 基本情報入力シート'!G88="","",'(入力①) 基本情報入力シート'!G88)</f>
        <v/>
      </c>
      <c r="G67" s="172" t="str">
        <f>IF('(入力①) 基本情報入力シート'!H88="","",'(入力①) 基本情報入力シート'!H88)</f>
        <v/>
      </c>
      <c r="H67" s="172" t="str">
        <f>IF('(入力①) 基本情報入力シート'!I88="","",'(入力①) 基本情報入力シート'!I88)</f>
        <v/>
      </c>
      <c r="I67" s="172" t="str">
        <f>IF('(入力①) 基本情報入力シート'!J88="","",'(入力①) 基本情報入力シート'!J88)</f>
        <v/>
      </c>
      <c r="J67" s="172" t="str">
        <f>IF('(入力①) 基本情報入力シート'!K88="","",'(入力①) 基本情報入力シート'!K88)</f>
        <v/>
      </c>
      <c r="K67" s="177" t="str">
        <f>IF('(入力①) 基本情報入力シート'!L88="","",'(入力①) 基本情報入力シート'!L88)</f>
        <v/>
      </c>
      <c r="L67" s="181" t="str">
        <f>IF('(入力①) 基本情報入力シート'!M88="","",'(入力①) 基本情報入力シート'!M88)</f>
        <v/>
      </c>
      <c r="M67" s="185" t="str">
        <f>IF('(入力①) 基本情報入力シート'!R88="","",'(入力①) 基本情報入力シート'!R88)</f>
        <v/>
      </c>
      <c r="N67" s="185" t="str">
        <f>IF('(入力①) 基本情報入力シート'!W88="","",'(入力①) 基本情報入力シート'!W88)</f>
        <v/>
      </c>
      <c r="O67" s="185" t="str">
        <f>IF('(入力①) 基本情報入力シート'!X88="","",'(入力①) 基本情報入力シート'!X88)</f>
        <v/>
      </c>
      <c r="P67" s="198" t="str">
        <f>IF('(入力①) 基本情報入力シート'!Y88="","",'(入力①) 基本情報入力シート'!Y88)</f>
        <v/>
      </c>
      <c r="Q67" s="204" t="str">
        <f>IF('(入力①) 基本情報入力シート'!Z88="","",'(入力①) 基本情報入力シート'!Z88)</f>
        <v/>
      </c>
      <c r="R67" s="208" t="str">
        <f>IF('(入力①) 基本情報入力シート'!AA88="","",'(入力①) 基本情報入力シート'!AA88)</f>
        <v/>
      </c>
      <c r="S67" s="212"/>
      <c r="T67" s="217"/>
      <c r="U67" s="221" t="str">
        <f>IF(P67="","",VLOOKUP(P67,'【参考】数式用'!$A$5:$I$38,MATCH(T67,'【参考】数式用'!$C$4:$G$4,0)+2,0))</f>
        <v/>
      </c>
      <c r="V67" s="225" t="s">
        <v>253</v>
      </c>
      <c r="W67" s="231"/>
      <c r="X67" s="232" t="s">
        <v>37</v>
      </c>
      <c r="Y67" s="231"/>
      <c r="Z67" s="233" t="s">
        <v>237</v>
      </c>
      <c r="AA67" s="231"/>
      <c r="AB67" s="232" t="s">
        <v>37</v>
      </c>
      <c r="AC67" s="231"/>
      <c r="AD67" s="232" t="s">
        <v>42</v>
      </c>
      <c r="AE67" s="236" t="s">
        <v>72</v>
      </c>
      <c r="AF67" s="237" t="str">
        <f t="shared" si="0"/>
        <v/>
      </c>
      <c r="AG67" s="240" t="s">
        <v>255</v>
      </c>
      <c r="AH67" s="243" t="str">
        <f t="shared" si="1"/>
        <v/>
      </c>
    </row>
    <row r="68" spans="1:34" ht="36.75" customHeight="1">
      <c r="A68" s="158">
        <f t="shared" si="2"/>
        <v>57</v>
      </c>
      <c r="B68" s="164" t="str">
        <f>IF('(入力①) 基本情報入力シート'!C89="","",'(入力①) 基本情報入力シート'!C89)</f>
        <v/>
      </c>
      <c r="C68" s="169" t="str">
        <f>IF('(入力①) 基本情報入力シート'!D89="","",'(入力①) 基本情報入力シート'!D89)</f>
        <v/>
      </c>
      <c r="D68" s="172" t="str">
        <f>IF('(入力①) 基本情報入力シート'!E89="","",'(入力①) 基本情報入力シート'!E89)</f>
        <v/>
      </c>
      <c r="E68" s="172" t="str">
        <f>IF('(入力①) 基本情報入力シート'!F89="","",'(入力①) 基本情報入力シート'!F89)</f>
        <v/>
      </c>
      <c r="F68" s="172" t="str">
        <f>IF('(入力①) 基本情報入力シート'!G89="","",'(入力①) 基本情報入力シート'!G89)</f>
        <v/>
      </c>
      <c r="G68" s="172" t="str">
        <f>IF('(入力①) 基本情報入力シート'!H89="","",'(入力①) 基本情報入力シート'!H89)</f>
        <v/>
      </c>
      <c r="H68" s="172" t="str">
        <f>IF('(入力①) 基本情報入力シート'!I89="","",'(入力①) 基本情報入力シート'!I89)</f>
        <v/>
      </c>
      <c r="I68" s="172" t="str">
        <f>IF('(入力①) 基本情報入力シート'!J89="","",'(入力①) 基本情報入力シート'!J89)</f>
        <v/>
      </c>
      <c r="J68" s="172" t="str">
        <f>IF('(入力①) 基本情報入力シート'!K89="","",'(入力①) 基本情報入力シート'!K89)</f>
        <v/>
      </c>
      <c r="K68" s="177" t="str">
        <f>IF('(入力①) 基本情報入力シート'!L89="","",'(入力①) 基本情報入力シート'!L89)</f>
        <v/>
      </c>
      <c r="L68" s="181" t="str">
        <f>IF('(入力①) 基本情報入力シート'!M89="","",'(入力①) 基本情報入力シート'!M89)</f>
        <v/>
      </c>
      <c r="M68" s="185" t="str">
        <f>IF('(入力①) 基本情報入力シート'!R89="","",'(入力①) 基本情報入力シート'!R89)</f>
        <v/>
      </c>
      <c r="N68" s="185" t="str">
        <f>IF('(入力①) 基本情報入力シート'!W89="","",'(入力①) 基本情報入力シート'!W89)</f>
        <v/>
      </c>
      <c r="O68" s="185" t="str">
        <f>IF('(入力①) 基本情報入力シート'!X89="","",'(入力①) 基本情報入力シート'!X89)</f>
        <v/>
      </c>
      <c r="P68" s="198" t="str">
        <f>IF('(入力①) 基本情報入力シート'!Y89="","",'(入力①) 基本情報入力シート'!Y89)</f>
        <v/>
      </c>
      <c r="Q68" s="204" t="str">
        <f>IF('(入力①) 基本情報入力シート'!Z89="","",'(入力①) 基本情報入力シート'!Z89)</f>
        <v/>
      </c>
      <c r="R68" s="208" t="str">
        <f>IF('(入力①) 基本情報入力シート'!AA89="","",'(入力①) 基本情報入力シート'!AA89)</f>
        <v/>
      </c>
      <c r="S68" s="212"/>
      <c r="T68" s="217"/>
      <c r="U68" s="221" t="str">
        <f>IF(P68="","",VLOOKUP(P68,'【参考】数式用'!$A$5:$I$38,MATCH(T68,'【参考】数式用'!$C$4:$G$4,0)+2,0))</f>
        <v/>
      </c>
      <c r="V68" s="225" t="s">
        <v>253</v>
      </c>
      <c r="W68" s="231"/>
      <c r="X68" s="232" t="s">
        <v>37</v>
      </c>
      <c r="Y68" s="231"/>
      <c r="Z68" s="233" t="s">
        <v>237</v>
      </c>
      <c r="AA68" s="231"/>
      <c r="AB68" s="232" t="s">
        <v>37</v>
      </c>
      <c r="AC68" s="231"/>
      <c r="AD68" s="232" t="s">
        <v>42</v>
      </c>
      <c r="AE68" s="236" t="s">
        <v>72</v>
      </c>
      <c r="AF68" s="237" t="str">
        <f t="shared" si="0"/>
        <v/>
      </c>
      <c r="AG68" s="240" t="s">
        <v>255</v>
      </c>
      <c r="AH68" s="243" t="str">
        <f t="shared" si="1"/>
        <v/>
      </c>
    </row>
    <row r="69" spans="1:34" ht="36.75" customHeight="1">
      <c r="A69" s="158">
        <f t="shared" si="2"/>
        <v>58</v>
      </c>
      <c r="B69" s="164" t="str">
        <f>IF('(入力①) 基本情報入力シート'!C90="","",'(入力①) 基本情報入力シート'!C90)</f>
        <v/>
      </c>
      <c r="C69" s="169" t="str">
        <f>IF('(入力①) 基本情報入力シート'!D90="","",'(入力①) 基本情報入力シート'!D90)</f>
        <v/>
      </c>
      <c r="D69" s="172" t="str">
        <f>IF('(入力①) 基本情報入力シート'!E90="","",'(入力①) 基本情報入力シート'!E90)</f>
        <v/>
      </c>
      <c r="E69" s="172" t="str">
        <f>IF('(入力①) 基本情報入力シート'!F90="","",'(入力①) 基本情報入力シート'!F90)</f>
        <v/>
      </c>
      <c r="F69" s="172" t="str">
        <f>IF('(入力①) 基本情報入力シート'!G90="","",'(入力①) 基本情報入力シート'!G90)</f>
        <v/>
      </c>
      <c r="G69" s="172" t="str">
        <f>IF('(入力①) 基本情報入力シート'!H90="","",'(入力①) 基本情報入力シート'!H90)</f>
        <v/>
      </c>
      <c r="H69" s="172" t="str">
        <f>IF('(入力①) 基本情報入力シート'!I90="","",'(入力①) 基本情報入力シート'!I90)</f>
        <v/>
      </c>
      <c r="I69" s="172" t="str">
        <f>IF('(入力①) 基本情報入力シート'!J90="","",'(入力①) 基本情報入力シート'!J90)</f>
        <v/>
      </c>
      <c r="J69" s="172" t="str">
        <f>IF('(入力①) 基本情報入力シート'!K90="","",'(入力①) 基本情報入力シート'!K90)</f>
        <v/>
      </c>
      <c r="K69" s="177" t="str">
        <f>IF('(入力①) 基本情報入力シート'!L90="","",'(入力①) 基本情報入力シート'!L90)</f>
        <v/>
      </c>
      <c r="L69" s="181" t="str">
        <f>IF('(入力①) 基本情報入力シート'!M90="","",'(入力①) 基本情報入力シート'!M90)</f>
        <v/>
      </c>
      <c r="M69" s="185" t="str">
        <f>IF('(入力①) 基本情報入力シート'!R90="","",'(入力①) 基本情報入力シート'!R90)</f>
        <v/>
      </c>
      <c r="N69" s="185" t="str">
        <f>IF('(入力①) 基本情報入力シート'!W90="","",'(入力①) 基本情報入力シート'!W90)</f>
        <v/>
      </c>
      <c r="O69" s="185" t="str">
        <f>IF('(入力①) 基本情報入力シート'!X90="","",'(入力①) 基本情報入力シート'!X90)</f>
        <v/>
      </c>
      <c r="P69" s="198" t="str">
        <f>IF('(入力①) 基本情報入力シート'!Y90="","",'(入力①) 基本情報入力シート'!Y90)</f>
        <v/>
      </c>
      <c r="Q69" s="204" t="str">
        <f>IF('(入力①) 基本情報入力シート'!Z90="","",'(入力①) 基本情報入力シート'!Z90)</f>
        <v/>
      </c>
      <c r="R69" s="208" t="str">
        <f>IF('(入力①) 基本情報入力シート'!AA90="","",'(入力①) 基本情報入力シート'!AA90)</f>
        <v/>
      </c>
      <c r="S69" s="212"/>
      <c r="T69" s="217"/>
      <c r="U69" s="221" t="str">
        <f>IF(P69="","",VLOOKUP(P69,'【参考】数式用'!$A$5:$I$38,MATCH(T69,'【参考】数式用'!$C$4:$G$4,0)+2,0))</f>
        <v/>
      </c>
      <c r="V69" s="225" t="s">
        <v>253</v>
      </c>
      <c r="W69" s="231"/>
      <c r="X69" s="232" t="s">
        <v>37</v>
      </c>
      <c r="Y69" s="231"/>
      <c r="Z69" s="233" t="s">
        <v>237</v>
      </c>
      <c r="AA69" s="231"/>
      <c r="AB69" s="232" t="s">
        <v>37</v>
      </c>
      <c r="AC69" s="231"/>
      <c r="AD69" s="232" t="s">
        <v>42</v>
      </c>
      <c r="AE69" s="236" t="s">
        <v>72</v>
      </c>
      <c r="AF69" s="237" t="str">
        <f t="shared" si="0"/>
        <v/>
      </c>
      <c r="AG69" s="240" t="s">
        <v>255</v>
      </c>
      <c r="AH69" s="243" t="str">
        <f t="shared" si="1"/>
        <v/>
      </c>
    </row>
    <row r="70" spans="1:34" ht="36.75" customHeight="1">
      <c r="A70" s="158">
        <f t="shared" si="2"/>
        <v>59</v>
      </c>
      <c r="B70" s="164" t="str">
        <f>IF('(入力①) 基本情報入力シート'!C91="","",'(入力①) 基本情報入力シート'!C91)</f>
        <v/>
      </c>
      <c r="C70" s="169" t="str">
        <f>IF('(入力①) 基本情報入力シート'!D91="","",'(入力①) 基本情報入力シート'!D91)</f>
        <v/>
      </c>
      <c r="D70" s="172" t="str">
        <f>IF('(入力①) 基本情報入力シート'!E91="","",'(入力①) 基本情報入力シート'!E91)</f>
        <v/>
      </c>
      <c r="E70" s="172" t="str">
        <f>IF('(入力①) 基本情報入力シート'!F91="","",'(入力①) 基本情報入力シート'!F91)</f>
        <v/>
      </c>
      <c r="F70" s="172" t="str">
        <f>IF('(入力①) 基本情報入力シート'!G91="","",'(入力①) 基本情報入力シート'!G91)</f>
        <v/>
      </c>
      <c r="G70" s="172" t="str">
        <f>IF('(入力①) 基本情報入力シート'!H91="","",'(入力①) 基本情報入力シート'!H91)</f>
        <v/>
      </c>
      <c r="H70" s="172" t="str">
        <f>IF('(入力①) 基本情報入力シート'!I91="","",'(入力①) 基本情報入力シート'!I91)</f>
        <v/>
      </c>
      <c r="I70" s="172" t="str">
        <f>IF('(入力①) 基本情報入力シート'!J91="","",'(入力①) 基本情報入力シート'!J91)</f>
        <v/>
      </c>
      <c r="J70" s="172" t="str">
        <f>IF('(入力①) 基本情報入力シート'!K91="","",'(入力①) 基本情報入力シート'!K91)</f>
        <v/>
      </c>
      <c r="K70" s="177" t="str">
        <f>IF('(入力①) 基本情報入力シート'!L91="","",'(入力①) 基本情報入力シート'!L91)</f>
        <v/>
      </c>
      <c r="L70" s="181" t="str">
        <f>IF('(入力①) 基本情報入力シート'!M91="","",'(入力①) 基本情報入力シート'!M91)</f>
        <v/>
      </c>
      <c r="M70" s="185" t="str">
        <f>IF('(入力①) 基本情報入力シート'!R91="","",'(入力①) 基本情報入力シート'!R91)</f>
        <v/>
      </c>
      <c r="N70" s="185" t="str">
        <f>IF('(入力①) 基本情報入力シート'!W91="","",'(入力①) 基本情報入力シート'!W91)</f>
        <v/>
      </c>
      <c r="O70" s="185" t="str">
        <f>IF('(入力①) 基本情報入力シート'!X91="","",'(入力①) 基本情報入力シート'!X91)</f>
        <v/>
      </c>
      <c r="P70" s="198" t="str">
        <f>IF('(入力①) 基本情報入力シート'!Y91="","",'(入力①) 基本情報入力シート'!Y91)</f>
        <v/>
      </c>
      <c r="Q70" s="204" t="str">
        <f>IF('(入力①) 基本情報入力シート'!Z91="","",'(入力①) 基本情報入力シート'!Z91)</f>
        <v/>
      </c>
      <c r="R70" s="208" t="str">
        <f>IF('(入力①) 基本情報入力シート'!AA91="","",'(入力①) 基本情報入力シート'!AA91)</f>
        <v/>
      </c>
      <c r="S70" s="212"/>
      <c r="T70" s="217"/>
      <c r="U70" s="221" t="str">
        <f>IF(P70="","",VLOOKUP(P70,'【参考】数式用'!$A$5:$I$38,MATCH(T70,'【参考】数式用'!$C$4:$G$4,0)+2,0))</f>
        <v/>
      </c>
      <c r="V70" s="225" t="s">
        <v>253</v>
      </c>
      <c r="W70" s="231"/>
      <c r="X70" s="232" t="s">
        <v>37</v>
      </c>
      <c r="Y70" s="231"/>
      <c r="Z70" s="233" t="s">
        <v>237</v>
      </c>
      <c r="AA70" s="231"/>
      <c r="AB70" s="232" t="s">
        <v>37</v>
      </c>
      <c r="AC70" s="231"/>
      <c r="AD70" s="232" t="s">
        <v>42</v>
      </c>
      <c r="AE70" s="236" t="s">
        <v>72</v>
      </c>
      <c r="AF70" s="237" t="str">
        <f t="shared" si="0"/>
        <v/>
      </c>
      <c r="AG70" s="240" t="s">
        <v>255</v>
      </c>
      <c r="AH70" s="243" t="str">
        <f t="shared" si="1"/>
        <v/>
      </c>
    </row>
    <row r="71" spans="1:34" ht="36.75" customHeight="1">
      <c r="A71" s="158">
        <f t="shared" si="2"/>
        <v>60</v>
      </c>
      <c r="B71" s="164" t="str">
        <f>IF('(入力①) 基本情報入力シート'!C92="","",'(入力①) 基本情報入力シート'!C92)</f>
        <v/>
      </c>
      <c r="C71" s="169" t="str">
        <f>IF('(入力①) 基本情報入力シート'!D92="","",'(入力①) 基本情報入力シート'!D92)</f>
        <v/>
      </c>
      <c r="D71" s="172" t="str">
        <f>IF('(入力①) 基本情報入力シート'!E92="","",'(入力①) 基本情報入力シート'!E92)</f>
        <v/>
      </c>
      <c r="E71" s="172" t="str">
        <f>IF('(入力①) 基本情報入力シート'!F92="","",'(入力①) 基本情報入力シート'!F92)</f>
        <v/>
      </c>
      <c r="F71" s="172" t="str">
        <f>IF('(入力①) 基本情報入力シート'!G92="","",'(入力①) 基本情報入力シート'!G92)</f>
        <v/>
      </c>
      <c r="G71" s="172" t="str">
        <f>IF('(入力①) 基本情報入力シート'!H92="","",'(入力①) 基本情報入力シート'!H92)</f>
        <v/>
      </c>
      <c r="H71" s="172" t="str">
        <f>IF('(入力①) 基本情報入力シート'!I92="","",'(入力①) 基本情報入力シート'!I92)</f>
        <v/>
      </c>
      <c r="I71" s="172" t="str">
        <f>IF('(入力①) 基本情報入力シート'!J92="","",'(入力①) 基本情報入力シート'!J92)</f>
        <v/>
      </c>
      <c r="J71" s="172" t="str">
        <f>IF('(入力①) 基本情報入力シート'!K92="","",'(入力①) 基本情報入力シート'!K92)</f>
        <v/>
      </c>
      <c r="K71" s="177" t="str">
        <f>IF('(入力①) 基本情報入力シート'!L92="","",'(入力①) 基本情報入力シート'!L92)</f>
        <v/>
      </c>
      <c r="L71" s="181" t="str">
        <f>IF('(入力①) 基本情報入力シート'!M92="","",'(入力①) 基本情報入力シート'!M92)</f>
        <v/>
      </c>
      <c r="M71" s="185" t="str">
        <f>IF('(入力①) 基本情報入力シート'!R92="","",'(入力①) 基本情報入力シート'!R92)</f>
        <v/>
      </c>
      <c r="N71" s="185" t="str">
        <f>IF('(入力①) 基本情報入力シート'!W92="","",'(入力①) 基本情報入力シート'!W92)</f>
        <v/>
      </c>
      <c r="O71" s="185" t="str">
        <f>IF('(入力①) 基本情報入力シート'!X92="","",'(入力①) 基本情報入力シート'!X92)</f>
        <v/>
      </c>
      <c r="P71" s="198" t="str">
        <f>IF('(入力①) 基本情報入力シート'!Y92="","",'(入力①) 基本情報入力シート'!Y92)</f>
        <v/>
      </c>
      <c r="Q71" s="204" t="str">
        <f>IF('(入力①) 基本情報入力シート'!Z92="","",'(入力①) 基本情報入力シート'!Z92)</f>
        <v/>
      </c>
      <c r="R71" s="208" t="str">
        <f>IF('(入力①) 基本情報入力シート'!AA92="","",'(入力①) 基本情報入力シート'!AA92)</f>
        <v/>
      </c>
      <c r="S71" s="212"/>
      <c r="T71" s="217"/>
      <c r="U71" s="221" t="str">
        <f>IF(P71="","",VLOOKUP(P71,'【参考】数式用'!$A$5:$I$38,MATCH(T71,'【参考】数式用'!$C$4:$G$4,0)+2,0))</f>
        <v/>
      </c>
      <c r="V71" s="225" t="s">
        <v>253</v>
      </c>
      <c r="W71" s="231"/>
      <c r="X71" s="232" t="s">
        <v>37</v>
      </c>
      <c r="Y71" s="231"/>
      <c r="Z71" s="233" t="s">
        <v>237</v>
      </c>
      <c r="AA71" s="231"/>
      <c r="AB71" s="232" t="s">
        <v>37</v>
      </c>
      <c r="AC71" s="231"/>
      <c r="AD71" s="232" t="s">
        <v>42</v>
      </c>
      <c r="AE71" s="236" t="s">
        <v>72</v>
      </c>
      <c r="AF71" s="237" t="str">
        <f t="shared" si="0"/>
        <v/>
      </c>
      <c r="AG71" s="240" t="s">
        <v>255</v>
      </c>
      <c r="AH71" s="243" t="str">
        <f t="shared" si="1"/>
        <v/>
      </c>
    </row>
    <row r="72" spans="1:34" ht="36.75" customHeight="1">
      <c r="A72" s="158">
        <f t="shared" si="2"/>
        <v>61</v>
      </c>
      <c r="B72" s="164" t="str">
        <f>IF('(入力①) 基本情報入力シート'!C93="","",'(入力①) 基本情報入力シート'!C93)</f>
        <v/>
      </c>
      <c r="C72" s="169" t="str">
        <f>IF('(入力①) 基本情報入力シート'!D93="","",'(入力①) 基本情報入力シート'!D93)</f>
        <v/>
      </c>
      <c r="D72" s="172" t="str">
        <f>IF('(入力①) 基本情報入力シート'!E93="","",'(入力①) 基本情報入力シート'!E93)</f>
        <v/>
      </c>
      <c r="E72" s="172" t="str">
        <f>IF('(入力①) 基本情報入力シート'!F93="","",'(入力①) 基本情報入力シート'!F93)</f>
        <v/>
      </c>
      <c r="F72" s="172" t="str">
        <f>IF('(入力①) 基本情報入力シート'!G93="","",'(入力①) 基本情報入力シート'!G93)</f>
        <v/>
      </c>
      <c r="G72" s="172" t="str">
        <f>IF('(入力①) 基本情報入力シート'!H93="","",'(入力①) 基本情報入力シート'!H93)</f>
        <v/>
      </c>
      <c r="H72" s="172" t="str">
        <f>IF('(入力①) 基本情報入力シート'!I93="","",'(入力①) 基本情報入力シート'!I93)</f>
        <v/>
      </c>
      <c r="I72" s="172" t="str">
        <f>IF('(入力①) 基本情報入力シート'!J93="","",'(入力①) 基本情報入力シート'!J93)</f>
        <v/>
      </c>
      <c r="J72" s="172" t="str">
        <f>IF('(入力①) 基本情報入力シート'!K93="","",'(入力①) 基本情報入力シート'!K93)</f>
        <v/>
      </c>
      <c r="K72" s="177" t="str">
        <f>IF('(入力①) 基本情報入力シート'!L93="","",'(入力①) 基本情報入力シート'!L93)</f>
        <v/>
      </c>
      <c r="L72" s="181" t="str">
        <f>IF('(入力①) 基本情報入力シート'!M93="","",'(入力①) 基本情報入力シート'!M93)</f>
        <v/>
      </c>
      <c r="M72" s="185" t="str">
        <f>IF('(入力①) 基本情報入力シート'!R93="","",'(入力①) 基本情報入力シート'!R93)</f>
        <v/>
      </c>
      <c r="N72" s="185" t="str">
        <f>IF('(入力①) 基本情報入力シート'!W93="","",'(入力①) 基本情報入力シート'!W93)</f>
        <v/>
      </c>
      <c r="O72" s="185" t="str">
        <f>IF('(入力①) 基本情報入力シート'!X93="","",'(入力①) 基本情報入力シート'!X93)</f>
        <v/>
      </c>
      <c r="P72" s="198" t="str">
        <f>IF('(入力①) 基本情報入力シート'!Y93="","",'(入力①) 基本情報入力シート'!Y93)</f>
        <v/>
      </c>
      <c r="Q72" s="204" t="str">
        <f>IF('(入力①) 基本情報入力シート'!Z93="","",'(入力①) 基本情報入力シート'!Z93)</f>
        <v/>
      </c>
      <c r="R72" s="208" t="str">
        <f>IF('(入力①) 基本情報入力シート'!AA93="","",'(入力①) 基本情報入力シート'!AA93)</f>
        <v/>
      </c>
      <c r="S72" s="212"/>
      <c r="T72" s="217"/>
      <c r="U72" s="221" t="str">
        <f>IF(P72="","",VLOOKUP(P72,'【参考】数式用'!$A$5:$I$38,MATCH(T72,'【参考】数式用'!$C$4:$G$4,0)+2,0))</f>
        <v/>
      </c>
      <c r="V72" s="225" t="s">
        <v>253</v>
      </c>
      <c r="W72" s="231"/>
      <c r="X72" s="232" t="s">
        <v>37</v>
      </c>
      <c r="Y72" s="231"/>
      <c r="Z72" s="233" t="s">
        <v>237</v>
      </c>
      <c r="AA72" s="231"/>
      <c r="AB72" s="232" t="s">
        <v>37</v>
      </c>
      <c r="AC72" s="231"/>
      <c r="AD72" s="232" t="s">
        <v>42</v>
      </c>
      <c r="AE72" s="236" t="s">
        <v>72</v>
      </c>
      <c r="AF72" s="237" t="str">
        <f t="shared" si="0"/>
        <v/>
      </c>
      <c r="AG72" s="240" t="s">
        <v>255</v>
      </c>
      <c r="AH72" s="243" t="str">
        <f t="shared" si="1"/>
        <v/>
      </c>
    </row>
    <row r="73" spans="1:34" ht="36.75" customHeight="1">
      <c r="A73" s="158">
        <f t="shared" si="2"/>
        <v>62</v>
      </c>
      <c r="B73" s="164" t="str">
        <f>IF('(入力①) 基本情報入力シート'!C94="","",'(入力①) 基本情報入力シート'!C94)</f>
        <v/>
      </c>
      <c r="C73" s="169" t="str">
        <f>IF('(入力①) 基本情報入力シート'!D94="","",'(入力①) 基本情報入力シート'!D94)</f>
        <v/>
      </c>
      <c r="D73" s="172" t="str">
        <f>IF('(入力①) 基本情報入力シート'!E94="","",'(入力①) 基本情報入力シート'!E94)</f>
        <v/>
      </c>
      <c r="E73" s="172" t="str">
        <f>IF('(入力①) 基本情報入力シート'!F94="","",'(入力①) 基本情報入力シート'!F94)</f>
        <v/>
      </c>
      <c r="F73" s="172" t="str">
        <f>IF('(入力①) 基本情報入力シート'!G94="","",'(入力①) 基本情報入力シート'!G94)</f>
        <v/>
      </c>
      <c r="G73" s="172" t="str">
        <f>IF('(入力①) 基本情報入力シート'!H94="","",'(入力①) 基本情報入力シート'!H94)</f>
        <v/>
      </c>
      <c r="H73" s="172" t="str">
        <f>IF('(入力①) 基本情報入力シート'!I94="","",'(入力①) 基本情報入力シート'!I94)</f>
        <v/>
      </c>
      <c r="I73" s="172" t="str">
        <f>IF('(入力①) 基本情報入力シート'!J94="","",'(入力①) 基本情報入力シート'!J94)</f>
        <v/>
      </c>
      <c r="J73" s="172" t="str">
        <f>IF('(入力①) 基本情報入力シート'!K94="","",'(入力①) 基本情報入力シート'!K94)</f>
        <v/>
      </c>
      <c r="K73" s="177" t="str">
        <f>IF('(入力①) 基本情報入力シート'!L94="","",'(入力①) 基本情報入力シート'!L94)</f>
        <v/>
      </c>
      <c r="L73" s="181" t="str">
        <f>IF('(入力①) 基本情報入力シート'!M94="","",'(入力①) 基本情報入力シート'!M94)</f>
        <v/>
      </c>
      <c r="M73" s="185" t="str">
        <f>IF('(入力①) 基本情報入力シート'!R94="","",'(入力①) 基本情報入力シート'!R94)</f>
        <v/>
      </c>
      <c r="N73" s="185" t="str">
        <f>IF('(入力①) 基本情報入力シート'!W94="","",'(入力①) 基本情報入力シート'!W94)</f>
        <v/>
      </c>
      <c r="O73" s="185" t="str">
        <f>IF('(入力①) 基本情報入力シート'!X94="","",'(入力①) 基本情報入力シート'!X94)</f>
        <v/>
      </c>
      <c r="P73" s="198" t="str">
        <f>IF('(入力①) 基本情報入力シート'!Y94="","",'(入力①) 基本情報入力シート'!Y94)</f>
        <v/>
      </c>
      <c r="Q73" s="204" t="str">
        <f>IF('(入力①) 基本情報入力シート'!Z94="","",'(入力①) 基本情報入力シート'!Z94)</f>
        <v/>
      </c>
      <c r="R73" s="208" t="str">
        <f>IF('(入力①) 基本情報入力シート'!AA94="","",'(入力①) 基本情報入力シート'!AA94)</f>
        <v/>
      </c>
      <c r="S73" s="212"/>
      <c r="T73" s="217"/>
      <c r="U73" s="221" t="str">
        <f>IF(P73="","",VLOOKUP(P73,'【参考】数式用'!$A$5:$I$38,MATCH(T73,'【参考】数式用'!$C$4:$G$4,0)+2,0))</f>
        <v/>
      </c>
      <c r="V73" s="225" t="s">
        <v>253</v>
      </c>
      <c r="W73" s="231"/>
      <c r="X73" s="232" t="s">
        <v>37</v>
      </c>
      <c r="Y73" s="231"/>
      <c r="Z73" s="233" t="s">
        <v>237</v>
      </c>
      <c r="AA73" s="231"/>
      <c r="AB73" s="232" t="s">
        <v>37</v>
      </c>
      <c r="AC73" s="231"/>
      <c r="AD73" s="232" t="s">
        <v>42</v>
      </c>
      <c r="AE73" s="236" t="s">
        <v>72</v>
      </c>
      <c r="AF73" s="237" t="str">
        <f t="shared" si="0"/>
        <v/>
      </c>
      <c r="AG73" s="240" t="s">
        <v>255</v>
      </c>
      <c r="AH73" s="243" t="str">
        <f t="shared" si="1"/>
        <v/>
      </c>
    </row>
    <row r="74" spans="1:34" ht="36.75" customHeight="1">
      <c r="A74" s="158">
        <f t="shared" si="2"/>
        <v>63</v>
      </c>
      <c r="B74" s="164" t="str">
        <f>IF('(入力①) 基本情報入力シート'!C95="","",'(入力①) 基本情報入力シート'!C95)</f>
        <v/>
      </c>
      <c r="C74" s="169" t="str">
        <f>IF('(入力①) 基本情報入力シート'!D95="","",'(入力①) 基本情報入力シート'!D95)</f>
        <v/>
      </c>
      <c r="D74" s="172" t="str">
        <f>IF('(入力①) 基本情報入力シート'!E95="","",'(入力①) 基本情報入力シート'!E95)</f>
        <v/>
      </c>
      <c r="E74" s="172" t="str">
        <f>IF('(入力①) 基本情報入力シート'!F95="","",'(入力①) 基本情報入力シート'!F95)</f>
        <v/>
      </c>
      <c r="F74" s="172" t="str">
        <f>IF('(入力①) 基本情報入力シート'!G95="","",'(入力①) 基本情報入力シート'!G95)</f>
        <v/>
      </c>
      <c r="G74" s="172" t="str">
        <f>IF('(入力①) 基本情報入力シート'!H95="","",'(入力①) 基本情報入力シート'!H95)</f>
        <v/>
      </c>
      <c r="H74" s="172" t="str">
        <f>IF('(入力①) 基本情報入力シート'!I95="","",'(入力①) 基本情報入力シート'!I95)</f>
        <v/>
      </c>
      <c r="I74" s="172" t="str">
        <f>IF('(入力①) 基本情報入力シート'!J95="","",'(入力①) 基本情報入力シート'!J95)</f>
        <v/>
      </c>
      <c r="J74" s="172" t="str">
        <f>IF('(入力①) 基本情報入力シート'!K95="","",'(入力①) 基本情報入力シート'!K95)</f>
        <v/>
      </c>
      <c r="K74" s="177" t="str">
        <f>IF('(入力①) 基本情報入力シート'!L95="","",'(入力①) 基本情報入力シート'!L95)</f>
        <v/>
      </c>
      <c r="L74" s="181" t="str">
        <f>IF('(入力①) 基本情報入力シート'!M95="","",'(入力①) 基本情報入力シート'!M95)</f>
        <v/>
      </c>
      <c r="M74" s="185" t="str">
        <f>IF('(入力①) 基本情報入力シート'!R95="","",'(入力①) 基本情報入力シート'!R95)</f>
        <v/>
      </c>
      <c r="N74" s="185" t="str">
        <f>IF('(入力①) 基本情報入力シート'!W95="","",'(入力①) 基本情報入力シート'!W95)</f>
        <v/>
      </c>
      <c r="O74" s="185" t="str">
        <f>IF('(入力①) 基本情報入力シート'!X95="","",'(入力①) 基本情報入力シート'!X95)</f>
        <v/>
      </c>
      <c r="P74" s="198" t="str">
        <f>IF('(入力①) 基本情報入力シート'!Y95="","",'(入力①) 基本情報入力シート'!Y95)</f>
        <v/>
      </c>
      <c r="Q74" s="204" t="str">
        <f>IF('(入力①) 基本情報入力シート'!Z95="","",'(入力①) 基本情報入力シート'!Z95)</f>
        <v/>
      </c>
      <c r="R74" s="208" t="str">
        <f>IF('(入力①) 基本情報入力シート'!AA95="","",'(入力①) 基本情報入力シート'!AA95)</f>
        <v/>
      </c>
      <c r="S74" s="212"/>
      <c r="T74" s="217"/>
      <c r="U74" s="221" t="str">
        <f>IF(P74="","",VLOOKUP(P74,'【参考】数式用'!$A$5:$I$38,MATCH(T74,'【参考】数式用'!$C$4:$G$4,0)+2,0))</f>
        <v/>
      </c>
      <c r="V74" s="225" t="s">
        <v>253</v>
      </c>
      <c r="W74" s="231"/>
      <c r="X74" s="232" t="s">
        <v>37</v>
      </c>
      <c r="Y74" s="231"/>
      <c r="Z74" s="233" t="s">
        <v>237</v>
      </c>
      <c r="AA74" s="231"/>
      <c r="AB74" s="232" t="s">
        <v>37</v>
      </c>
      <c r="AC74" s="231"/>
      <c r="AD74" s="232" t="s">
        <v>42</v>
      </c>
      <c r="AE74" s="236" t="s">
        <v>72</v>
      </c>
      <c r="AF74" s="237" t="str">
        <f t="shared" si="0"/>
        <v/>
      </c>
      <c r="AG74" s="240" t="s">
        <v>255</v>
      </c>
      <c r="AH74" s="243" t="str">
        <f t="shared" si="1"/>
        <v/>
      </c>
    </row>
    <row r="75" spans="1:34" ht="36.75" customHeight="1">
      <c r="A75" s="158">
        <f t="shared" si="2"/>
        <v>64</v>
      </c>
      <c r="B75" s="164" t="str">
        <f>IF('(入力①) 基本情報入力シート'!C96="","",'(入力①) 基本情報入力シート'!C96)</f>
        <v/>
      </c>
      <c r="C75" s="169" t="str">
        <f>IF('(入力①) 基本情報入力シート'!D96="","",'(入力①) 基本情報入力シート'!D96)</f>
        <v/>
      </c>
      <c r="D75" s="172" t="str">
        <f>IF('(入力①) 基本情報入力シート'!E96="","",'(入力①) 基本情報入力シート'!E96)</f>
        <v/>
      </c>
      <c r="E75" s="172" t="str">
        <f>IF('(入力①) 基本情報入力シート'!F96="","",'(入力①) 基本情報入力シート'!F96)</f>
        <v/>
      </c>
      <c r="F75" s="172" t="str">
        <f>IF('(入力①) 基本情報入力シート'!G96="","",'(入力①) 基本情報入力シート'!G96)</f>
        <v/>
      </c>
      <c r="G75" s="172" t="str">
        <f>IF('(入力①) 基本情報入力シート'!H96="","",'(入力①) 基本情報入力シート'!H96)</f>
        <v/>
      </c>
      <c r="H75" s="172" t="str">
        <f>IF('(入力①) 基本情報入力シート'!I96="","",'(入力①) 基本情報入力シート'!I96)</f>
        <v/>
      </c>
      <c r="I75" s="172" t="str">
        <f>IF('(入力①) 基本情報入力シート'!J96="","",'(入力①) 基本情報入力シート'!J96)</f>
        <v/>
      </c>
      <c r="J75" s="172" t="str">
        <f>IF('(入力①) 基本情報入力シート'!K96="","",'(入力①) 基本情報入力シート'!K96)</f>
        <v/>
      </c>
      <c r="K75" s="177" t="str">
        <f>IF('(入力①) 基本情報入力シート'!L96="","",'(入力①) 基本情報入力シート'!L96)</f>
        <v/>
      </c>
      <c r="L75" s="181" t="str">
        <f>IF('(入力①) 基本情報入力シート'!M96="","",'(入力①) 基本情報入力シート'!M96)</f>
        <v/>
      </c>
      <c r="M75" s="185" t="str">
        <f>IF('(入力①) 基本情報入力シート'!R96="","",'(入力①) 基本情報入力シート'!R96)</f>
        <v/>
      </c>
      <c r="N75" s="185" t="str">
        <f>IF('(入力①) 基本情報入力シート'!W96="","",'(入力①) 基本情報入力シート'!W96)</f>
        <v/>
      </c>
      <c r="O75" s="185" t="str">
        <f>IF('(入力①) 基本情報入力シート'!X96="","",'(入力①) 基本情報入力シート'!X96)</f>
        <v/>
      </c>
      <c r="P75" s="198" t="str">
        <f>IF('(入力①) 基本情報入力シート'!Y96="","",'(入力①) 基本情報入力シート'!Y96)</f>
        <v/>
      </c>
      <c r="Q75" s="204" t="str">
        <f>IF('(入力①) 基本情報入力シート'!Z96="","",'(入力①) 基本情報入力シート'!Z96)</f>
        <v/>
      </c>
      <c r="R75" s="208" t="str">
        <f>IF('(入力①) 基本情報入力シート'!AA96="","",'(入力①) 基本情報入力シート'!AA96)</f>
        <v/>
      </c>
      <c r="S75" s="212"/>
      <c r="T75" s="217"/>
      <c r="U75" s="221" t="str">
        <f>IF(P75="","",VLOOKUP(P75,'【参考】数式用'!$A$5:$I$38,MATCH(T75,'【参考】数式用'!$C$4:$G$4,0)+2,0))</f>
        <v/>
      </c>
      <c r="V75" s="225" t="s">
        <v>253</v>
      </c>
      <c r="W75" s="231"/>
      <c r="X75" s="232" t="s">
        <v>37</v>
      </c>
      <c r="Y75" s="231"/>
      <c r="Z75" s="233" t="s">
        <v>237</v>
      </c>
      <c r="AA75" s="231"/>
      <c r="AB75" s="232" t="s">
        <v>37</v>
      </c>
      <c r="AC75" s="231"/>
      <c r="AD75" s="232" t="s">
        <v>42</v>
      </c>
      <c r="AE75" s="236" t="s">
        <v>72</v>
      </c>
      <c r="AF75" s="237" t="str">
        <f t="shared" si="0"/>
        <v/>
      </c>
      <c r="AG75" s="240" t="s">
        <v>255</v>
      </c>
      <c r="AH75" s="243" t="str">
        <f t="shared" si="1"/>
        <v/>
      </c>
    </row>
    <row r="76" spans="1:34" ht="36.75" customHeight="1">
      <c r="A76" s="158">
        <f t="shared" si="2"/>
        <v>65</v>
      </c>
      <c r="B76" s="164" t="str">
        <f>IF('(入力①) 基本情報入力シート'!C97="","",'(入力①) 基本情報入力シート'!C97)</f>
        <v/>
      </c>
      <c r="C76" s="169" t="str">
        <f>IF('(入力①) 基本情報入力シート'!D97="","",'(入力①) 基本情報入力シート'!D97)</f>
        <v/>
      </c>
      <c r="D76" s="172" t="str">
        <f>IF('(入力①) 基本情報入力シート'!E97="","",'(入力①) 基本情報入力シート'!E97)</f>
        <v/>
      </c>
      <c r="E76" s="172" t="str">
        <f>IF('(入力①) 基本情報入力シート'!F97="","",'(入力①) 基本情報入力シート'!F97)</f>
        <v/>
      </c>
      <c r="F76" s="172" t="str">
        <f>IF('(入力①) 基本情報入力シート'!G97="","",'(入力①) 基本情報入力シート'!G97)</f>
        <v/>
      </c>
      <c r="G76" s="172" t="str">
        <f>IF('(入力①) 基本情報入力シート'!H97="","",'(入力①) 基本情報入力シート'!H97)</f>
        <v/>
      </c>
      <c r="H76" s="172" t="str">
        <f>IF('(入力①) 基本情報入力シート'!I97="","",'(入力①) 基本情報入力シート'!I97)</f>
        <v/>
      </c>
      <c r="I76" s="172" t="str">
        <f>IF('(入力①) 基本情報入力シート'!J97="","",'(入力①) 基本情報入力シート'!J97)</f>
        <v/>
      </c>
      <c r="J76" s="172" t="str">
        <f>IF('(入力①) 基本情報入力シート'!K97="","",'(入力①) 基本情報入力シート'!K97)</f>
        <v/>
      </c>
      <c r="K76" s="177" t="str">
        <f>IF('(入力①) 基本情報入力シート'!L97="","",'(入力①) 基本情報入力シート'!L97)</f>
        <v/>
      </c>
      <c r="L76" s="181" t="str">
        <f>IF('(入力①) 基本情報入力シート'!M97="","",'(入力①) 基本情報入力シート'!M97)</f>
        <v/>
      </c>
      <c r="M76" s="185" t="str">
        <f>IF('(入力①) 基本情報入力シート'!R97="","",'(入力①) 基本情報入力シート'!R97)</f>
        <v/>
      </c>
      <c r="N76" s="185" t="str">
        <f>IF('(入力①) 基本情報入力シート'!W97="","",'(入力①) 基本情報入力シート'!W97)</f>
        <v/>
      </c>
      <c r="O76" s="185" t="str">
        <f>IF('(入力①) 基本情報入力シート'!X97="","",'(入力①) 基本情報入力シート'!X97)</f>
        <v/>
      </c>
      <c r="P76" s="198" t="str">
        <f>IF('(入力①) 基本情報入力シート'!Y97="","",'(入力①) 基本情報入力シート'!Y97)</f>
        <v/>
      </c>
      <c r="Q76" s="204" t="str">
        <f>IF('(入力①) 基本情報入力シート'!Z97="","",'(入力①) 基本情報入力シート'!Z97)</f>
        <v/>
      </c>
      <c r="R76" s="208" t="str">
        <f>IF('(入力①) 基本情報入力シート'!AA97="","",'(入力①) 基本情報入力シート'!AA97)</f>
        <v/>
      </c>
      <c r="S76" s="212"/>
      <c r="T76" s="217"/>
      <c r="U76" s="221" t="str">
        <f>IF(P76="","",VLOOKUP(P76,'【参考】数式用'!$A$5:$I$38,MATCH(T76,'【参考】数式用'!$C$4:$G$4,0)+2,0))</f>
        <v/>
      </c>
      <c r="V76" s="225" t="s">
        <v>253</v>
      </c>
      <c r="W76" s="231"/>
      <c r="X76" s="232" t="s">
        <v>37</v>
      </c>
      <c r="Y76" s="231"/>
      <c r="Z76" s="233" t="s">
        <v>237</v>
      </c>
      <c r="AA76" s="231"/>
      <c r="AB76" s="232" t="s">
        <v>37</v>
      </c>
      <c r="AC76" s="231"/>
      <c r="AD76" s="232" t="s">
        <v>42</v>
      </c>
      <c r="AE76" s="236" t="s">
        <v>72</v>
      </c>
      <c r="AF76" s="237" t="str">
        <f t="shared" ref="AF76:AF111" si="3">IF(W76&gt;=1,(AA76*12+AC76)-(W76*12+Y76)+1,"")</f>
        <v/>
      </c>
      <c r="AG76" s="240" t="s">
        <v>255</v>
      </c>
      <c r="AH76" s="243" t="str">
        <f t="shared" ref="AH76:AH111" si="4">IFERROR(ROUNDDOWN(ROUND(Q76*R76,0)*U76,0)*AF76,"")</f>
        <v/>
      </c>
    </row>
    <row r="77" spans="1:34" ht="36.75" customHeight="1">
      <c r="A77" s="158">
        <f t="shared" ref="A77:A111" si="5">A76+1</f>
        <v>66</v>
      </c>
      <c r="B77" s="164" t="str">
        <f>IF('(入力①) 基本情報入力シート'!C98="","",'(入力①) 基本情報入力シート'!C98)</f>
        <v/>
      </c>
      <c r="C77" s="169" t="str">
        <f>IF('(入力①) 基本情報入力シート'!D98="","",'(入力①) 基本情報入力シート'!D98)</f>
        <v/>
      </c>
      <c r="D77" s="172" t="str">
        <f>IF('(入力①) 基本情報入力シート'!E98="","",'(入力①) 基本情報入力シート'!E98)</f>
        <v/>
      </c>
      <c r="E77" s="172" t="str">
        <f>IF('(入力①) 基本情報入力シート'!F98="","",'(入力①) 基本情報入力シート'!F98)</f>
        <v/>
      </c>
      <c r="F77" s="172" t="str">
        <f>IF('(入力①) 基本情報入力シート'!G98="","",'(入力①) 基本情報入力シート'!G98)</f>
        <v/>
      </c>
      <c r="G77" s="172" t="str">
        <f>IF('(入力①) 基本情報入力シート'!H98="","",'(入力①) 基本情報入力シート'!H98)</f>
        <v/>
      </c>
      <c r="H77" s="172" t="str">
        <f>IF('(入力①) 基本情報入力シート'!I98="","",'(入力①) 基本情報入力シート'!I98)</f>
        <v/>
      </c>
      <c r="I77" s="172" t="str">
        <f>IF('(入力①) 基本情報入力シート'!J98="","",'(入力①) 基本情報入力シート'!J98)</f>
        <v/>
      </c>
      <c r="J77" s="172" t="str">
        <f>IF('(入力①) 基本情報入力シート'!K98="","",'(入力①) 基本情報入力シート'!K98)</f>
        <v/>
      </c>
      <c r="K77" s="177" t="str">
        <f>IF('(入力①) 基本情報入力シート'!L98="","",'(入力①) 基本情報入力シート'!L98)</f>
        <v/>
      </c>
      <c r="L77" s="181" t="str">
        <f>IF('(入力①) 基本情報入力シート'!M98="","",'(入力①) 基本情報入力シート'!M98)</f>
        <v/>
      </c>
      <c r="M77" s="185" t="str">
        <f>IF('(入力①) 基本情報入力シート'!R98="","",'(入力①) 基本情報入力シート'!R98)</f>
        <v/>
      </c>
      <c r="N77" s="185" t="str">
        <f>IF('(入力①) 基本情報入力シート'!W98="","",'(入力①) 基本情報入力シート'!W98)</f>
        <v/>
      </c>
      <c r="O77" s="185" t="str">
        <f>IF('(入力①) 基本情報入力シート'!X98="","",'(入力①) 基本情報入力シート'!X98)</f>
        <v/>
      </c>
      <c r="P77" s="198" t="str">
        <f>IF('(入力①) 基本情報入力シート'!Y98="","",'(入力①) 基本情報入力シート'!Y98)</f>
        <v/>
      </c>
      <c r="Q77" s="204" t="str">
        <f>IF('(入力①) 基本情報入力シート'!Z98="","",'(入力①) 基本情報入力シート'!Z98)</f>
        <v/>
      </c>
      <c r="R77" s="208" t="str">
        <f>IF('(入力①) 基本情報入力シート'!AA98="","",'(入力①) 基本情報入力シート'!AA98)</f>
        <v/>
      </c>
      <c r="S77" s="212"/>
      <c r="T77" s="217"/>
      <c r="U77" s="221" t="str">
        <f>IF(P77="","",VLOOKUP(P77,'【参考】数式用'!$A$5:$I$38,MATCH(T77,'【参考】数式用'!$C$4:$G$4,0)+2,0))</f>
        <v/>
      </c>
      <c r="V77" s="225" t="s">
        <v>253</v>
      </c>
      <c r="W77" s="231"/>
      <c r="X77" s="232" t="s">
        <v>37</v>
      </c>
      <c r="Y77" s="231"/>
      <c r="Z77" s="233" t="s">
        <v>237</v>
      </c>
      <c r="AA77" s="231"/>
      <c r="AB77" s="232" t="s">
        <v>37</v>
      </c>
      <c r="AC77" s="231"/>
      <c r="AD77" s="232" t="s">
        <v>42</v>
      </c>
      <c r="AE77" s="236" t="s">
        <v>72</v>
      </c>
      <c r="AF77" s="237" t="str">
        <f t="shared" si="3"/>
        <v/>
      </c>
      <c r="AG77" s="240" t="s">
        <v>255</v>
      </c>
      <c r="AH77" s="243" t="str">
        <f t="shared" si="4"/>
        <v/>
      </c>
    </row>
    <row r="78" spans="1:34" ht="36.75" customHeight="1">
      <c r="A78" s="158">
        <f t="shared" si="5"/>
        <v>67</v>
      </c>
      <c r="B78" s="164" t="str">
        <f>IF('(入力①) 基本情報入力シート'!C99="","",'(入力①) 基本情報入力シート'!C99)</f>
        <v/>
      </c>
      <c r="C78" s="169" t="str">
        <f>IF('(入力①) 基本情報入力シート'!D99="","",'(入力①) 基本情報入力シート'!D99)</f>
        <v/>
      </c>
      <c r="D78" s="172" t="str">
        <f>IF('(入力①) 基本情報入力シート'!E99="","",'(入力①) 基本情報入力シート'!E99)</f>
        <v/>
      </c>
      <c r="E78" s="172" t="str">
        <f>IF('(入力①) 基本情報入力シート'!F99="","",'(入力①) 基本情報入力シート'!F99)</f>
        <v/>
      </c>
      <c r="F78" s="172" t="str">
        <f>IF('(入力①) 基本情報入力シート'!G99="","",'(入力①) 基本情報入力シート'!G99)</f>
        <v/>
      </c>
      <c r="G78" s="172" t="str">
        <f>IF('(入力①) 基本情報入力シート'!H99="","",'(入力①) 基本情報入力シート'!H99)</f>
        <v/>
      </c>
      <c r="H78" s="172" t="str">
        <f>IF('(入力①) 基本情報入力シート'!I99="","",'(入力①) 基本情報入力シート'!I99)</f>
        <v/>
      </c>
      <c r="I78" s="172" t="str">
        <f>IF('(入力①) 基本情報入力シート'!J99="","",'(入力①) 基本情報入力シート'!J99)</f>
        <v/>
      </c>
      <c r="J78" s="172" t="str">
        <f>IF('(入力①) 基本情報入力シート'!K99="","",'(入力①) 基本情報入力シート'!K99)</f>
        <v/>
      </c>
      <c r="K78" s="177" t="str">
        <f>IF('(入力①) 基本情報入力シート'!L99="","",'(入力①) 基本情報入力シート'!L99)</f>
        <v/>
      </c>
      <c r="L78" s="181" t="str">
        <f>IF('(入力①) 基本情報入力シート'!M99="","",'(入力①) 基本情報入力シート'!M99)</f>
        <v/>
      </c>
      <c r="M78" s="185" t="str">
        <f>IF('(入力①) 基本情報入力シート'!R99="","",'(入力①) 基本情報入力シート'!R99)</f>
        <v/>
      </c>
      <c r="N78" s="185" t="str">
        <f>IF('(入力①) 基本情報入力シート'!W99="","",'(入力①) 基本情報入力シート'!W99)</f>
        <v/>
      </c>
      <c r="O78" s="185" t="str">
        <f>IF('(入力①) 基本情報入力シート'!X99="","",'(入力①) 基本情報入力シート'!X99)</f>
        <v/>
      </c>
      <c r="P78" s="198" t="str">
        <f>IF('(入力①) 基本情報入力シート'!Y99="","",'(入力①) 基本情報入力シート'!Y99)</f>
        <v/>
      </c>
      <c r="Q78" s="204" t="str">
        <f>IF('(入力①) 基本情報入力シート'!Z99="","",'(入力①) 基本情報入力シート'!Z99)</f>
        <v/>
      </c>
      <c r="R78" s="208" t="str">
        <f>IF('(入力①) 基本情報入力シート'!AA99="","",'(入力①) 基本情報入力シート'!AA99)</f>
        <v/>
      </c>
      <c r="S78" s="212"/>
      <c r="T78" s="217"/>
      <c r="U78" s="221" t="str">
        <f>IF(P78="","",VLOOKUP(P78,'【参考】数式用'!$A$5:$I$38,MATCH(T78,'【参考】数式用'!$C$4:$G$4,0)+2,0))</f>
        <v/>
      </c>
      <c r="V78" s="225" t="s">
        <v>253</v>
      </c>
      <c r="W78" s="231"/>
      <c r="X78" s="232" t="s">
        <v>37</v>
      </c>
      <c r="Y78" s="231"/>
      <c r="Z78" s="233" t="s">
        <v>237</v>
      </c>
      <c r="AA78" s="231"/>
      <c r="AB78" s="232" t="s">
        <v>37</v>
      </c>
      <c r="AC78" s="231"/>
      <c r="AD78" s="232" t="s">
        <v>42</v>
      </c>
      <c r="AE78" s="236" t="s">
        <v>72</v>
      </c>
      <c r="AF78" s="237" t="str">
        <f t="shared" si="3"/>
        <v/>
      </c>
      <c r="AG78" s="240" t="s">
        <v>255</v>
      </c>
      <c r="AH78" s="243" t="str">
        <f t="shared" si="4"/>
        <v/>
      </c>
    </row>
    <row r="79" spans="1:34" ht="36.75" customHeight="1">
      <c r="A79" s="158">
        <f t="shared" si="5"/>
        <v>68</v>
      </c>
      <c r="B79" s="164" t="str">
        <f>IF('(入力①) 基本情報入力シート'!C100="","",'(入力①) 基本情報入力シート'!C100)</f>
        <v/>
      </c>
      <c r="C79" s="169" t="str">
        <f>IF('(入力①) 基本情報入力シート'!D100="","",'(入力①) 基本情報入力シート'!D100)</f>
        <v/>
      </c>
      <c r="D79" s="172" t="str">
        <f>IF('(入力①) 基本情報入力シート'!E100="","",'(入力①) 基本情報入力シート'!E100)</f>
        <v/>
      </c>
      <c r="E79" s="172" t="str">
        <f>IF('(入力①) 基本情報入力シート'!F100="","",'(入力①) 基本情報入力シート'!F100)</f>
        <v/>
      </c>
      <c r="F79" s="172" t="str">
        <f>IF('(入力①) 基本情報入力シート'!G100="","",'(入力①) 基本情報入力シート'!G100)</f>
        <v/>
      </c>
      <c r="G79" s="172" t="str">
        <f>IF('(入力①) 基本情報入力シート'!H100="","",'(入力①) 基本情報入力シート'!H100)</f>
        <v/>
      </c>
      <c r="H79" s="172" t="str">
        <f>IF('(入力①) 基本情報入力シート'!I100="","",'(入力①) 基本情報入力シート'!I100)</f>
        <v/>
      </c>
      <c r="I79" s="172" t="str">
        <f>IF('(入力①) 基本情報入力シート'!J100="","",'(入力①) 基本情報入力シート'!J100)</f>
        <v/>
      </c>
      <c r="J79" s="172" t="str">
        <f>IF('(入力①) 基本情報入力シート'!K100="","",'(入力①) 基本情報入力シート'!K100)</f>
        <v/>
      </c>
      <c r="K79" s="177" t="str">
        <f>IF('(入力①) 基本情報入力シート'!L100="","",'(入力①) 基本情報入力シート'!L100)</f>
        <v/>
      </c>
      <c r="L79" s="181" t="str">
        <f>IF('(入力①) 基本情報入力シート'!M100="","",'(入力①) 基本情報入力シート'!M100)</f>
        <v/>
      </c>
      <c r="M79" s="185" t="str">
        <f>IF('(入力①) 基本情報入力シート'!R100="","",'(入力①) 基本情報入力シート'!R100)</f>
        <v/>
      </c>
      <c r="N79" s="185" t="str">
        <f>IF('(入力①) 基本情報入力シート'!W100="","",'(入力①) 基本情報入力シート'!W100)</f>
        <v/>
      </c>
      <c r="O79" s="185" t="str">
        <f>IF('(入力①) 基本情報入力シート'!X100="","",'(入力①) 基本情報入力シート'!X100)</f>
        <v/>
      </c>
      <c r="P79" s="198" t="str">
        <f>IF('(入力①) 基本情報入力シート'!Y100="","",'(入力①) 基本情報入力シート'!Y100)</f>
        <v/>
      </c>
      <c r="Q79" s="204" t="str">
        <f>IF('(入力①) 基本情報入力シート'!Z100="","",'(入力①) 基本情報入力シート'!Z100)</f>
        <v/>
      </c>
      <c r="R79" s="208" t="str">
        <f>IF('(入力①) 基本情報入力シート'!AA100="","",'(入力①) 基本情報入力シート'!AA100)</f>
        <v/>
      </c>
      <c r="S79" s="212"/>
      <c r="T79" s="217"/>
      <c r="U79" s="221" t="str">
        <f>IF(P79="","",VLOOKUP(P79,'【参考】数式用'!$A$5:$I$38,MATCH(T79,'【参考】数式用'!$C$4:$G$4,0)+2,0))</f>
        <v/>
      </c>
      <c r="V79" s="225" t="s">
        <v>253</v>
      </c>
      <c r="W79" s="231"/>
      <c r="X79" s="232" t="s">
        <v>37</v>
      </c>
      <c r="Y79" s="231"/>
      <c r="Z79" s="233" t="s">
        <v>237</v>
      </c>
      <c r="AA79" s="231"/>
      <c r="AB79" s="232" t="s">
        <v>37</v>
      </c>
      <c r="AC79" s="231"/>
      <c r="AD79" s="232" t="s">
        <v>42</v>
      </c>
      <c r="AE79" s="236" t="s">
        <v>72</v>
      </c>
      <c r="AF79" s="237" t="str">
        <f t="shared" si="3"/>
        <v/>
      </c>
      <c r="AG79" s="240" t="s">
        <v>255</v>
      </c>
      <c r="AH79" s="243" t="str">
        <f t="shared" si="4"/>
        <v/>
      </c>
    </row>
    <row r="80" spans="1:34" ht="36.75" customHeight="1">
      <c r="A80" s="158">
        <f t="shared" si="5"/>
        <v>69</v>
      </c>
      <c r="B80" s="164" t="str">
        <f>IF('(入力①) 基本情報入力シート'!C101="","",'(入力①) 基本情報入力シート'!C101)</f>
        <v/>
      </c>
      <c r="C80" s="169" t="str">
        <f>IF('(入力①) 基本情報入力シート'!D101="","",'(入力①) 基本情報入力シート'!D101)</f>
        <v/>
      </c>
      <c r="D80" s="172" t="str">
        <f>IF('(入力①) 基本情報入力シート'!E101="","",'(入力①) 基本情報入力シート'!E101)</f>
        <v/>
      </c>
      <c r="E80" s="172" t="str">
        <f>IF('(入力①) 基本情報入力シート'!F101="","",'(入力①) 基本情報入力シート'!F101)</f>
        <v/>
      </c>
      <c r="F80" s="172" t="str">
        <f>IF('(入力①) 基本情報入力シート'!G101="","",'(入力①) 基本情報入力シート'!G101)</f>
        <v/>
      </c>
      <c r="G80" s="172" t="str">
        <f>IF('(入力①) 基本情報入力シート'!H101="","",'(入力①) 基本情報入力シート'!H101)</f>
        <v/>
      </c>
      <c r="H80" s="172" t="str">
        <f>IF('(入力①) 基本情報入力シート'!I101="","",'(入力①) 基本情報入力シート'!I101)</f>
        <v/>
      </c>
      <c r="I80" s="172" t="str">
        <f>IF('(入力①) 基本情報入力シート'!J101="","",'(入力①) 基本情報入力シート'!J101)</f>
        <v/>
      </c>
      <c r="J80" s="172" t="str">
        <f>IF('(入力①) 基本情報入力シート'!K101="","",'(入力①) 基本情報入力シート'!K101)</f>
        <v/>
      </c>
      <c r="K80" s="177" t="str">
        <f>IF('(入力①) 基本情報入力シート'!L101="","",'(入力①) 基本情報入力シート'!L101)</f>
        <v/>
      </c>
      <c r="L80" s="181" t="str">
        <f>IF('(入力①) 基本情報入力シート'!M101="","",'(入力①) 基本情報入力シート'!M101)</f>
        <v/>
      </c>
      <c r="M80" s="185" t="str">
        <f>IF('(入力①) 基本情報入力シート'!R101="","",'(入力①) 基本情報入力シート'!R101)</f>
        <v/>
      </c>
      <c r="N80" s="185" t="str">
        <f>IF('(入力①) 基本情報入力シート'!W101="","",'(入力①) 基本情報入力シート'!W101)</f>
        <v/>
      </c>
      <c r="O80" s="185" t="str">
        <f>IF('(入力①) 基本情報入力シート'!X101="","",'(入力①) 基本情報入力シート'!X101)</f>
        <v/>
      </c>
      <c r="P80" s="198" t="str">
        <f>IF('(入力①) 基本情報入力シート'!Y101="","",'(入力①) 基本情報入力シート'!Y101)</f>
        <v/>
      </c>
      <c r="Q80" s="204" t="str">
        <f>IF('(入力①) 基本情報入力シート'!Z101="","",'(入力①) 基本情報入力シート'!Z101)</f>
        <v/>
      </c>
      <c r="R80" s="208" t="str">
        <f>IF('(入力①) 基本情報入力シート'!AA101="","",'(入力①) 基本情報入力シート'!AA101)</f>
        <v/>
      </c>
      <c r="S80" s="212"/>
      <c r="T80" s="217"/>
      <c r="U80" s="221" t="str">
        <f>IF(P80="","",VLOOKUP(P80,'【参考】数式用'!$A$5:$I$38,MATCH(T80,'【参考】数式用'!$C$4:$G$4,0)+2,0))</f>
        <v/>
      </c>
      <c r="V80" s="225" t="s">
        <v>253</v>
      </c>
      <c r="W80" s="231"/>
      <c r="X80" s="232" t="s">
        <v>37</v>
      </c>
      <c r="Y80" s="231"/>
      <c r="Z80" s="233" t="s">
        <v>237</v>
      </c>
      <c r="AA80" s="231"/>
      <c r="AB80" s="232" t="s">
        <v>37</v>
      </c>
      <c r="AC80" s="231"/>
      <c r="AD80" s="232" t="s">
        <v>42</v>
      </c>
      <c r="AE80" s="236" t="s">
        <v>72</v>
      </c>
      <c r="AF80" s="237" t="str">
        <f t="shared" si="3"/>
        <v/>
      </c>
      <c r="AG80" s="240" t="s">
        <v>255</v>
      </c>
      <c r="AH80" s="243" t="str">
        <f t="shared" si="4"/>
        <v/>
      </c>
    </row>
    <row r="81" spans="1:34" ht="36.75" customHeight="1">
      <c r="A81" s="158">
        <f t="shared" si="5"/>
        <v>70</v>
      </c>
      <c r="B81" s="164" t="str">
        <f>IF('(入力①) 基本情報入力シート'!C102="","",'(入力①) 基本情報入力シート'!C102)</f>
        <v/>
      </c>
      <c r="C81" s="169" t="str">
        <f>IF('(入力①) 基本情報入力シート'!D102="","",'(入力①) 基本情報入力シート'!D102)</f>
        <v/>
      </c>
      <c r="D81" s="172" t="str">
        <f>IF('(入力①) 基本情報入力シート'!E102="","",'(入力①) 基本情報入力シート'!E102)</f>
        <v/>
      </c>
      <c r="E81" s="172" t="str">
        <f>IF('(入力①) 基本情報入力シート'!F102="","",'(入力①) 基本情報入力シート'!F102)</f>
        <v/>
      </c>
      <c r="F81" s="172" t="str">
        <f>IF('(入力①) 基本情報入力シート'!G102="","",'(入力①) 基本情報入力シート'!G102)</f>
        <v/>
      </c>
      <c r="G81" s="172" t="str">
        <f>IF('(入力①) 基本情報入力シート'!H102="","",'(入力①) 基本情報入力シート'!H102)</f>
        <v/>
      </c>
      <c r="H81" s="172" t="str">
        <f>IF('(入力①) 基本情報入力シート'!I102="","",'(入力①) 基本情報入力シート'!I102)</f>
        <v/>
      </c>
      <c r="I81" s="172" t="str">
        <f>IF('(入力①) 基本情報入力シート'!J102="","",'(入力①) 基本情報入力シート'!J102)</f>
        <v/>
      </c>
      <c r="J81" s="172" t="str">
        <f>IF('(入力①) 基本情報入力シート'!K102="","",'(入力①) 基本情報入力シート'!K102)</f>
        <v/>
      </c>
      <c r="K81" s="177" t="str">
        <f>IF('(入力①) 基本情報入力シート'!L102="","",'(入力①) 基本情報入力シート'!L102)</f>
        <v/>
      </c>
      <c r="L81" s="181" t="str">
        <f>IF('(入力①) 基本情報入力シート'!M102="","",'(入力①) 基本情報入力シート'!M102)</f>
        <v/>
      </c>
      <c r="M81" s="185" t="str">
        <f>IF('(入力①) 基本情報入力シート'!R102="","",'(入力①) 基本情報入力シート'!R102)</f>
        <v/>
      </c>
      <c r="N81" s="185" t="str">
        <f>IF('(入力①) 基本情報入力シート'!W102="","",'(入力①) 基本情報入力シート'!W102)</f>
        <v/>
      </c>
      <c r="O81" s="185" t="str">
        <f>IF('(入力①) 基本情報入力シート'!X102="","",'(入力①) 基本情報入力シート'!X102)</f>
        <v/>
      </c>
      <c r="P81" s="198" t="str">
        <f>IF('(入力①) 基本情報入力シート'!Y102="","",'(入力①) 基本情報入力シート'!Y102)</f>
        <v/>
      </c>
      <c r="Q81" s="204" t="str">
        <f>IF('(入力①) 基本情報入力シート'!Z102="","",'(入力①) 基本情報入力シート'!Z102)</f>
        <v/>
      </c>
      <c r="R81" s="208" t="str">
        <f>IF('(入力①) 基本情報入力シート'!AA102="","",'(入力①) 基本情報入力シート'!AA102)</f>
        <v/>
      </c>
      <c r="S81" s="212"/>
      <c r="T81" s="217"/>
      <c r="U81" s="221" t="str">
        <f>IF(P81="","",VLOOKUP(P81,'【参考】数式用'!$A$5:$I$38,MATCH(T81,'【参考】数式用'!$C$4:$G$4,0)+2,0))</f>
        <v/>
      </c>
      <c r="V81" s="225" t="s">
        <v>253</v>
      </c>
      <c r="W81" s="231"/>
      <c r="X81" s="232" t="s">
        <v>37</v>
      </c>
      <c r="Y81" s="231"/>
      <c r="Z81" s="233" t="s">
        <v>237</v>
      </c>
      <c r="AA81" s="231"/>
      <c r="AB81" s="232" t="s">
        <v>37</v>
      </c>
      <c r="AC81" s="231"/>
      <c r="AD81" s="232" t="s">
        <v>42</v>
      </c>
      <c r="AE81" s="236" t="s">
        <v>72</v>
      </c>
      <c r="AF81" s="237" t="str">
        <f t="shared" si="3"/>
        <v/>
      </c>
      <c r="AG81" s="240" t="s">
        <v>255</v>
      </c>
      <c r="AH81" s="243" t="str">
        <f t="shared" si="4"/>
        <v/>
      </c>
    </row>
    <row r="82" spans="1:34" ht="36.75" customHeight="1">
      <c r="A82" s="158">
        <f t="shared" si="5"/>
        <v>71</v>
      </c>
      <c r="B82" s="164" t="str">
        <f>IF('(入力①) 基本情報入力シート'!C103="","",'(入力①) 基本情報入力シート'!C103)</f>
        <v/>
      </c>
      <c r="C82" s="169" t="str">
        <f>IF('(入力①) 基本情報入力シート'!D103="","",'(入力①) 基本情報入力シート'!D103)</f>
        <v/>
      </c>
      <c r="D82" s="172" t="str">
        <f>IF('(入力①) 基本情報入力シート'!E103="","",'(入力①) 基本情報入力シート'!E103)</f>
        <v/>
      </c>
      <c r="E82" s="172" t="str">
        <f>IF('(入力①) 基本情報入力シート'!F103="","",'(入力①) 基本情報入力シート'!F103)</f>
        <v/>
      </c>
      <c r="F82" s="172" t="str">
        <f>IF('(入力①) 基本情報入力シート'!G103="","",'(入力①) 基本情報入力シート'!G103)</f>
        <v/>
      </c>
      <c r="G82" s="172" t="str">
        <f>IF('(入力①) 基本情報入力シート'!H103="","",'(入力①) 基本情報入力シート'!H103)</f>
        <v/>
      </c>
      <c r="H82" s="172" t="str">
        <f>IF('(入力①) 基本情報入力シート'!I103="","",'(入力①) 基本情報入力シート'!I103)</f>
        <v/>
      </c>
      <c r="I82" s="172" t="str">
        <f>IF('(入力①) 基本情報入力シート'!J103="","",'(入力①) 基本情報入力シート'!J103)</f>
        <v/>
      </c>
      <c r="J82" s="172" t="str">
        <f>IF('(入力①) 基本情報入力シート'!K103="","",'(入力①) 基本情報入力シート'!K103)</f>
        <v/>
      </c>
      <c r="K82" s="177" t="str">
        <f>IF('(入力①) 基本情報入力シート'!L103="","",'(入力①) 基本情報入力シート'!L103)</f>
        <v/>
      </c>
      <c r="L82" s="181" t="str">
        <f>IF('(入力①) 基本情報入力シート'!M103="","",'(入力①) 基本情報入力シート'!M103)</f>
        <v/>
      </c>
      <c r="M82" s="185" t="str">
        <f>IF('(入力①) 基本情報入力シート'!R103="","",'(入力①) 基本情報入力シート'!R103)</f>
        <v/>
      </c>
      <c r="N82" s="185" t="str">
        <f>IF('(入力①) 基本情報入力シート'!W103="","",'(入力①) 基本情報入力シート'!W103)</f>
        <v/>
      </c>
      <c r="O82" s="185" t="str">
        <f>IF('(入力①) 基本情報入力シート'!X103="","",'(入力①) 基本情報入力シート'!X103)</f>
        <v/>
      </c>
      <c r="P82" s="198" t="str">
        <f>IF('(入力①) 基本情報入力シート'!Y103="","",'(入力①) 基本情報入力シート'!Y103)</f>
        <v/>
      </c>
      <c r="Q82" s="204" t="str">
        <f>IF('(入力①) 基本情報入力シート'!Z103="","",'(入力①) 基本情報入力シート'!Z103)</f>
        <v/>
      </c>
      <c r="R82" s="208" t="str">
        <f>IF('(入力①) 基本情報入力シート'!AA103="","",'(入力①) 基本情報入力シート'!AA103)</f>
        <v/>
      </c>
      <c r="S82" s="212"/>
      <c r="T82" s="217"/>
      <c r="U82" s="221" t="str">
        <f>IF(P82="","",VLOOKUP(P82,'【参考】数式用'!$A$5:$I$38,MATCH(T82,'【参考】数式用'!$C$4:$G$4,0)+2,0))</f>
        <v/>
      </c>
      <c r="V82" s="225" t="s">
        <v>253</v>
      </c>
      <c r="W82" s="231"/>
      <c r="X82" s="232" t="s">
        <v>37</v>
      </c>
      <c r="Y82" s="231"/>
      <c r="Z82" s="233" t="s">
        <v>237</v>
      </c>
      <c r="AA82" s="231"/>
      <c r="AB82" s="232" t="s">
        <v>37</v>
      </c>
      <c r="AC82" s="231"/>
      <c r="AD82" s="232" t="s">
        <v>42</v>
      </c>
      <c r="AE82" s="236" t="s">
        <v>72</v>
      </c>
      <c r="AF82" s="237" t="str">
        <f t="shared" si="3"/>
        <v/>
      </c>
      <c r="AG82" s="240" t="s">
        <v>255</v>
      </c>
      <c r="AH82" s="243" t="str">
        <f t="shared" si="4"/>
        <v/>
      </c>
    </row>
    <row r="83" spans="1:34" ht="36.75" customHeight="1">
      <c r="A83" s="158">
        <f t="shared" si="5"/>
        <v>72</v>
      </c>
      <c r="B83" s="164" t="str">
        <f>IF('(入力①) 基本情報入力シート'!C104="","",'(入力①) 基本情報入力シート'!C104)</f>
        <v/>
      </c>
      <c r="C83" s="169" t="str">
        <f>IF('(入力①) 基本情報入力シート'!D104="","",'(入力①) 基本情報入力シート'!D104)</f>
        <v/>
      </c>
      <c r="D83" s="172" t="str">
        <f>IF('(入力①) 基本情報入力シート'!E104="","",'(入力①) 基本情報入力シート'!E104)</f>
        <v/>
      </c>
      <c r="E83" s="172" t="str">
        <f>IF('(入力①) 基本情報入力シート'!F104="","",'(入力①) 基本情報入力シート'!F104)</f>
        <v/>
      </c>
      <c r="F83" s="172" t="str">
        <f>IF('(入力①) 基本情報入力シート'!G104="","",'(入力①) 基本情報入力シート'!G104)</f>
        <v/>
      </c>
      <c r="G83" s="172" t="str">
        <f>IF('(入力①) 基本情報入力シート'!H104="","",'(入力①) 基本情報入力シート'!H104)</f>
        <v/>
      </c>
      <c r="H83" s="172" t="str">
        <f>IF('(入力①) 基本情報入力シート'!I104="","",'(入力①) 基本情報入力シート'!I104)</f>
        <v/>
      </c>
      <c r="I83" s="172" t="str">
        <f>IF('(入力①) 基本情報入力シート'!J104="","",'(入力①) 基本情報入力シート'!J104)</f>
        <v/>
      </c>
      <c r="J83" s="172" t="str">
        <f>IF('(入力①) 基本情報入力シート'!K104="","",'(入力①) 基本情報入力シート'!K104)</f>
        <v/>
      </c>
      <c r="K83" s="177" t="str">
        <f>IF('(入力①) 基本情報入力シート'!L104="","",'(入力①) 基本情報入力シート'!L104)</f>
        <v/>
      </c>
      <c r="L83" s="181" t="str">
        <f>IF('(入力①) 基本情報入力シート'!M104="","",'(入力①) 基本情報入力シート'!M104)</f>
        <v/>
      </c>
      <c r="M83" s="185" t="str">
        <f>IF('(入力①) 基本情報入力シート'!R104="","",'(入力①) 基本情報入力シート'!R104)</f>
        <v/>
      </c>
      <c r="N83" s="185" t="str">
        <f>IF('(入力①) 基本情報入力シート'!W104="","",'(入力①) 基本情報入力シート'!W104)</f>
        <v/>
      </c>
      <c r="O83" s="185" t="str">
        <f>IF('(入力①) 基本情報入力シート'!X104="","",'(入力①) 基本情報入力シート'!X104)</f>
        <v/>
      </c>
      <c r="P83" s="198" t="str">
        <f>IF('(入力①) 基本情報入力シート'!Y104="","",'(入力①) 基本情報入力シート'!Y104)</f>
        <v/>
      </c>
      <c r="Q83" s="204" t="str">
        <f>IF('(入力①) 基本情報入力シート'!Z104="","",'(入力①) 基本情報入力シート'!Z104)</f>
        <v/>
      </c>
      <c r="R83" s="208" t="str">
        <f>IF('(入力①) 基本情報入力シート'!AA104="","",'(入力①) 基本情報入力シート'!AA104)</f>
        <v/>
      </c>
      <c r="S83" s="212"/>
      <c r="T83" s="217"/>
      <c r="U83" s="221" t="str">
        <f>IF(P83="","",VLOOKUP(P83,'【参考】数式用'!$A$5:$I$38,MATCH(T83,'【参考】数式用'!$C$4:$G$4,0)+2,0))</f>
        <v/>
      </c>
      <c r="V83" s="225" t="s">
        <v>253</v>
      </c>
      <c r="W83" s="231"/>
      <c r="X83" s="232" t="s">
        <v>37</v>
      </c>
      <c r="Y83" s="231"/>
      <c r="Z83" s="233" t="s">
        <v>237</v>
      </c>
      <c r="AA83" s="231"/>
      <c r="AB83" s="232" t="s">
        <v>37</v>
      </c>
      <c r="AC83" s="231"/>
      <c r="AD83" s="232" t="s">
        <v>42</v>
      </c>
      <c r="AE83" s="236" t="s">
        <v>72</v>
      </c>
      <c r="AF83" s="237" t="str">
        <f t="shared" si="3"/>
        <v/>
      </c>
      <c r="AG83" s="240" t="s">
        <v>255</v>
      </c>
      <c r="AH83" s="243" t="str">
        <f t="shared" si="4"/>
        <v/>
      </c>
    </row>
    <row r="84" spans="1:34" ht="36.75" customHeight="1">
      <c r="A84" s="158">
        <f t="shared" si="5"/>
        <v>73</v>
      </c>
      <c r="B84" s="164" t="str">
        <f>IF('(入力①) 基本情報入力シート'!C105="","",'(入力①) 基本情報入力シート'!C105)</f>
        <v/>
      </c>
      <c r="C84" s="169" t="str">
        <f>IF('(入力①) 基本情報入力シート'!D105="","",'(入力①) 基本情報入力シート'!D105)</f>
        <v/>
      </c>
      <c r="D84" s="172" t="str">
        <f>IF('(入力①) 基本情報入力シート'!E105="","",'(入力①) 基本情報入力シート'!E105)</f>
        <v/>
      </c>
      <c r="E84" s="172" t="str">
        <f>IF('(入力①) 基本情報入力シート'!F105="","",'(入力①) 基本情報入力シート'!F105)</f>
        <v/>
      </c>
      <c r="F84" s="172" t="str">
        <f>IF('(入力①) 基本情報入力シート'!G105="","",'(入力①) 基本情報入力シート'!G105)</f>
        <v/>
      </c>
      <c r="G84" s="172" t="str">
        <f>IF('(入力①) 基本情報入力シート'!H105="","",'(入力①) 基本情報入力シート'!H105)</f>
        <v/>
      </c>
      <c r="H84" s="172" t="str">
        <f>IF('(入力①) 基本情報入力シート'!I105="","",'(入力①) 基本情報入力シート'!I105)</f>
        <v/>
      </c>
      <c r="I84" s="172" t="str">
        <f>IF('(入力①) 基本情報入力シート'!J105="","",'(入力①) 基本情報入力シート'!J105)</f>
        <v/>
      </c>
      <c r="J84" s="172" t="str">
        <f>IF('(入力①) 基本情報入力シート'!K105="","",'(入力①) 基本情報入力シート'!K105)</f>
        <v/>
      </c>
      <c r="K84" s="177" t="str">
        <f>IF('(入力①) 基本情報入力シート'!L105="","",'(入力①) 基本情報入力シート'!L105)</f>
        <v/>
      </c>
      <c r="L84" s="181" t="str">
        <f>IF('(入力①) 基本情報入力シート'!M105="","",'(入力①) 基本情報入力シート'!M105)</f>
        <v/>
      </c>
      <c r="M84" s="185" t="str">
        <f>IF('(入力①) 基本情報入力シート'!R105="","",'(入力①) 基本情報入力シート'!R105)</f>
        <v/>
      </c>
      <c r="N84" s="185" t="str">
        <f>IF('(入力①) 基本情報入力シート'!W105="","",'(入力①) 基本情報入力シート'!W105)</f>
        <v/>
      </c>
      <c r="O84" s="185" t="str">
        <f>IF('(入力①) 基本情報入力シート'!X105="","",'(入力①) 基本情報入力シート'!X105)</f>
        <v/>
      </c>
      <c r="P84" s="198" t="str">
        <f>IF('(入力①) 基本情報入力シート'!Y105="","",'(入力①) 基本情報入力シート'!Y105)</f>
        <v/>
      </c>
      <c r="Q84" s="204" t="str">
        <f>IF('(入力①) 基本情報入力シート'!Z105="","",'(入力①) 基本情報入力シート'!Z105)</f>
        <v/>
      </c>
      <c r="R84" s="208" t="str">
        <f>IF('(入力①) 基本情報入力シート'!AA105="","",'(入力①) 基本情報入力シート'!AA105)</f>
        <v/>
      </c>
      <c r="S84" s="212"/>
      <c r="T84" s="217"/>
      <c r="U84" s="221" t="str">
        <f>IF(P84="","",VLOOKUP(P84,'【参考】数式用'!$A$5:$I$38,MATCH(T84,'【参考】数式用'!$C$4:$G$4,0)+2,0))</f>
        <v/>
      </c>
      <c r="V84" s="225" t="s">
        <v>253</v>
      </c>
      <c r="W84" s="231"/>
      <c r="X84" s="232" t="s">
        <v>37</v>
      </c>
      <c r="Y84" s="231"/>
      <c r="Z84" s="233" t="s">
        <v>237</v>
      </c>
      <c r="AA84" s="231"/>
      <c r="AB84" s="232" t="s">
        <v>37</v>
      </c>
      <c r="AC84" s="231"/>
      <c r="AD84" s="232" t="s">
        <v>42</v>
      </c>
      <c r="AE84" s="236" t="s">
        <v>72</v>
      </c>
      <c r="AF84" s="237" t="str">
        <f t="shared" si="3"/>
        <v/>
      </c>
      <c r="AG84" s="240" t="s">
        <v>255</v>
      </c>
      <c r="AH84" s="243" t="str">
        <f t="shared" si="4"/>
        <v/>
      </c>
    </row>
    <row r="85" spans="1:34" ht="36.75" customHeight="1">
      <c r="A85" s="158">
        <f t="shared" si="5"/>
        <v>74</v>
      </c>
      <c r="B85" s="164" t="str">
        <f>IF('(入力①) 基本情報入力シート'!C106="","",'(入力①) 基本情報入力シート'!C106)</f>
        <v/>
      </c>
      <c r="C85" s="169" t="str">
        <f>IF('(入力①) 基本情報入力シート'!D106="","",'(入力①) 基本情報入力シート'!D106)</f>
        <v/>
      </c>
      <c r="D85" s="172" t="str">
        <f>IF('(入力①) 基本情報入力シート'!E106="","",'(入力①) 基本情報入力シート'!E106)</f>
        <v/>
      </c>
      <c r="E85" s="172" t="str">
        <f>IF('(入力①) 基本情報入力シート'!F106="","",'(入力①) 基本情報入力シート'!F106)</f>
        <v/>
      </c>
      <c r="F85" s="172" t="str">
        <f>IF('(入力①) 基本情報入力シート'!G106="","",'(入力①) 基本情報入力シート'!G106)</f>
        <v/>
      </c>
      <c r="G85" s="172" t="str">
        <f>IF('(入力①) 基本情報入力シート'!H106="","",'(入力①) 基本情報入力シート'!H106)</f>
        <v/>
      </c>
      <c r="H85" s="172" t="str">
        <f>IF('(入力①) 基本情報入力シート'!I106="","",'(入力①) 基本情報入力シート'!I106)</f>
        <v/>
      </c>
      <c r="I85" s="172" t="str">
        <f>IF('(入力①) 基本情報入力シート'!J106="","",'(入力①) 基本情報入力シート'!J106)</f>
        <v/>
      </c>
      <c r="J85" s="172" t="str">
        <f>IF('(入力①) 基本情報入力シート'!K106="","",'(入力①) 基本情報入力シート'!K106)</f>
        <v/>
      </c>
      <c r="K85" s="177" t="str">
        <f>IF('(入力①) 基本情報入力シート'!L106="","",'(入力①) 基本情報入力シート'!L106)</f>
        <v/>
      </c>
      <c r="L85" s="181" t="str">
        <f>IF('(入力①) 基本情報入力シート'!M106="","",'(入力①) 基本情報入力シート'!M106)</f>
        <v/>
      </c>
      <c r="M85" s="185" t="str">
        <f>IF('(入力①) 基本情報入力シート'!R106="","",'(入力①) 基本情報入力シート'!R106)</f>
        <v/>
      </c>
      <c r="N85" s="185" t="str">
        <f>IF('(入力①) 基本情報入力シート'!W106="","",'(入力①) 基本情報入力シート'!W106)</f>
        <v/>
      </c>
      <c r="O85" s="185" t="str">
        <f>IF('(入力①) 基本情報入力シート'!X106="","",'(入力①) 基本情報入力シート'!X106)</f>
        <v/>
      </c>
      <c r="P85" s="198" t="str">
        <f>IF('(入力①) 基本情報入力シート'!Y106="","",'(入力①) 基本情報入力シート'!Y106)</f>
        <v/>
      </c>
      <c r="Q85" s="204" t="str">
        <f>IF('(入力①) 基本情報入力シート'!Z106="","",'(入力①) 基本情報入力シート'!Z106)</f>
        <v/>
      </c>
      <c r="R85" s="208" t="str">
        <f>IF('(入力①) 基本情報入力シート'!AA106="","",'(入力①) 基本情報入力シート'!AA106)</f>
        <v/>
      </c>
      <c r="S85" s="212"/>
      <c r="T85" s="217"/>
      <c r="U85" s="221" t="str">
        <f>IF(P85="","",VLOOKUP(P85,'【参考】数式用'!$A$5:$I$38,MATCH(T85,'【参考】数式用'!$C$4:$G$4,0)+2,0))</f>
        <v/>
      </c>
      <c r="V85" s="225" t="s">
        <v>253</v>
      </c>
      <c r="W85" s="231"/>
      <c r="X85" s="232" t="s">
        <v>37</v>
      </c>
      <c r="Y85" s="231"/>
      <c r="Z85" s="233" t="s">
        <v>237</v>
      </c>
      <c r="AA85" s="231"/>
      <c r="AB85" s="232" t="s">
        <v>37</v>
      </c>
      <c r="AC85" s="231"/>
      <c r="AD85" s="232" t="s">
        <v>42</v>
      </c>
      <c r="AE85" s="236" t="s">
        <v>72</v>
      </c>
      <c r="AF85" s="237" t="str">
        <f t="shared" si="3"/>
        <v/>
      </c>
      <c r="AG85" s="240" t="s">
        <v>255</v>
      </c>
      <c r="AH85" s="243" t="str">
        <f t="shared" si="4"/>
        <v/>
      </c>
    </row>
    <row r="86" spans="1:34" ht="36.75" customHeight="1">
      <c r="A86" s="158">
        <f t="shared" si="5"/>
        <v>75</v>
      </c>
      <c r="B86" s="164" t="str">
        <f>IF('(入力①) 基本情報入力シート'!C107="","",'(入力①) 基本情報入力シート'!C107)</f>
        <v/>
      </c>
      <c r="C86" s="169" t="str">
        <f>IF('(入力①) 基本情報入力シート'!D107="","",'(入力①) 基本情報入力シート'!D107)</f>
        <v/>
      </c>
      <c r="D86" s="172" t="str">
        <f>IF('(入力①) 基本情報入力シート'!E107="","",'(入力①) 基本情報入力シート'!E107)</f>
        <v/>
      </c>
      <c r="E86" s="172" t="str">
        <f>IF('(入力①) 基本情報入力シート'!F107="","",'(入力①) 基本情報入力シート'!F107)</f>
        <v/>
      </c>
      <c r="F86" s="172" t="str">
        <f>IF('(入力①) 基本情報入力シート'!G107="","",'(入力①) 基本情報入力シート'!G107)</f>
        <v/>
      </c>
      <c r="G86" s="172" t="str">
        <f>IF('(入力①) 基本情報入力シート'!H107="","",'(入力①) 基本情報入力シート'!H107)</f>
        <v/>
      </c>
      <c r="H86" s="172" t="str">
        <f>IF('(入力①) 基本情報入力シート'!I107="","",'(入力①) 基本情報入力シート'!I107)</f>
        <v/>
      </c>
      <c r="I86" s="172" t="str">
        <f>IF('(入力①) 基本情報入力シート'!J107="","",'(入力①) 基本情報入力シート'!J107)</f>
        <v/>
      </c>
      <c r="J86" s="172" t="str">
        <f>IF('(入力①) 基本情報入力シート'!K107="","",'(入力①) 基本情報入力シート'!K107)</f>
        <v/>
      </c>
      <c r="K86" s="177" t="str">
        <f>IF('(入力①) 基本情報入力シート'!L107="","",'(入力①) 基本情報入力シート'!L107)</f>
        <v/>
      </c>
      <c r="L86" s="181" t="str">
        <f>IF('(入力①) 基本情報入力シート'!M107="","",'(入力①) 基本情報入力シート'!M107)</f>
        <v/>
      </c>
      <c r="M86" s="185" t="str">
        <f>IF('(入力①) 基本情報入力シート'!R107="","",'(入力①) 基本情報入力シート'!R107)</f>
        <v/>
      </c>
      <c r="N86" s="185" t="str">
        <f>IF('(入力①) 基本情報入力シート'!W107="","",'(入力①) 基本情報入力シート'!W107)</f>
        <v/>
      </c>
      <c r="O86" s="185" t="str">
        <f>IF('(入力①) 基本情報入力シート'!X107="","",'(入力①) 基本情報入力シート'!X107)</f>
        <v/>
      </c>
      <c r="P86" s="198" t="str">
        <f>IF('(入力①) 基本情報入力シート'!Y107="","",'(入力①) 基本情報入力シート'!Y107)</f>
        <v/>
      </c>
      <c r="Q86" s="204" t="str">
        <f>IF('(入力①) 基本情報入力シート'!Z107="","",'(入力①) 基本情報入力シート'!Z107)</f>
        <v/>
      </c>
      <c r="R86" s="208" t="str">
        <f>IF('(入力①) 基本情報入力シート'!AA107="","",'(入力①) 基本情報入力シート'!AA107)</f>
        <v/>
      </c>
      <c r="S86" s="212"/>
      <c r="T86" s="217"/>
      <c r="U86" s="221" t="str">
        <f>IF(P86="","",VLOOKUP(P86,'【参考】数式用'!$A$5:$I$38,MATCH(T86,'【参考】数式用'!$C$4:$G$4,0)+2,0))</f>
        <v/>
      </c>
      <c r="V86" s="225" t="s">
        <v>253</v>
      </c>
      <c r="W86" s="231"/>
      <c r="X86" s="232" t="s">
        <v>37</v>
      </c>
      <c r="Y86" s="231"/>
      <c r="Z86" s="233" t="s">
        <v>237</v>
      </c>
      <c r="AA86" s="231"/>
      <c r="AB86" s="232" t="s">
        <v>37</v>
      </c>
      <c r="AC86" s="231"/>
      <c r="AD86" s="232" t="s">
        <v>42</v>
      </c>
      <c r="AE86" s="236" t="s">
        <v>72</v>
      </c>
      <c r="AF86" s="237" t="str">
        <f t="shared" si="3"/>
        <v/>
      </c>
      <c r="AG86" s="240" t="s">
        <v>255</v>
      </c>
      <c r="AH86" s="243" t="str">
        <f t="shared" si="4"/>
        <v/>
      </c>
    </row>
    <row r="87" spans="1:34" ht="36.75" customHeight="1">
      <c r="A87" s="158">
        <f t="shared" si="5"/>
        <v>76</v>
      </c>
      <c r="B87" s="164" t="str">
        <f>IF('(入力①) 基本情報入力シート'!C108="","",'(入力①) 基本情報入力シート'!C108)</f>
        <v/>
      </c>
      <c r="C87" s="169" t="str">
        <f>IF('(入力①) 基本情報入力シート'!D108="","",'(入力①) 基本情報入力シート'!D108)</f>
        <v/>
      </c>
      <c r="D87" s="172" t="str">
        <f>IF('(入力①) 基本情報入力シート'!E108="","",'(入力①) 基本情報入力シート'!E108)</f>
        <v/>
      </c>
      <c r="E87" s="172" t="str">
        <f>IF('(入力①) 基本情報入力シート'!F108="","",'(入力①) 基本情報入力シート'!F108)</f>
        <v/>
      </c>
      <c r="F87" s="172" t="str">
        <f>IF('(入力①) 基本情報入力シート'!G108="","",'(入力①) 基本情報入力シート'!G108)</f>
        <v/>
      </c>
      <c r="G87" s="172" t="str">
        <f>IF('(入力①) 基本情報入力シート'!H108="","",'(入力①) 基本情報入力シート'!H108)</f>
        <v/>
      </c>
      <c r="H87" s="172" t="str">
        <f>IF('(入力①) 基本情報入力シート'!I108="","",'(入力①) 基本情報入力シート'!I108)</f>
        <v/>
      </c>
      <c r="I87" s="172" t="str">
        <f>IF('(入力①) 基本情報入力シート'!J108="","",'(入力①) 基本情報入力シート'!J108)</f>
        <v/>
      </c>
      <c r="J87" s="172" t="str">
        <f>IF('(入力①) 基本情報入力シート'!K108="","",'(入力①) 基本情報入力シート'!K108)</f>
        <v/>
      </c>
      <c r="K87" s="177" t="str">
        <f>IF('(入力①) 基本情報入力シート'!L108="","",'(入力①) 基本情報入力シート'!L108)</f>
        <v/>
      </c>
      <c r="L87" s="181" t="str">
        <f>IF('(入力①) 基本情報入力シート'!M108="","",'(入力①) 基本情報入力シート'!M108)</f>
        <v/>
      </c>
      <c r="M87" s="185" t="str">
        <f>IF('(入力①) 基本情報入力シート'!R108="","",'(入力①) 基本情報入力シート'!R108)</f>
        <v/>
      </c>
      <c r="N87" s="185" t="str">
        <f>IF('(入力①) 基本情報入力シート'!W108="","",'(入力①) 基本情報入力シート'!W108)</f>
        <v/>
      </c>
      <c r="O87" s="185" t="str">
        <f>IF('(入力①) 基本情報入力シート'!X108="","",'(入力①) 基本情報入力シート'!X108)</f>
        <v/>
      </c>
      <c r="P87" s="198" t="str">
        <f>IF('(入力①) 基本情報入力シート'!Y108="","",'(入力①) 基本情報入力シート'!Y108)</f>
        <v/>
      </c>
      <c r="Q87" s="204" t="str">
        <f>IF('(入力①) 基本情報入力シート'!Z108="","",'(入力①) 基本情報入力シート'!Z108)</f>
        <v/>
      </c>
      <c r="R87" s="208" t="str">
        <f>IF('(入力①) 基本情報入力シート'!AA108="","",'(入力①) 基本情報入力シート'!AA108)</f>
        <v/>
      </c>
      <c r="S87" s="212"/>
      <c r="T87" s="217"/>
      <c r="U87" s="221" t="str">
        <f>IF(P87="","",VLOOKUP(P87,'【参考】数式用'!$A$5:$I$38,MATCH(T87,'【参考】数式用'!$C$4:$G$4,0)+2,0))</f>
        <v/>
      </c>
      <c r="V87" s="225" t="s">
        <v>253</v>
      </c>
      <c r="W87" s="231"/>
      <c r="X87" s="232" t="s">
        <v>37</v>
      </c>
      <c r="Y87" s="231"/>
      <c r="Z87" s="233" t="s">
        <v>237</v>
      </c>
      <c r="AA87" s="231"/>
      <c r="AB87" s="232" t="s">
        <v>37</v>
      </c>
      <c r="AC87" s="231"/>
      <c r="AD87" s="232" t="s">
        <v>42</v>
      </c>
      <c r="AE87" s="236" t="s">
        <v>72</v>
      </c>
      <c r="AF87" s="237" t="str">
        <f t="shared" si="3"/>
        <v/>
      </c>
      <c r="AG87" s="240" t="s">
        <v>255</v>
      </c>
      <c r="AH87" s="243" t="str">
        <f t="shared" si="4"/>
        <v/>
      </c>
    </row>
    <row r="88" spans="1:34" ht="36.75" customHeight="1">
      <c r="A88" s="158">
        <f t="shared" si="5"/>
        <v>77</v>
      </c>
      <c r="B88" s="164" t="str">
        <f>IF('(入力①) 基本情報入力シート'!C109="","",'(入力①) 基本情報入力シート'!C109)</f>
        <v/>
      </c>
      <c r="C88" s="169" t="str">
        <f>IF('(入力①) 基本情報入力シート'!D109="","",'(入力①) 基本情報入力シート'!D109)</f>
        <v/>
      </c>
      <c r="D88" s="172" t="str">
        <f>IF('(入力①) 基本情報入力シート'!E109="","",'(入力①) 基本情報入力シート'!E109)</f>
        <v/>
      </c>
      <c r="E88" s="172" t="str">
        <f>IF('(入力①) 基本情報入力シート'!F109="","",'(入力①) 基本情報入力シート'!F109)</f>
        <v/>
      </c>
      <c r="F88" s="172" t="str">
        <f>IF('(入力①) 基本情報入力シート'!G109="","",'(入力①) 基本情報入力シート'!G109)</f>
        <v/>
      </c>
      <c r="G88" s="172" t="str">
        <f>IF('(入力①) 基本情報入力シート'!H109="","",'(入力①) 基本情報入力シート'!H109)</f>
        <v/>
      </c>
      <c r="H88" s="172" t="str">
        <f>IF('(入力①) 基本情報入力シート'!I109="","",'(入力①) 基本情報入力シート'!I109)</f>
        <v/>
      </c>
      <c r="I88" s="172" t="str">
        <f>IF('(入力①) 基本情報入力シート'!J109="","",'(入力①) 基本情報入力シート'!J109)</f>
        <v/>
      </c>
      <c r="J88" s="172" t="str">
        <f>IF('(入力①) 基本情報入力シート'!K109="","",'(入力①) 基本情報入力シート'!K109)</f>
        <v/>
      </c>
      <c r="K88" s="177" t="str">
        <f>IF('(入力①) 基本情報入力シート'!L109="","",'(入力①) 基本情報入力シート'!L109)</f>
        <v/>
      </c>
      <c r="L88" s="181" t="str">
        <f>IF('(入力①) 基本情報入力シート'!M109="","",'(入力①) 基本情報入力シート'!M109)</f>
        <v/>
      </c>
      <c r="M88" s="185" t="str">
        <f>IF('(入力①) 基本情報入力シート'!R109="","",'(入力①) 基本情報入力シート'!R109)</f>
        <v/>
      </c>
      <c r="N88" s="185" t="str">
        <f>IF('(入力①) 基本情報入力シート'!W109="","",'(入力①) 基本情報入力シート'!W109)</f>
        <v/>
      </c>
      <c r="O88" s="185" t="str">
        <f>IF('(入力①) 基本情報入力シート'!X109="","",'(入力①) 基本情報入力シート'!X109)</f>
        <v/>
      </c>
      <c r="P88" s="198" t="str">
        <f>IF('(入力①) 基本情報入力シート'!Y109="","",'(入力①) 基本情報入力シート'!Y109)</f>
        <v/>
      </c>
      <c r="Q88" s="204" t="str">
        <f>IF('(入力①) 基本情報入力シート'!Z109="","",'(入力①) 基本情報入力シート'!Z109)</f>
        <v/>
      </c>
      <c r="R88" s="208" t="str">
        <f>IF('(入力①) 基本情報入力シート'!AA109="","",'(入力①) 基本情報入力シート'!AA109)</f>
        <v/>
      </c>
      <c r="S88" s="212"/>
      <c r="T88" s="217"/>
      <c r="U88" s="221" t="str">
        <f>IF(P88="","",VLOOKUP(P88,'【参考】数式用'!$A$5:$I$38,MATCH(T88,'【参考】数式用'!$C$4:$G$4,0)+2,0))</f>
        <v/>
      </c>
      <c r="V88" s="225" t="s">
        <v>253</v>
      </c>
      <c r="W88" s="231"/>
      <c r="X88" s="232" t="s">
        <v>37</v>
      </c>
      <c r="Y88" s="231"/>
      <c r="Z88" s="233" t="s">
        <v>237</v>
      </c>
      <c r="AA88" s="231"/>
      <c r="AB88" s="232" t="s">
        <v>37</v>
      </c>
      <c r="AC88" s="231"/>
      <c r="AD88" s="232" t="s">
        <v>42</v>
      </c>
      <c r="AE88" s="236" t="s">
        <v>72</v>
      </c>
      <c r="AF88" s="237" t="str">
        <f t="shared" si="3"/>
        <v/>
      </c>
      <c r="AG88" s="240" t="s">
        <v>255</v>
      </c>
      <c r="AH88" s="243" t="str">
        <f t="shared" si="4"/>
        <v/>
      </c>
    </row>
    <row r="89" spans="1:34" ht="36.75" customHeight="1">
      <c r="A89" s="158">
        <f t="shared" si="5"/>
        <v>78</v>
      </c>
      <c r="B89" s="164" t="str">
        <f>IF('(入力①) 基本情報入力シート'!C110="","",'(入力①) 基本情報入力シート'!C110)</f>
        <v/>
      </c>
      <c r="C89" s="169" t="str">
        <f>IF('(入力①) 基本情報入力シート'!D110="","",'(入力①) 基本情報入力シート'!D110)</f>
        <v/>
      </c>
      <c r="D89" s="172" t="str">
        <f>IF('(入力①) 基本情報入力シート'!E110="","",'(入力①) 基本情報入力シート'!E110)</f>
        <v/>
      </c>
      <c r="E89" s="172" t="str">
        <f>IF('(入力①) 基本情報入力シート'!F110="","",'(入力①) 基本情報入力シート'!F110)</f>
        <v/>
      </c>
      <c r="F89" s="172" t="str">
        <f>IF('(入力①) 基本情報入力シート'!G110="","",'(入力①) 基本情報入力シート'!G110)</f>
        <v/>
      </c>
      <c r="G89" s="172" t="str">
        <f>IF('(入力①) 基本情報入力シート'!H110="","",'(入力①) 基本情報入力シート'!H110)</f>
        <v/>
      </c>
      <c r="H89" s="172" t="str">
        <f>IF('(入力①) 基本情報入力シート'!I110="","",'(入力①) 基本情報入力シート'!I110)</f>
        <v/>
      </c>
      <c r="I89" s="172" t="str">
        <f>IF('(入力①) 基本情報入力シート'!J110="","",'(入力①) 基本情報入力シート'!J110)</f>
        <v/>
      </c>
      <c r="J89" s="172" t="str">
        <f>IF('(入力①) 基本情報入力シート'!K110="","",'(入力①) 基本情報入力シート'!K110)</f>
        <v/>
      </c>
      <c r="K89" s="177" t="str">
        <f>IF('(入力①) 基本情報入力シート'!L110="","",'(入力①) 基本情報入力シート'!L110)</f>
        <v/>
      </c>
      <c r="L89" s="181" t="str">
        <f>IF('(入力①) 基本情報入力シート'!M110="","",'(入力①) 基本情報入力シート'!M110)</f>
        <v/>
      </c>
      <c r="M89" s="185" t="str">
        <f>IF('(入力①) 基本情報入力シート'!R110="","",'(入力①) 基本情報入力シート'!R110)</f>
        <v/>
      </c>
      <c r="N89" s="185" t="str">
        <f>IF('(入力①) 基本情報入力シート'!W110="","",'(入力①) 基本情報入力シート'!W110)</f>
        <v/>
      </c>
      <c r="O89" s="185" t="str">
        <f>IF('(入力①) 基本情報入力シート'!X110="","",'(入力①) 基本情報入力シート'!X110)</f>
        <v/>
      </c>
      <c r="P89" s="198" t="str">
        <f>IF('(入力①) 基本情報入力シート'!Y110="","",'(入力①) 基本情報入力シート'!Y110)</f>
        <v/>
      </c>
      <c r="Q89" s="204" t="str">
        <f>IF('(入力①) 基本情報入力シート'!Z110="","",'(入力①) 基本情報入力シート'!Z110)</f>
        <v/>
      </c>
      <c r="R89" s="208" t="str">
        <f>IF('(入力①) 基本情報入力シート'!AA110="","",'(入力①) 基本情報入力シート'!AA110)</f>
        <v/>
      </c>
      <c r="S89" s="212"/>
      <c r="T89" s="217"/>
      <c r="U89" s="221" t="str">
        <f>IF(P89="","",VLOOKUP(P89,'【参考】数式用'!$A$5:$I$38,MATCH(T89,'【参考】数式用'!$C$4:$G$4,0)+2,0))</f>
        <v/>
      </c>
      <c r="V89" s="225" t="s">
        <v>253</v>
      </c>
      <c r="W89" s="231"/>
      <c r="X89" s="232" t="s">
        <v>37</v>
      </c>
      <c r="Y89" s="231"/>
      <c r="Z89" s="233" t="s">
        <v>237</v>
      </c>
      <c r="AA89" s="231"/>
      <c r="AB89" s="232" t="s">
        <v>37</v>
      </c>
      <c r="AC89" s="231"/>
      <c r="AD89" s="232" t="s">
        <v>42</v>
      </c>
      <c r="AE89" s="236" t="s">
        <v>72</v>
      </c>
      <c r="AF89" s="237" t="str">
        <f t="shared" si="3"/>
        <v/>
      </c>
      <c r="AG89" s="240" t="s">
        <v>255</v>
      </c>
      <c r="AH89" s="243" t="str">
        <f t="shared" si="4"/>
        <v/>
      </c>
    </row>
    <row r="90" spans="1:34" ht="36.75" customHeight="1">
      <c r="A90" s="158">
        <f t="shared" si="5"/>
        <v>79</v>
      </c>
      <c r="B90" s="164" t="str">
        <f>IF('(入力①) 基本情報入力シート'!C111="","",'(入力①) 基本情報入力シート'!C111)</f>
        <v/>
      </c>
      <c r="C90" s="169" t="str">
        <f>IF('(入力①) 基本情報入力シート'!D111="","",'(入力①) 基本情報入力シート'!D111)</f>
        <v/>
      </c>
      <c r="D90" s="172" t="str">
        <f>IF('(入力①) 基本情報入力シート'!E111="","",'(入力①) 基本情報入力シート'!E111)</f>
        <v/>
      </c>
      <c r="E90" s="172" t="str">
        <f>IF('(入力①) 基本情報入力シート'!F111="","",'(入力①) 基本情報入力シート'!F111)</f>
        <v/>
      </c>
      <c r="F90" s="172" t="str">
        <f>IF('(入力①) 基本情報入力シート'!G111="","",'(入力①) 基本情報入力シート'!G111)</f>
        <v/>
      </c>
      <c r="G90" s="172" t="str">
        <f>IF('(入力①) 基本情報入力シート'!H111="","",'(入力①) 基本情報入力シート'!H111)</f>
        <v/>
      </c>
      <c r="H90" s="172" t="str">
        <f>IF('(入力①) 基本情報入力シート'!I111="","",'(入力①) 基本情報入力シート'!I111)</f>
        <v/>
      </c>
      <c r="I90" s="172" t="str">
        <f>IF('(入力①) 基本情報入力シート'!J111="","",'(入力①) 基本情報入力シート'!J111)</f>
        <v/>
      </c>
      <c r="J90" s="172" t="str">
        <f>IF('(入力①) 基本情報入力シート'!K111="","",'(入力①) 基本情報入力シート'!K111)</f>
        <v/>
      </c>
      <c r="K90" s="177" t="str">
        <f>IF('(入力①) 基本情報入力シート'!L111="","",'(入力①) 基本情報入力シート'!L111)</f>
        <v/>
      </c>
      <c r="L90" s="181" t="str">
        <f>IF('(入力①) 基本情報入力シート'!M111="","",'(入力①) 基本情報入力シート'!M111)</f>
        <v/>
      </c>
      <c r="M90" s="185" t="str">
        <f>IF('(入力①) 基本情報入力シート'!R111="","",'(入力①) 基本情報入力シート'!R111)</f>
        <v/>
      </c>
      <c r="N90" s="185" t="str">
        <f>IF('(入力①) 基本情報入力シート'!W111="","",'(入力①) 基本情報入力シート'!W111)</f>
        <v/>
      </c>
      <c r="O90" s="185" t="str">
        <f>IF('(入力①) 基本情報入力シート'!X111="","",'(入力①) 基本情報入力シート'!X111)</f>
        <v/>
      </c>
      <c r="P90" s="198" t="str">
        <f>IF('(入力①) 基本情報入力シート'!Y111="","",'(入力①) 基本情報入力シート'!Y111)</f>
        <v/>
      </c>
      <c r="Q90" s="204" t="str">
        <f>IF('(入力①) 基本情報入力シート'!Z111="","",'(入力①) 基本情報入力シート'!Z111)</f>
        <v/>
      </c>
      <c r="R90" s="208" t="str">
        <f>IF('(入力①) 基本情報入力シート'!AA111="","",'(入力①) 基本情報入力シート'!AA111)</f>
        <v/>
      </c>
      <c r="S90" s="212"/>
      <c r="T90" s="217"/>
      <c r="U90" s="221" t="str">
        <f>IF(P90="","",VLOOKUP(P90,'【参考】数式用'!$A$5:$I$38,MATCH(T90,'【参考】数式用'!$C$4:$G$4,0)+2,0))</f>
        <v/>
      </c>
      <c r="V90" s="225" t="s">
        <v>253</v>
      </c>
      <c r="W90" s="231"/>
      <c r="X90" s="232" t="s">
        <v>37</v>
      </c>
      <c r="Y90" s="231"/>
      <c r="Z90" s="233" t="s">
        <v>237</v>
      </c>
      <c r="AA90" s="231"/>
      <c r="AB90" s="232" t="s">
        <v>37</v>
      </c>
      <c r="AC90" s="231"/>
      <c r="AD90" s="232" t="s">
        <v>42</v>
      </c>
      <c r="AE90" s="236" t="s">
        <v>72</v>
      </c>
      <c r="AF90" s="237" t="str">
        <f t="shared" si="3"/>
        <v/>
      </c>
      <c r="AG90" s="240" t="s">
        <v>255</v>
      </c>
      <c r="AH90" s="243" t="str">
        <f t="shared" si="4"/>
        <v/>
      </c>
    </row>
    <row r="91" spans="1:34" ht="36.75" customHeight="1">
      <c r="A91" s="158">
        <f t="shared" si="5"/>
        <v>80</v>
      </c>
      <c r="B91" s="164" t="str">
        <f>IF('(入力①) 基本情報入力シート'!C112="","",'(入力①) 基本情報入力シート'!C112)</f>
        <v/>
      </c>
      <c r="C91" s="169" t="str">
        <f>IF('(入力①) 基本情報入力シート'!D112="","",'(入力①) 基本情報入力シート'!D112)</f>
        <v/>
      </c>
      <c r="D91" s="172" t="str">
        <f>IF('(入力①) 基本情報入力シート'!E112="","",'(入力①) 基本情報入力シート'!E112)</f>
        <v/>
      </c>
      <c r="E91" s="172" t="str">
        <f>IF('(入力①) 基本情報入力シート'!F112="","",'(入力①) 基本情報入力シート'!F112)</f>
        <v/>
      </c>
      <c r="F91" s="172" t="str">
        <f>IF('(入力①) 基本情報入力シート'!G112="","",'(入力①) 基本情報入力シート'!G112)</f>
        <v/>
      </c>
      <c r="G91" s="172" t="str">
        <f>IF('(入力①) 基本情報入力シート'!H112="","",'(入力①) 基本情報入力シート'!H112)</f>
        <v/>
      </c>
      <c r="H91" s="172" t="str">
        <f>IF('(入力①) 基本情報入力シート'!I112="","",'(入力①) 基本情報入力シート'!I112)</f>
        <v/>
      </c>
      <c r="I91" s="172" t="str">
        <f>IF('(入力①) 基本情報入力シート'!J112="","",'(入力①) 基本情報入力シート'!J112)</f>
        <v/>
      </c>
      <c r="J91" s="172" t="str">
        <f>IF('(入力①) 基本情報入力シート'!K112="","",'(入力①) 基本情報入力シート'!K112)</f>
        <v/>
      </c>
      <c r="K91" s="177" t="str">
        <f>IF('(入力①) 基本情報入力シート'!L112="","",'(入力①) 基本情報入力シート'!L112)</f>
        <v/>
      </c>
      <c r="L91" s="181" t="str">
        <f>IF('(入力①) 基本情報入力シート'!M112="","",'(入力①) 基本情報入力シート'!M112)</f>
        <v/>
      </c>
      <c r="M91" s="185" t="str">
        <f>IF('(入力①) 基本情報入力シート'!R112="","",'(入力①) 基本情報入力シート'!R112)</f>
        <v/>
      </c>
      <c r="N91" s="185" t="str">
        <f>IF('(入力①) 基本情報入力シート'!W112="","",'(入力①) 基本情報入力シート'!W112)</f>
        <v/>
      </c>
      <c r="O91" s="185" t="str">
        <f>IF('(入力①) 基本情報入力シート'!X112="","",'(入力①) 基本情報入力シート'!X112)</f>
        <v/>
      </c>
      <c r="P91" s="198" t="str">
        <f>IF('(入力①) 基本情報入力シート'!Y112="","",'(入力①) 基本情報入力シート'!Y112)</f>
        <v/>
      </c>
      <c r="Q91" s="204" t="str">
        <f>IF('(入力①) 基本情報入力シート'!Z112="","",'(入力①) 基本情報入力シート'!Z112)</f>
        <v/>
      </c>
      <c r="R91" s="208" t="str">
        <f>IF('(入力①) 基本情報入力シート'!AA112="","",'(入力①) 基本情報入力シート'!AA112)</f>
        <v/>
      </c>
      <c r="S91" s="212"/>
      <c r="T91" s="217"/>
      <c r="U91" s="221" t="str">
        <f>IF(P91="","",VLOOKUP(P91,'【参考】数式用'!$A$5:$I$38,MATCH(T91,'【参考】数式用'!$C$4:$G$4,0)+2,0))</f>
        <v/>
      </c>
      <c r="V91" s="225" t="s">
        <v>253</v>
      </c>
      <c r="W91" s="231"/>
      <c r="X91" s="232" t="s">
        <v>37</v>
      </c>
      <c r="Y91" s="231"/>
      <c r="Z91" s="233" t="s">
        <v>237</v>
      </c>
      <c r="AA91" s="231"/>
      <c r="AB91" s="232" t="s">
        <v>37</v>
      </c>
      <c r="AC91" s="231"/>
      <c r="AD91" s="232" t="s">
        <v>42</v>
      </c>
      <c r="AE91" s="236" t="s">
        <v>72</v>
      </c>
      <c r="AF91" s="237" t="str">
        <f t="shared" si="3"/>
        <v/>
      </c>
      <c r="AG91" s="240" t="s">
        <v>255</v>
      </c>
      <c r="AH91" s="243" t="str">
        <f t="shared" si="4"/>
        <v/>
      </c>
    </row>
    <row r="92" spans="1:34" ht="36.75" customHeight="1">
      <c r="A92" s="158">
        <f t="shared" si="5"/>
        <v>81</v>
      </c>
      <c r="B92" s="164" t="str">
        <f>IF('(入力①) 基本情報入力シート'!C113="","",'(入力①) 基本情報入力シート'!C113)</f>
        <v/>
      </c>
      <c r="C92" s="169" t="str">
        <f>IF('(入力①) 基本情報入力シート'!D113="","",'(入力①) 基本情報入力シート'!D113)</f>
        <v/>
      </c>
      <c r="D92" s="172" t="str">
        <f>IF('(入力①) 基本情報入力シート'!E113="","",'(入力①) 基本情報入力シート'!E113)</f>
        <v/>
      </c>
      <c r="E92" s="172" t="str">
        <f>IF('(入力①) 基本情報入力シート'!F113="","",'(入力①) 基本情報入力シート'!F113)</f>
        <v/>
      </c>
      <c r="F92" s="172" t="str">
        <f>IF('(入力①) 基本情報入力シート'!G113="","",'(入力①) 基本情報入力シート'!G113)</f>
        <v/>
      </c>
      <c r="G92" s="172" t="str">
        <f>IF('(入力①) 基本情報入力シート'!H113="","",'(入力①) 基本情報入力シート'!H113)</f>
        <v/>
      </c>
      <c r="H92" s="172" t="str">
        <f>IF('(入力①) 基本情報入力シート'!I113="","",'(入力①) 基本情報入力シート'!I113)</f>
        <v/>
      </c>
      <c r="I92" s="172" t="str">
        <f>IF('(入力①) 基本情報入力シート'!J113="","",'(入力①) 基本情報入力シート'!J113)</f>
        <v/>
      </c>
      <c r="J92" s="172" t="str">
        <f>IF('(入力①) 基本情報入力シート'!K113="","",'(入力①) 基本情報入力シート'!K113)</f>
        <v/>
      </c>
      <c r="K92" s="177" t="str">
        <f>IF('(入力①) 基本情報入力シート'!L113="","",'(入力①) 基本情報入力シート'!L113)</f>
        <v/>
      </c>
      <c r="L92" s="181" t="str">
        <f>IF('(入力①) 基本情報入力シート'!M113="","",'(入力①) 基本情報入力シート'!M113)</f>
        <v/>
      </c>
      <c r="M92" s="185" t="str">
        <f>IF('(入力①) 基本情報入力シート'!R113="","",'(入力①) 基本情報入力シート'!R113)</f>
        <v/>
      </c>
      <c r="N92" s="185" t="str">
        <f>IF('(入力①) 基本情報入力シート'!W113="","",'(入力①) 基本情報入力シート'!W113)</f>
        <v/>
      </c>
      <c r="O92" s="185" t="str">
        <f>IF('(入力①) 基本情報入力シート'!X113="","",'(入力①) 基本情報入力シート'!X113)</f>
        <v/>
      </c>
      <c r="P92" s="198" t="str">
        <f>IF('(入力①) 基本情報入力シート'!Y113="","",'(入力①) 基本情報入力シート'!Y113)</f>
        <v/>
      </c>
      <c r="Q92" s="204" t="str">
        <f>IF('(入力①) 基本情報入力シート'!Z113="","",'(入力①) 基本情報入力シート'!Z113)</f>
        <v/>
      </c>
      <c r="R92" s="208" t="str">
        <f>IF('(入力①) 基本情報入力シート'!AA113="","",'(入力①) 基本情報入力シート'!AA113)</f>
        <v/>
      </c>
      <c r="S92" s="212"/>
      <c r="T92" s="217"/>
      <c r="U92" s="221" t="str">
        <f>IF(P92="","",VLOOKUP(P92,'【参考】数式用'!$A$5:$I$38,MATCH(T92,'【参考】数式用'!$C$4:$G$4,0)+2,0))</f>
        <v/>
      </c>
      <c r="V92" s="225" t="s">
        <v>253</v>
      </c>
      <c r="W92" s="231"/>
      <c r="X92" s="232" t="s">
        <v>37</v>
      </c>
      <c r="Y92" s="231"/>
      <c r="Z92" s="233" t="s">
        <v>237</v>
      </c>
      <c r="AA92" s="231"/>
      <c r="AB92" s="232" t="s">
        <v>37</v>
      </c>
      <c r="AC92" s="231"/>
      <c r="AD92" s="232" t="s">
        <v>42</v>
      </c>
      <c r="AE92" s="236" t="s">
        <v>72</v>
      </c>
      <c r="AF92" s="237" t="str">
        <f t="shared" si="3"/>
        <v/>
      </c>
      <c r="AG92" s="240" t="s">
        <v>255</v>
      </c>
      <c r="AH92" s="243" t="str">
        <f t="shared" si="4"/>
        <v/>
      </c>
    </row>
    <row r="93" spans="1:34" ht="36.75" customHeight="1">
      <c r="A93" s="158">
        <f t="shared" si="5"/>
        <v>82</v>
      </c>
      <c r="B93" s="164" t="str">
        <f>IF('(入力①) 基本情報入力シート'!C114="","",'(入力①) 基本情報入力シート'!C114)</f>
        <v/>
      </c>
      <c r="C93" s="169" t="str">
        <f>IF('(入力①) 基本情報入力シート'!D114="","",'(入力①) 基本情報入力シート'!D114)</f>
        <v/>
      </c>
      <c r="D93" s="172" t="str">
        <f>IF('(入力①) 基本情報入力シート'!E114="","",'(入力①) 基本情報入力シート'!E114)</f>
        <v/>
      </c>
      <c r="E93" s="172" t="str">
        <f>IF('(入力①) 基本情報入力シート'!F114="","",'(入力①) 基本情報入力シート'!F114)</f>
        <v/>
      </c>
      <c r="F93" s="172" t="str">
        <f>IF('(入力①) 基本情報入力シート'!G114="","",'(入力①) 基本情報入力シート'!G114)</f>
        <v/>
      </c>
      <c r="G93" s="172" t="str">
        <f>IF('(入力①) 基本情報入力シート'!H114="","",'(入力①) 基本情報入力シート'!H114)</f>
        <v/>
      </c>
      <c r="H93" s="172" t="str">
        <f>IF('(入力①) 基本情報入力シート'!I114="","",'(入力①) 基本情報入力シート'!I114)</f>
        <v/>
      </c>
      <c r="I93" s="172" t="str">
        <f>IF('(入力①) 基本情報入力シート'!J114="","",'(入力①) 基本情報入力シート'!J114)</f>
        <v/>
      </c>
      <c r="J93" s="172" t="str">
        <f>IF('(入力①) 基本情報入力シート'!K114="","",'(入力①) 基本情報入力シート'!K114)</f>
        <v/>
      </c>
      <c r="K93" s="177" t="str">
        <f>IF('(入力①) 基本情報入力シート'!L114="","",'(入力①) 基本情報入力シート'!L114)</f>
        <v/>
      </c>
      <c r="L93" s="181" t="str">
        <f>IF('(入力①) 基本情報入力シート'!M114="","",'(入力①) 基本情報入力シート'!M114)</f>
        <v/>
      </c>
      <c r="M93" s="185" t="str">
        <f>IF('(入力①) 基本情報入力シート'!R114="","",'(入力①) 基本情報入力シート'!R114)</f>
        <v/>
      </c>
      <c r="N93" s="185" t="str">
        <f>IF('(入力①) 基本情報入力シート'!W114="","",'(入力①) 基本情報入力シート'!W114)</f>
        <v/>
      </c>
      <c r="O93" s="185" t="str">
        <f>IF('(入力①) 基本情報入力シート'!X114="","",'(入力①) 基本情報入力シート'!X114)</f>
        <v/>
      </c>
      <c r="P93" s="198" t="str">
        <f>IF('(入力①) 基本情報入力シート'!Y114="","",'(入力①) 基本情報入力シート'!Y114)</f>
        <v/>
      </c>
      <c r="Q93" s="204" t="str">
        <f>IF('(入力①) 基本情報入力シート'!Z114="","",'(入力①) 基本情報入力シート'!Z114)</f>
        <v/>
      </c>
      <c r="R93" s="208" t="str">
        <f>IF('(入力①) 基本情報入力シート'!AA114="","",'(入力①) 基本情報入力シート'!AA114)</f>
        <v/>
      </c>
      <c r="S93" s="212"/>
      <c r="T93" s="217"/>
      <c r="U93" s="221" t="str">
        <f>IF(P93="","",VLOOKUP(P93,'【参考】数式用'!$A$5:$I$38,MATCH(T93,'【参考】数式用'!$C$4:$G$4,0)+2,0))</f>
        <v/>
      </c>
      <c r="V93" s="225" t="s">
        <v>253</v>
      </c>
      <c r="W93" s="231"/>
      <c r="X93" s="232" t="s">
        <v>37</v>
      </c>
      <c r="Y93" s="231"/>
      <c r="Z93" s="233" t="s">
        <v>237</v>
      </c>
      <c r="AA93" s="231"/>
      <c r="AB93" s="232" t="s">
        <v>37</v>
      </c>
      <c r="AC93" s="231"/>
      <c r="AD93" s="232" t="s">
        <v>42</v>
      </c>
      <c r="AE93" s="236" t="s">
        <v>72</v>
      </c>
      <c r="AF93" s="237" t="str">
        <f t="shared" si="3"/>
        <v/>
      </c>
      <c r="AG93" s="240" t="s">
        <v>255</v>
      </c>
      <c r="AH93" s="243" t="str">
        <f t="shared" si="4"/>
        <v/>
      </c>
    </row>
    <row r="94" spans="1:34" ht="36.75" customHeight="1">
      <c r="A94" s="158">
        <f t="shared" si="5"/>
        <v>83</v>
      </c>
      <c r="B94" s="164" t="str">
        <f>IF('(入力①) 基本情報入力シート'!C115="","",'(入力①) 基本情報入力シート'!C115)</f>
        <v/>
      </c>
      <c r="C94" s="169" t="str">
        <f>IF('(入力①) 基本情報入力シート'!D115="","",'(入力①) 基本情報入力シート'!D115)</f>
        <v/>
      </c>
      <c r="D94" s="172" t="str">
        <f>IF('(入力①) 基本情報入力シート'!E115="","",'(入力①) 基本情報入力シート'!E115)</f>
        <v/>
      </c>
      <c r="E94" s="172" t="str">
        <f>IF('(入力①) 基本情報入力シート'!F115="","",'(入力①) 基本情報入力シート'!F115)</f>
        <v/>
      </c>
      <c r="F94" s="172" t="str">
        <f>IF('(入力①) 基本情報入力シート'!G115="","",'(入力①) 基本情報入力シート'!G115)</f>
        <v/>
      </c>
      <c r="G94" s="172" t="str">
        <f>IF('(入力①) 基本情報入力シート'!H115="","",'(入力①) 基本情報入力シート'!H115)</f>
        <v/>
      </c>
      <c r="H94" s="172" t="str">
        <f>IF('(入力①) 基本情報入力シート'!I115="","",'(入力①) 基本情報入力シート'!I115)</f>
        <v/>
      </c>
      <c r="I94" s="172" t="str">
        <f>IF('(入力①) 基本情報入力シート'!J115="","",'(入力①) 基本情報入力シート'!J115)</f>
        <v/>
      </c>
      <c r="J94" s="172" t="str">
        <f>IF('(入力①) 基本情報入力シート'!K115="","",'(入力①) 基本情報入力シート'!K115)</f>
        <v/>
      </c>
      <c r="K94" s="177" t="str">
        <f>IF('(入力①) 基本情報入力シート'!L115="","",'(入力①) 基本情報入力シート'!L115)</f>
        <v/>
      </c>
      <c r="L94" s="181" t="str">
        <f>IF('(入力①) 基本情報入力シート'!M115="","",'(入力①) 基本情報入力シート'!M115)</f>
        <v/>
      </c>
      <c r="M94" s="185" t="str">
        <f>IF('(入力①) 基本情報入力シート'!R115="","",'(入力①) 基本情報入力シート'!R115)</f>
        <v/>
      </c>
      <c r="N94" s="185" t="str">
        <f>IF('(入力①) 基本情報入力シート'!W115="","",'(入力①) 基本情報入力シート'!W115)</f>
        <v/>
      </c>
      <c r="O94" s="185" t="str">
        <f>IF('(入力①) 基本情報入力シート'!X115="","",'(入力①) 基本情報入力シート'!X115)</f>
        <v/>
      </c>
      <c r="P94" s="198" t="str">
        <f>IF('(入力①) 基本情報入力シート'!Y115="","",'(入力①) 基本情報入力シート'!Y115)</f>
        <v/>
      </c>
      <c r="Q94" s="204" t="str">
        <f>IF('(入力①) 基本情報入力シート'!Z115="","",'(入力①) 基本情報入力シート'!Z115)</f>
        <v/>
      </c>
      <c r="R94" s="208" t="str">
        <f>IF('(入力①) 基本情報入力シート'!AA115="","",'(入力①) 基本情報入力シート'!AA115)</f>
        <v/>
      </c>
      <c r="S94" s="212"/>
      <c r="T94" s="217"/>
      <c r="U94" s="221" t="str">
        <f>IF(P94="","",VLOOKUP(P94,'【参考】数式用'!$A$5:$I$38,MATCH(T94,'【参考】数式用'!$C$4:$G$4,0)+2,0))</f>
        <v/>
      </c>
      <c r="V94" s="225" t="s">
        <v>253</v>
      </c>
      <c r="W94" s="231"/>
      <c r="X94" s="232" t="s">
        <v>37</v>
      </c>
      <c r="Y94" s="231"/>
      <c r="Z94" s="233" t="s">
        <v>237</v>
      </c>
      <c r="AA94" s="231"/>
      <c r="AB94" s="232" t="s">
        <v>37</v>
      </c>
      <c r="AC94" s="231"/>
      <c r="AD94" s="232" t="s">
        <v>42</v>
      </c>
      <c r="AE94" s="236" t="s">
        <v>72</v>
      </c>
      <c r="AF94" s="237" t="str">
        <f t="shared" si="3"/>
        <v/>
      </c>
      <c r="AG94" s="240" t="s">
        <v>255</v>
      </c>
      <c r="AH94" s="243" t="str">
        <f t="shared" si="4"/>
        <v/>
      </c>
    </row>
    <row r="95" spans="1:34" ht="36.75" customHeight="1">
      <c r="A95" s="158">
        <f t="shared" si="5"/>
        <v>84</v>
      </c>
      <c r="B95" s="164" t="str">
        <f>IF('(入力①) 基本情報入力シート'!C116="","",'(入力①) 基本情報入力シート'!C116)</f>
        <v/>
      </c>
      <c r="C95" s="169" t="str">
        <f>IF('(入力①) 基本情報入力シート'!D116="","",'(入力①) 基本情報入力シート'!D116)</f>
        <v/>
      </c>
      <c r="D95" s="172" t="str">
        <f>IF('(入力①) 基本情報入力シート'!E116="","",'(入力①) 基本情報入力シート'!E116)</f>
        <v/>
      </c>
      <c r="E95" s="172" t="str">
        <f>IF('(入力①) 基本情報入力シート'!F116="","",'(入力①) 基本情報入力シート'!F116)</f>
        <v/>
      </c>
      <c r="F95" s="172" t="str">
        <f>IF('(入力①) 基本情報入力シート'!G116="","",'(入力①) 基本情報入力シート'!G116)</f>
        <v/>
      </c>
      <c r="G95" s="172" t="str">
        <f>IF('(入力①) 基本情報入力シート'!H116="","",'(入力①) 基本情報入力シート'!H116)</f>
        <v/>
      </c>
      <c r="H95" s="172" t="str">
        <f>IF('(入力①) 基本情報入力シート'!I116="","",'(入力①) 基本情報入力シート'!I116)</f>
        <v/>
      </c>
      <c r="I95" s="172" t="str">
        <f>IF('(入力①) 基本情報入力シート'!J116="","",'(入力①) 基本情報入力シート'!J116)</f>
        <v/>
      </c>
      <c r="J95" s="172" t="str">
        <f>IF('(入力①) 基本情報入力シート'!K116="","",'(入力①) 基本情報入力シート'!K116)</f>
        <v/>
      </c>
      <c r="K95" s="177" t="str">
        <f>IF('(入力①) 基本情報入力シート'!L116="","",'(入力①) 基本情報入力シート'!L116)</f>
        <v/>
      </c>
      <c r="L95" s="181" t="str">
        <f>IF('(入力①) 基本情報入力シート'!M116="","",'(入力①) 基本情報入力シート'!M116)</f>
        <v/>
      </c>
      <c r="M95" s="185" t="str">
        <f>IF('(入力①) 基本情報入力シート'!R116="","",'(入力①) 基本情報入力シート'!R116)</f>
        <v/>
      </c>
      <c r="N95" s="185" t="str">
        <f>IF('(入力①) 基本情報入力シート'!W116="","",'(入力①) 基本情報入力シート'!W116)</f>
        <v/>
      </c>
      <c r="O95" s="185" t="str">
        <f>IF('(入力①) 基本情報入力シート'!X116="","",'(入力①) 基本情報入力シート'!X116)</f>
        <v/>
      </c>
      <c r="P95" s="198" t="str">
        <f>IF('(入力①) 基本情報入力シート'!Y116="","",'(入力①) 基本情報入力シート'!Y116)</f>
        <v/>
      </c>
      <c r="Q95" s="204" t="str">
        <f>IF('(入力①) 基本情報入力シート'!Z116="","",'(入力①) 基本情報入力シート'!Z116)</f>
        <v/>
      </c>
      <c r="R95" s="208" t="str">
        <f>IF('(入力①) 基本情報入力シート'!AA116="","",'(入力①) 基本情報入力シート'!AA116)</f>
        <v/>
      </c>
      <c r="S95" s="212"/>
      <c r="T95" s="217"/>
      <c r="U95" s="221" t="str">
        <f>IF(P95="","",VLOOKUP(P95,'【参考】数式用'!$A$5:$I$38,MATCH(T95,'【参考】数式用'!$C$4:$G$4,0)+2,0))</f>
        <v/>
      </c>
      <c r="V95" s="225" t="s">
        <v>253</v>
      </c>
      <c r="W95" s="231"/>
      <c r="X95" s="232" t="s">
        <v>37</v>
      </c>
      <c r="Y95" s="231"/>
      <c r="Z95" s="233" t="s">
        <v>237</v>
      </c>
      <c r="AA95" s="231"/>
      <c r="AB95" s="232" t="s">
        <v>37</v>
      </c>
      <c r="AC95" s="231"/>
      <c r="AD95" s="232" t="s">
        <v>42</v>
      </c>
      <c r="AE95" s="236" t="s">
        <v>72</v>
      </c>
      <c r="AF95" s="237" t="str">
        <f t="shared" si="3"/>
        <v/>
      </c>
      <c r="AG95" s="240" t="s">
        <v>255</v>
      </c>
      <c r="AH95" s="243" t="str">
        <f t="shared" si="4"/>
        <v/>
      </c>
    </row>
    <row r="96" spans="1:34" ht="36.75" customHeight="1">
      <c r="A96" s="158">
        <f t="shared" si="5"/>
        <v>85</v>
      </c>
      <c r="B96" s="164" t="str">
        <f>IF('(入力①) 基本情報入力シート'!C117="","",'(入力①) 基本情報入力シート'!C117)</f>
        <v/>
      </c>
      <c r="C96" s="169" t="str">
        <f>IF('(入力①) 基本情報入力シート'!D117="","",'(入力①) 基本情報入力シート'!D117)</f>
        <v/>
      </c>
      <c r="D96" s="172" t="str">
        <f>IF('(入力①) 基本情報入力シート'!E117="","",'(入力①) 基本情報入力シート'!E117)</f>
        <v/>
      </c>
      <c r="E96" s="172" t="str">
        <f>IF('(入力①) 基本情報入力シート'!F117="","",'(入力①) 基本情報入力シート'!F117)</f>
        <v/>
      </c>
      <c r="F96" s="172" t="str">
        <f>IF('(入力①) 基本情報入力シート'!G117="","",'(入力①) 基本情報入力シート'!G117)</f>
        <v/>
      </c>
      <c r="G96" s="172" t="str">
        <f>IF('(入力①) 基本情報入力シート'!H117="","",'(入力①) 基本情報入力シート'!H117)</f>
        <v/>
      </c>
      <c r="H96" s="172" t="str">
        <f>IF('(入力①) 基本情報入力シート'!I117="","",'(入力①) 基本情報入力シート'!I117)</f>
        <v/>
      </c>
      <c r="I96" s="172" t="str">
        <f>IF('(入力①) 基本情報入力シート'!J117="","",'(入力①) 基本情報入力シート'!J117)</f>
        <v/>
      </c>
      <c r="J96" s="172" t="str">
        <f>IF('(入力①) 基本情報入力シート'!K117="","",'(入力①) 基本情報入力シート'!K117)</f>
        <v/>
      </c>
      <c r="K96" s="177" t="str">
        <f>IF('(入力①) 基本情報入力シート'!L117="","",'(入力①) 基本情報入力シート'!L117)</f>
        <v/>
      </c>
      <c r="L96" s="181" t="str">
        <f>IF('(入力①) 基本情報入力シート'!M117="","",'(入力①) 基本情報入力シート'!M117)</f>
        <v/>
      </c>
      <c r="M96" s="185" t="str">
        <f>IF('(入力①) 基本情報入力シート'!R117="","",'(入力①) 基本情報入力シート'!R117)</f>
        <v/>
      </c>
      <c r="N96" s="185" t="str">
        <f>IF('(入力①) 基本情報入力シート'!W117="","",'(入力①) 基本情報入力シート'!W117)</f>
        <v/>
      </c>
      <c r="O96" s="185" t="str">
        <f>IF('(入力①) 基本情報入力シート'!X117="","",'(入力①) 基本情報入力シート'!X117)</f>
        <v/>
      </c>
      <c r="P96" s="198" t="str">
        <f>IF('(入力①) 基本情報入力シート'!Y117="","",'(入力①) 基本情報入力シート'!Y117)</f>
        <v/>
      </c>
      <c r="Q96" s="204" t="str">
        <f>IF('(入力①) 基本情報入力シート'!Z117="","",'(入力①) 基本情報入力シート'!Z117)</f>
        <v/>
      </c>
      <c r="R96" s="208" t="str">
        <f>IF('(入力①) 基本情報入力シート'!AA117="","",'(入力①) 基本情報入力シート'!AA117)</f>
        <v/>
      </c>
      <c r="S96" s="212"/>
      <c r="T96" s="217"/>
      <c r="U96" s="221" t="str">
        <f>IF(P96="","",VLOOKUP(P96,'【参考】数式用'!$A$5:$I$38,MATCH(T96,'【参考】数式用'!$C$4:$G$4,0)+2,0))</f>
        <v/>
      </c>
      <c r="V96" s="225" t="s">
        <v>253</v>
      </c>
      <c r="W96" s="231"/>
      <c r="X96" s="232" t="s">
        <v>37</v>
      </c>
      <c r="Y96" s="231"/>
      <c r="Z96" s="233" t="s">
        <v>237</v>
      </c>
      <c r="AA96" s="231"/>
      <c r="AB96" s="232" t="s">
        <v>37</v>
      </c>
      <c r="AC96" s="231"/>
      <c r="AD96" s="232" t="s">
        <v>42</v>
      </c>
      <c r="AE96" s="236" t="s">
        <v>72</v>
      </c>
      <c r="AF96" s="237" t="str">
        <f t="shared" si="3"/>
        <v/>
      </c>
      <c r="AG96" s="240" t="s">
        <v>255</v>
      </c>
      <c r="AH96" s="243" t="str">
        <f t="shared" si="4"/>
        <v/>
      </c>
    </row>
    <row r="97" spans="1:34" ht="36.75" customHeight="1">
      <c r="A97" s="158">
        <f t="shared" si="5"/>
        <v>86</v>
      </c>
      <c r="B97" s="164" t="str">
        <f>IF('(入力①) 基本情報入力シート'!C118="","",'(入力①) 基本情報入力シート'!C118)</f>
        <v/>
      </c>
      <c r="C97" s="169" t="str">
        <f>IF('(入力①) 基本情報入力シート'!D118="","",'(入力①) 基本情報入力シート'!D118)</f>
        <v/>
      </c>
      <c r="D97" s="172" t="str">
        <f>IF('(入力①) 基本情報入力シート'!E118="","",'(入力①) 基本情報入力シート'!E118)</f>
        <v/>
      </c>
      <c r="E97" s="172" t="str">
        <f>IF('(入力①) 基本情報入力シート'!F118="","",'(入力①) 基本情報入力シート'!F118)</f>
        <v/>
      </c>
      <c r="F97" s="172" t="str">
        <f>IF('(入力①) 基本情報入力シート'!G118="","",'(入力①) 基本情報入力シート'!G118)</f>
        <v/>
      </c>
      <c r="G97" s="172" t="str">
        <f>IF('(入力①) 基本情報入力シート'!H118="","",'(入力①) 基本情報入力シート'!H118)</f>
        <v/>
      </c>
      <c r="H97" s="172" t="str">
        <f>IF('(入力①) 基本情報入力シート'!I118="","",'(入力①) 基本情報入力シート'!I118)</f>
        <v/>
      </c>
      <c r="I97" s="172" t="str">
        <f>IF('(入力①) 基本情報入力シート'!J118="","",'(入力①) 基本情報入力シート'!J118)</f>
        <v/>
      </c>
      <c r="J97" s="172" t="str">
        <f>IF('(入力①) 基本情報入力シート'!K118="","",'(入力①) 基本情報入力シート'!K118)</f>
        <v/>
      </c>
      <c r="K97" s="177" t="str">
        <f>IF('(入力①) 基本情報入力シート'!L118="","",'(入力①) 基本情報入力シート'!L118)</f>
        <v/>
      </c>
      <c r="L97" s="181" t="str">
        <f>IF('(入力①) 基本情報入力シート'!M118="","",'(入力①) 基本情報入力シート'!M118)</f>
        <v/>
      </c>
      <c r="M97" s="185" t="str">
        <f>IF('(入力①) 基本情報入力シート'!R118="","",'(入力①) 基本情報入力シート'!R118)</f>
        <v/>
      </c>
      <c r="N97" s="185" t="str">
        <f>IF('(入力①) 基本情報入力シート'!W118="","",'(入力①) 基本情報入力シート'!W118)</f>
        <v/>
      </c>
      <c r="O97" s="185" t="str">
        <f>IF('(入力①) 基本情報入力シート'!X118="","",'(入力①) 基本情報入力シート'!X118)</f>
        <v/>
      </c>
      <c r="P97" s="198" t="str">
        <f>IF('(入力①) 基本情報入力シート'!Y118="","",'(入力①) 基本情報入力シート'!Y118)</f>
        <v/>
      </c>
      <c r="Q97" s="204" t="str">
        <f>IF('(入力①) 基本情報入力シート'!Z118="","",'(入力①) 基本情報入力シート'!Z118)</f>
        <v/>
      </c>
      <c r="R97" s="208" t="str">
        <f>IF('(入力①) 基本情報入力シート'!AA118="","",'(入力①) 基本情報入力シート'!AA118)</f>
        <v/>
      </c>
      <c r="S97" s="212"/>
      <c r="T97" s="217"/>
      <c r="U97" s="221" t="str">
        <f>IF(P97="","",VLOOKUP(P97,'【参考】数式用'!$A$5:$I$38,MATCH(T97,'【参考】数式用'!$C$4:$G$4,0)+2,0))</f>
        <v/>
      </c>
      <c r="V97" s="225" t="s">
        <v>253</v>
      </c>
      <c r="W97" s="231"/>
      <c r="X97" s="232" t="s">
        <v>37</v>
      </c>
      <c r="Y97" s="231"/>
      <c r="Z97" s="233" t="s">
        <v>237</v>
      </c>
      <c r="AA97" s="231"/>
      <c r="AB97" s="232" t="s">
        <v>37</v>
      </c>
      <c r="AC97" s="231"/>
      <c r="AD97" s="232" t="s">
        <v>42</v>
      </c>
      <c r="AE97" s="236" t="s">
        <v>72</v>
      </c>
      <c r="AF97" s="237" t="str">
        <f t="shared" si="3"/>
        <v/>
      </c>
      <c r="AG97" s="240" t="s">
        <v>255</v>
      </c>
      <c r="AH97" s="243" t="str">
        <f t="shared" si="4"/>
        <v/>
      </c>
    </row>
    <row r="98" spans="1:34" ht="36.75" customHeight="1">
      <c r="A98" s="158">
        <f t="shared" si="5"/>
        <v>87</v>
      </c>
      <c r="B98" s="164" t="str">
        <f>IF('(入力①) 基本情報入力シート'!C119="","",'(入力①) 基本情報入力シート'!C119)</f>
        <v/>
      </c>
      <c r="C98" s="169" t="str">
        <f>IF('(入力①) 基本情報入力シート'!D119="","",'(入力①) 基本情報入力シート'!D119)</f>
        <v/>
      </c>
      <c r="D98" s="172" t="str">
        <f>IF('(入力①) 基本情報入力シート'!E119="","",'(入力①) 基本情報入力シート'!E119)</f>
        <v/>
      </c>
      <c r="E98" s="172" t="str">
        <f>IF('(入力①) 基本情報入力シート'!F119="","",'(入力①) 基本情報入力シート'!F119)</f>
        <v/>
      </c>
      <c r="F98" s="172" t="str">
        <f>IF('(入力①) 基本情報入力シート'!G119="","",'(入力①) 基本情報入力シート'!G119)</f>
        <v/>
      </c>
      <c r="G98" s="172" t="str">
        <f>IF('(入力①) 基本情報入力シート'!H119="","",'(入力①) 基本情報入力シート'!H119)</f>
        <v/>
      </c>
      <c r="H98" s="172" t="str">
        <f>IF('(入力①) 基本情報入力シート'!I119="","",'(入力①) 基本情報入力シート'!I119)</f>
        <v/>
      </c>
      <c r="I98" s="172" t="str">
        <f>IF('(入力①) 基本情報入力シート'!J119="","",'(入力①) 基本情報入力シート'!J119)</f>
        <v/>
      </c>
      <c r="J98" s="172" t="str">
        <f>IF('(入力①) 基本情報入力シート'!K119="","",'(入力①) 基本情報入力シート'!K119)</f>
        <v/>
      </c>
      <c r="K98" s="177" t="str">
        <f>IF('(入力①) 基本情報入力シート'!L119="","",'(入力①) 基本情報入力シート'!L119)</f>
        <v/>
      </c>
      <c r="L98" s="181" t="str">
        <f>IF('(入力①) 基本情報入力シート'!M119="","",'(入力①) 基本情報入力シート'!M119)</f>
        <v/>
      </c>
      <c r="M98" s="185" t="str">
        <f>IF('(入力①) 基本情報入力シート'!R119="","",'(入力①) 基本情報入力シート'!R119)</f>
        <v/>
      </c>
      <c r="N98" s="185" t="str">
        <f>IF('(入力①) 基本情報入力シート'!W119="","",'(入力①) 基本情報入力シート'!W119)</f>
        <v/>
      </c>
      <c r="O98" s="185" t="str">
        <f>IF('(入力①) 基本情報入力シート'!X119="","",'(入力①) 基本情報入力シート'!X119)</f>
        <v/>
      </c>
      <c r="P98" s="198" t="str">
        <f>IF('(入力①) 基本情報入力シート'!Y119="","",'(入力①) 基本情報入力シート'!Y119)</f>
        <v/>
      </c>
      <c r="Q98" s="204" t="str">
        <f>IF('(入力①) 基本情報入力シート'!Z119="","",'(入力①) 基本情報入力シート'!Z119)</f>
        <v/>
      </c>
      <c r="R98" s="208" t="str">
        <f>IF('(入力①) 基本情報入力シート'!AA119="","",'(入力①) 基本情報入力シート'!AA119)</f>
        <v/>
      </c>
      <c r="S98" s="212"/>
      <c r="T98" s="217"/>
      <c r="U98" s="221" t="str">
        <f>IF(P98="","",VLOOKUP(P98,'【参考】数式用'!$A$5:$I$38,MATCH(T98,'【参考】数式用'!$C$4:$G$4,0)+2,0))</f>
        <v/>
      </c>
      <c r="V98" s="225" t="s">
        <v>253</v>
      </c>
      <c r="W98" s="231"/>
      <c r="X98" s="232" t="s">
        <v>37</v>
      </c>
      <c r="Y98" s="231"/>
      <c r="Z98" s="233" t="s">
        <v>237</v>
      </c>
      <c r="AA98" s="231"/>
      <c r="AB98" s="232" t="s">
        <v>37</v>
      </c>
      <c r="AC98" s="231"/>
      <c r="AD98" s="232" t="s">
        <v>42</v>
      </c>
      <c r="AE98" s="236" t="s">
        <v>72</v>
      </c>
      <c r="AF98" s="237" t="str">
        <f t="shared" si="3"/>
        <v/>
      </c>
      <c r="AG98" s="240" t="s">
        <v>255</v>
      </c>
      <c r="AH98" s="243" t="str">
        <f t="shared" si="4"/>
        <v/>
      </c>
    </row>
    <row r="99" spans="1:34" ht="36.75" customHeight="1">
      <c r="A99" s="158">
        <f t="shared" si="5"/>
        <v>88</v>
      </c>
      <c r="B99" s="164" t="str">
        <f>IF('(入力①) 基本情報入力シート'!C120="","",'(入力①) 基本情報入力シート'!C120)</f>
        <v/>
      </c>
      <c r="C99" s="169" t="str">
        <f>IF('(入力①) 基本情報入力シート'!D120="","",'(入力①) 基本情報入力シート'!D120)</f>
        <v/>
      </c>
      <c r="D99" s="172" t="str">
        <f>IF('(入力①) 基本情報入力シート'!E120="","",'(入力①) 基本情報入力シート'!E120)</f>
        <v/>
      </c>
      <c r="E99" s="172" t="str">
        <f>IF('(入力①) 基本情報入力シート'!F120="","",'(入力①) 基本情報入力シート'!F120)</f>
        <v/>
      </c>
      <c r="F99" s="172" t="str">
        <f>IF('(入力①) 基本情報入力シート'!G120="","",'(入力①) 基本情報入力シート'!G120)</f>
        <v/>
      </c>
      <c r="G99" s="172" t="str">
        <f>IF('(入力①) 基本情報入力シート'!H120="","",'(入力①) 基本情報入力シート'!H120)</f>
        <v/>
      </c>
      <c r="H99" s="172" t="str">
        <f>IF('(入力①) 基本情報入力シート'!I120="","",'(入力①) 基本情報入力シート'!I120)</f>
        <v/>
      </c>
      <c r="I99" s="172" t="str">
        <f>IF('(入力①) 基本情報入力シート'!J120="","",'(入力①) 基本情報入力シート'!J120)</f>
        <v/>
      </c>
      <c r="J99" s="172" t="str">
        <f>IF('(入力①) 基本情報入力シート'!K120="","",'(入力①) 基本情報入力シート'!K120)</f>
        <v/>
      </c>
      <c r="K99" s="177" t="str">
        <f>IF('(入力①) 基本情報入力シート'!L120="","",'(入力①) 基本情報入力シート'!L120)</f>
        <v/>
      </c>
      <c r="L99" s="181" t="str">
        <f>IF('(入力①) 基本情報入力シート'!M120="","",'(入力①) 基本情報入力シート'!M120)</f>
        <v/>
      </c>
      <c r="M99" s="185" t="str">
        <f>IF('(入力①) 基本情報入力シート'!R120="","",'(入力①) 基本情報入力シート'!R120)</f>
        <v/>
      </c>
      <c r="N99" s="185" t="str">
        <f>IF('(入力①) 基本情報入力シート'!W120="","",'(入力①) 基本情報入力シート'!W120)</f>
        <v/>
      </c>
      <c r="O99" s="185" t="str">
        <f>IF('(入力①) 基本情報入力シート'!X120="","",'(入力①) 基本情報入力シート'!X120)</f>
        <v/>
      </c>
      <c r="P99" s="198" t="str">
        <f>IF('(入力①) 基本情報入力シート'!Y120="","",'(入力①) 基本情報入力シート'!Y120)</f>
        <v/>
      </c>
      <c r="Q99" s="204" t="str">
        <f>IF('(入力①) 基本情報入力シート'!Z120="","",'(入力①) 基本情報入力シート'!Z120)</f>
        <v/>
      </c>
      <c r="R99" s="208" t="str">
        <f>IF('(入力①) 基本情報入力シート'!AA120="","",'(入力①) 基本情報入力シート'!AA120)</f>
        <v/>
      </c>
      <c r="S99" s="212"/>
      <c r="T99" s="217"/>
      <c r="U99" s="221" t="str">
        <f>IF(P99="","",VLOOKUP(P99,'【参考】数式用'!$A$5:$I$38,MATCH(T99,'【参考】数式用'!$C$4:$G$4,0)+2,0))</f>
        <v/>
      </c>
      <c r="V99" s="225" t="s">
        <v>253</v>
      </c>
      <c r="W99" s="231"/>
      <c r="X99" s="232" t="s">
        <v>37</v>
      </c>
      <c r="Y99" s="231"/>
      <c r="Z99" s="233" t="s">
        <v>237</v>
      </c>
      <c r="AA99" s="231"/>
      <c r="AB99" s="232" t="s">
        <v>37</v>
      </c>
      <c r="AC99" s="231"/>
      <c r="AD99" s="232" t="s">
        <v>42</v>
      </c>
      <c r="AE99" s="236" t="s">
        <v>72</v>
      </c>
      <c r="AF99" s="237" t="str">
        <f t="shared" si="3"/>
        <v/>
      </c>
      <c r="AG99" s="240" t="s">
        <v>255</v>
      </c>
      <c r="AH99" s="243" t="str">
        <f t="shared" si="4"/>
        <v/>
      </c>
    </row>
    <row r="100" spans="1:34" ht="36.75" customHeight="1">
      <c r="A100" s="158">
        <f t="shared" si="5"/>
        <v>89</v>
      </c>
      <c r="B100" s="164" t="str">
        <f>IF('(入力①) 基本情報入力シート'!C121="","",'(入力①) 基本情報入力シート'!C121)</f>
        <v/>
      </c>
      <c r="C100" s="169" t="str">
        <f>IF('(入力①) 基本情報入力シート'!D121="","",'(入力①) 基本情報入力シート'!D121)</f>
        <v/>
      </c>
      <c r="D100" s="172" t="str">
        <f>IF('(入力①) 基本情報入力シート'!E121="","",'(入力①) 基本情報入力シート'!E121)</f>
        <v/>
      </c>
      <c r="E100" s="172" t="str">
        <f>IF('(入力①) 基本情報入力シート'!F121="","",'(入力①) 基本情報入力シート'!F121)</f>
        <v/>
      </c>
      <c r="F100" s="172" t="str">
        <f>IF('(入力①) 基本情報入力シート'!G121="","",'(入力①) 基本情報入力シート'!G121)</f>
        <v/>
      </c>
      <c r="G100" s="172" t="str">
        <f>IF('(入力①) 基本情報入力シート'!H121="","",'(入力①) 基本情報入力シート'!H121)</f>
        <v/>
      </c>
      <c r="H100" s="172" t="str">
        <f>IF('(入力①) 基本情報入力シート'!I121="","",'(入力①) 基本情報入力シート'!I121)</f>
        <v/>
      </c>
      <c r="I100" s="172" t="str">
        <f>IF('(入力①) 基本情報入力シート'!J121="","",'(入力①) 基本情報入力シート'!J121)</f>
        <v/>
      </c>
      <c r="J100" s="172" t="str">
        <f>IF('(入力①) 基本情報入力シート'!K121="","",'(入力①) 基本情報入力シート'!K121)</f>
        <v/>
      </c>
      <c r="K100" s="177" t="str">
        <f>IF('(入力①) 基本情報入力シート'!L121="","",'(入力①) 基本情報入力シート'!L121)</f>
        <v/>
      </c>
      <c r="L100" s="181" t="str">
        <f>IF('(入力①) 基本情報入力シート'!M121="","",'(入力①) 基本情報入力シート'!M121)</f>
        <v/>
      </c>
      <c r="M100" s="185" t="str">
        <f>IF('(入力①) 基本情報入力シート'!R121="","",'(入力①) 基本情報入力シート'!R121)</f>
        <v/>
      </c>
      <c r="N100" s="185" t="str">
        <f>IF('(入力①) 基本情報入力シート'!W121="","",'(入力①) 基本情報入力シート'!W121)</f>
        <v/>
      </c>
      <c r="O100" s="185" t="str">
        <f>IF('(入力①) 基本情報入力シート'!X121="","",'(入力①) 基本情報入力シート'!X121)</f>
        <v/>
      </c>
      <c r="P100" s="198" t="str">
        <f>IF('(入力①) 基本情報入力シート'!Y121="","",'(入力①) 基本情報入力シート'!Y121)</f>
        <v/>
      </c>
      <c r="Q100" s="204" t="str">
        <f>IF('(入力①) 基本情報入力シート'!Z121="","",'(入力①) 基本情報入力シート'!Z121)</f>
        <v/>
      </c>
      <c r="R100" s="208" t="str">
        <f>IF('(入力①) 基本情報入力シート'!AA121="","",'(入力①) 基本情報入力シート'!AA121)</f>
        <v/>
      </c>
      <c r="S100" s="212"/>
      <c r="T100" s="217"/>
      <c r="U100" s="221" t="str">
        <f>IF(P100="","",VLOOKUP(P100,'【参考】数式用'!$A$5:$I$38,MATCH(T100,'【参考】数式用'!$C$4:$G$4,0)+2,0))</f>
        <v/>
      </c>
      <c r="V100" s="225" t="s">
        <v>253</v>
      </c>
      <c r="W100" s="231"/>
      <c r="X100" s="232" t="s">
        <v>37</v>
      </c>
      <c r="Y100" s="231"/>
      <c r="Z100" s="233" t="s">
        <v>237</v>
      </c>
      <c r="AA100" s="231"/>
      <c r="AB100" s="232" t="s">
        <v>37</v>
      </c>
      <c r="AC100" s="231"/>
      <c r="AD100" s="232" t="s">
        <v>42</v>
      </c>
      <c r="AE100" s="236" t="s">
        <v>72</v>
      </c>
      <c r="AF100" s="237" t="str">
        <f t="shared" si="3"/>
        <v/>
      </c>
      <c r="AG100" s="240" t="s">
        <v>255</v>
      </c>
      <c r="AH100" s="243" t="str">
        <f t="shared" si="4"/>
        <v/>
      </c>
    </row>
    <row r="101" spans="1:34" ht="36.75" customHeight="1">
      <c r="A101" s="158">
        <f t="shared" si="5"/>
        <v>90</v>
      </c>
      <c r="B101" s="164" t="str">
        <f>IF('(入力①) 基本情報入力シート'!C122="","",'(入力①) 基本情報入力シート'!C122)</f>
        <v/>
      </c>
      <c r="C101" s="169" t="str">
        <f>IF('(入力①) 基本情報入力シート'!D122="","",'(入力①) 基本情報入力シート'!D122)</f>
        <v/>
      </c>
      <c r="D101" s="172" t="str">
        <f>IF('(入力①) 基本情報入力シート'!E122="","",'(入力①) 基本情報入力シート'!E122)</f>
        <v/>
      </c>
      <c r="E101" s="172" t="str">
        <f>IF('(入力①) 基本情報入力シート'!F122="","",'(入力①) 基本情報入力シート'!F122)</f>
        <v/>
      </c>
      <c r="F101" s="172" t="str">
        <f>IF('(入力①) 基本情報入力シート'!G122="","",'(入力①) 基本情報入力シート'!G122)</f>
        <v/>
      </c>
      <c r="G101" s="172" t="str">
        <f>IF('(入力①) 基本情報入力シート'!H122="","",'(入力①) 基本情報入力シート'!H122)</f>
        <v/>
      </c>
      <c r="H101" s="172" t="str">
        <f>IF('(入力①) 基本情報入力シート'!I122="","",'(入力①) 基本情報入力シート'!I122)</f>
        <v/>
      </c>
      <c r="I101" s="172" t="str">
        <f>IF('(入力①) 基本情報入力シート'!J122="","",'(入力①) 基本情報入力シート'!J122)</f>
        <v/>
      </c>
      <c r="J101" s="172" t="str">
        <f>IF('(入力①) 基本情報入力シート'!K122="","",'(入力①) 基本情報入力シート'!K122)</f>
        <v/>
      </c>
      <c r="K101" s="177" t="str">
        <f>IF('(入力①) 基本情報入力シート'!L122="","",'(入力①) 基本情報入力シート'!L122)</f>
        <v/>
      </c>
      <c r="L101" s="181" t="str">
        <f>IF('(入力①) 基本情報入力シート'!M122="","",'(入力①) 基本情報入力シート'!M122)</f>
        <v/>
      </c>
      <c r="M101" s="185" t="str">
        <f>IF('(入力①) 基本情報入力シート'!R122="","",'(入力①) 基本情報入力シート'!R122)</f>
        <v/>
      </c>
      <c r="N101" s="185" t="str">
        <f>IF('(入力①) 基本情報入力シート'!W122="","",'(入力①) 基本情報入力シート'!W122)</f>
        <v/>
      </c>
      <c r="O101" s="185" t="str">
        <f>IF('(入力①) 基本情報入力シート'!X122="","",'(入力①) 基本情報入力シート'!X122)</f>
        <v/>
      </c>
      <c r="P101" s="198" t="str">
        <f>IF('(入力①) 基本情報入力シート'!Y122="","",'(入力①) 基本情報入力シート'!Y122)</f>
        <v/>
      </c>
      <c r="Q101" s="204" t="str">
        <f>IF('(入力①) 基本情報入力シート'!Z122="","",'(入力①) 基本情報入力シート'!Z122)</f>
        <v/>
      </c>
      <c r="R101" s="208" t="str">
        <f>IF('(入力①) 基本情報入力シート'!AA122="","",'(入力①) 基本情報入力シート'!AA122)</f>
        <v/>
      </c>
      <c r="S101" s="212"/>
      <c r="T101" s="217"/>
      <c r="U101" s="221" t="str">
        <f>IF(P101="","",VLOOKUP(P101,'【参考】数式用'!$A$5:$I$38,MATCH(T101,'【参考】数式用'!$C$4:$G$4,0)+2,0))</f>
        <v/>
      </c>
      <c r="V101" s="225" t="s">
        <v>253</v>
      </c>
      <c r="W101" s="231"/>
      <c r="X101" s="232" t="s">
        <v>37</v>
      </c>
      <c r="Y101" s="231"/>
      <c r="Z101" s="233" t="s">
        <v>237</v>
      </c>
      <c r="AA101" s="231"/>
      <c r="AB101" s="232" t="s">
        <v>37</v>
      </c>
      <c r="AC101" s="231"/>
      <c r="AD101" s="232" t="s">
        <v>42</v>
      </c>
      <c r="AE101" s="236" t="s">
        <v>72</v>
      </c>
      <c r="AF101" s="237" t="str">
        <f t="shared" si="3"/>
        <v/>
      </c>
      <c r="AG101" s="240" t="s">
        <v>255</v>
      </c>
      <c r="AH101" s="243" t="str">
        <f t="shared" si="4"/>
        <v/>
      </c>
    </row>
    <row r="102" spans="1:34" ht="36.75" customHeight="1">
      <c r="A102" s="158">
        <f t="shared" si="5"/>
        <v>91</v>
      </c>
      <c r="B102" s="164" t="str">
        <f>IF('(入力①) 基本情報入力シート'!C123="","",'(入力①) 基本情報入力シート'!C123)</f>
        <v/>
      </c>
      <c r="C102" s="169" t="str">
        <f>IF('(入力①) 基本情報入力シート'!D123="","",'(入力①) 基本情報入力シート'!D123)</f>
        <v/>
      </c>
      <c r="D102" s="172" t="str">
        <f>IF('(入力①) 基本情報入力シート'!E123="","",'(入力①) 基本情報入力シート'!E123)</f>
        <v/>
      </c>
      <c r="E102" s="172" t="str">
        <f>IF('(入力①) 基本情報入力シート'!F123="","",'(入力①) 基本情報入力シート'!F123)</f>
        <v/>
      </c>
      <c r="F102" s="172" t="str">
        <f>IF('(入力①) 基本情報入力シート'!G123="","",'(入力①) 基本情報入力シート'!G123)</f>
        <v/>
      </c>
      <c r="G102" s="172" t="str">
        <f>IF('(入力①) 基本情報入力シート'!H123="","",'(入力①) 基本情報入力シート'!H123)</f>
        <v/>
      </c>
      <c r="H102" s="172" t="str">
        <f>IF('(入力①) 基本情報入力シート'!I123="","",'(入力①) 基本情報入力シート'!I123)</f>
        <v/>
      </c>
      <c r="I102" s="172" t="str">
        <f>IF('(入力①) 基本情報入力シート'!J123="","",'(入力①) 基本情報入力シート'!J123)</f>
        <v/>
      </c>
      <c r="J102" s="172" t="str">
        <f>IF('(入力①) 基本情報入力シート'!K123="","",'(入力①) 基本情報入力シート'!K123)</f>
        <v/>
      </c>
      <c r="K102" s="177" t="str">
        <f>IF('(入力①) 基本情報入力シート'!L123="","",'(入力①) 基本情報入力シート'!L123)</f>
        <v/>
      </c>
      <c r="L102" s="181" t="str">
        <f>IF('(入力①) 基本情報入力シート'!M123="","",'(入力①) 基本情報入力シート'!M123)</f>
        <v/>
      </c>
      <c r="M102" s="185" t="str">
        <f>IF('(入力①) 基本情報入力シート'!R123="","",'(入力①) 基本情報入力シート'!R123)</f>
        <v/>
      </c>
      <c r="N102" s="185" t="str">
        <f>IF('(入力①) 基本情報入力シート'!W123="","",'(入力①) 基本情報入力シート'!W123)</f>
        <v/>
      </c>
      <c r="O102" s="185" t="str">
        <f>IF('(入力①) 基本情報入力シート'!X123="","",'(入力①) 基本情報入力シート'!X123)</f>
        <v/>
      </c>
      <c r="P102" s="198" t="str">
        <f>IF('(入力①) 基本情報入力シート'!Y123="","",'(入力①) 基本情報入力シート'!Y123)</f>
        <v/>
      </c>
      <c r="Q102" s="204" t="str">
        <f>IF('(入力①) 基本情報入力シート'!Z123="","",'(入力①) 基本情報入力シート'!Z123)</f>
        <v/>
      </c>
      <c r="R102" s="208" t="str">
        <f>IF('(入力①) 基本情報入力シート'!AA123="","",'(入力①) 基本情報入力シート'!AA123)</f>
        <v/>
      </c>
      <c r="S102" s="212"/>
      <c r="T102" s="217"/>
      <c r="U102" s="221" t="str">
        <f>IF(P102="","",VLOOKUP(P102,'【参考】数式用'!$A$5:$I$38,MATCH(T102,'【参考】数式用'!$C$4:$G$4,0)+2,0))</f>
        <v/>
      </c>
      <c r="V102" s="225" t="s">
        <v>253</v>
      </c>
      <c r="W102" s="231"/>
      <c r="X102" s="232" t="s">
        <v>37</v>
      </c>
      <c r="Y102" s="231"/>
      <c r="Z102" s="233" t="s">
        <v>237</v>
      </c>
      <c r="AA102" s="231"/>
      <c r="AB102" s="232" t="s">
        <v>37</v>
      </c>
      <c r="AC102" s="231"/>
      <c r="AD102" s="232" t="s">
        <v>42</v>
      </c>
      <c r="AE102" s="236" t="s">
        <v>72</v>
      </c>
      <c r="AF102" s="237" t="str">
        <f t="shared" si="3"/>
        <v/>
      </c>
      <c r="AG102" s="240" t="s">
        <v>255</v>
      </c>
      <c r="AH102" s="243" t="str">
        <f t="shared" si="4"/>
        <v/>
      </c>
    </row>
    <row r="103" spans="1:34" ht="36.75" customHeight="1">
      <c r="A103" s="158">
        <f t="shared" si="5"/>
        <v>92</v>
      </c>
      <c r="B103" s="164" t="str">
        <f>IF('(入力①) 基本情報入力シート'!C124="","",'(入力①) 基本情報入力シート'!C124)</f>
        <v/>
      </c>
      <c r="C103" s="169" t="str">
        <f>IF('(入力①) 基本情報入力シート'!D124="","",'(入力①) 基本情報入力シート'!D124)</f>
        <v/>
      </c>
      <c r="D103" s="172" t="str">
        <f>IF('(入力①) 基本情報入力シート'!E124="","",'(入力①) 基本情報入力シート'!E124)</f>
        <v/>
      </c>
      <c r="E103" s="172" t="str">
        <f>IF('(入力①) 基本情報入力シート'!F124="","",'(入力①) 基本情報入力シート'!F124)</f>
        <v/>
      </c>
      <c r="F103" s="172" t="str">
        <f>IF('(入力①) 基本情報入力シート'!G124="","",'(入力①) 基本情報入力シート'!G124)</f>
        <v/>
      </c>
      <c r="G103" s="172" t="str">
        <f>IF('(入力①) 基本情報入力シート'!H124="","",'(入力①) 基本情報入力シート'!H124)</f>
        <v/>
      </c>
      <c r="H103" s="172" t="str">
        <f>IF('(入力①) 基本情報入力シート'!I124="","",'(入力①) 基本情報入力シート'!I124)</f>
        <v/>
      </c>
      <c r="I103" s="172" t="str">
        <f>IF('(入力①) 基本情報入力シート'!J124="","",'(入力①) 基本情報入力シート'!J124)</f>
        <v/>
      </c>
      <c r="J103" s="172" t="str">
        <f>IF('(入力①) 基本情報入力シート'!K124="","",'(入力①) 基本情報入力シート'!K124)</f>
        <v/>
      </c>
      <c r="K103" s="177" t="str">
        <f>IF('(入力①) 基本情報入力シート'!L124="","",'(入力①) 基本情報入力シート'!L124)</f>
        <v/>
      </c>
      <c r="L103" s="181" t="str">
        <f>IF('(入力①) 基本情報入力シート'!M124="","",'(入力①) 基本情報入力シート'!M124)</f>
        <v/>
      </c>
      <c r="M103" s="185" t="str">
        <f>IF('(入力①) 基本情報入力シート'!R124="","",'(入力①) 基本情報入力シート'!R124)</f>
        <v/>
      </c>
      <c r="N103" s="185" t="str">
        <f>IF('(入力①) 基本情報入力シート'!W124="","",'(入力①) 基本情報入力シート'!W124)</f>
        <v/>
      </c>
      <c r="O103" s="185" t="str">
        <f>IF('(入力①) 基本情報入力シート'!X124="","",'(入力①) 基本情報入力シート'!X124)</f>
        <v/>
      </c>
      <c r="P103" s="198" t="str">
        <f>IF('(入力①) 基本情報入力シート'!Y124="","",'(入力①) 基本情報入力シート'!Y124)</f>
        <v/>
      </c>
      <c r="Q103" s="204" t="str">
        <f>IF('(入力①) 基本情報入力シート'!Z124="","",'(入力①) 基本情報入力シート'!Z124)</f>
        <v/>
      </c>
      <c r="R103" s="208" t="str">
        <f>IF('(入力①) 基本情報入力シート'!AA124="","",'(入力①) 基本情報入力シート'!AA124)</f>
        <v/>
      </c>
      <c r="S103" s="212"/>
      <c r="T103" s="217"/>
      <c r="U103" s="221" t="str">
        <f>IF(P103="","",VLOOKUP(P103,'【参考】数式用'!$A$5:$I$38,MATCH(T103,'【参考】数式用'!$C$4:$G$4,0)+2,0))</f>
        <v/>
      </c>
      <c r="V103" s="225" t="s">
        <v>253</v>
      </c>
      <c r="W103" s="231"/>
      <c r="X103" s="232" t="s">
        <v>37</v>
      </c>
      <c r="Y103" s="231"/>
      <c r="Z103" s="233" t="s">
        <v>237</v>
      </c>
      <c r="AA103" s="231"/>
      <c r="AB103" s="232" t="s">
        <v>37</v>
      </c>
      <c r="AC103" s="231"/>
      <c r="AD103" s="232" t="s">
        <v>42</v>
      </c>
      <c r="AE103" s="236" t="s">
        <v>72</v>
      </c>
      <c r="AF103" s="237" t="str">
        <f t="shared" si="3"/>
        <v/>
      </c>
      <c r="AG103" s="240" t="s">
        <v>255</v>
      </c>
      <c r="AH103" s="243" t="str">
        <f t="shared" si="4"/>
        <v/>
      </c>
    </row>
    <row r="104" spans="1:34" ht="36.75" customHeight="1">
      <c r="A104" s="158">
        <f t="shared" si="5"/>
        <v>93</v>
      </c>
      <c r="B104" s="164" t="str">
        <f>IF('(入力①) 基本情報入力シート'!C125="","",'(入力①) 基本情報入力シート'!C125)</f>
        <v/>
      </c>
      <c r="C104" s="169" t="str">
        <f>IF('(入力①) 基本情報入力シート'!D125="","",'(入力①) 基本情報入力シート'!D125)</f>
        <v/>
      </c>
      <c r="D104" s="172" t="str">
        <f>IF('(入力①) 基本情報入力シート'!E125="","",'(入力①) 基本情報入力シート'!E125)</f>
        <v/>
      </c>
      <c r="E104" s="172" t="str">
        <f>IF('(入力①) 基本情報入力シート'!F125="","",'(入力①) 基本情報入力シート'!F125)</f>
        <v/>
      </c>
      <c r="F104" s="172" t="str">
        <f>IF('(入力①) 基本情報入力シート'!G125="","",'(入力①) 基本情報入力シート'!G125)</f>
        <v/>
      </c>
      <c r="G104" s="172" t="str">
        <f>IF('(入力①) 基本情報入力シート'!H125="","",'(入力①) 基本情報入力シート'!H125)</f>
        <v/>
      </c>
      <c r="H104" s="172" t="str">
        <f>IF('(入力①) 基本情報入力シート'!I125="","",'(入力①) 基本情報入力シート'!I125)</f>
        <v/>
      </c>
      <c r="I104" s="172" t="str">
        <f>IF('(入力①) 基本情報入力シート'!J125="","",'(入力①) 基本情報入力シート'!J125)</f>
        <v/>
      </c>
      <c r="J104" s="172" t="str">
        <f>IF('(入力①) 基本情報入力シート'!K125="","",'(入力①) 基本情報入力シート'!K125)</f>
        <v/>
      </c>
      <c r="K104" s="177" t="str">
        <f>IF('(入力①) 基本情報入力シート'!L125="","",'(入力①) 基本情報入力シート'!L125)</f>
        <v/>
      </c>
      <c r="L104" s="181" t="str">
        <f>IF('(入力①) 基本情報入力シート'!M125="","",'(入力①) 基本情報入力シート'!M125)</f>
        <v/>
      </c>
      <c r="M104" s="185" t="str">
        <f>IF('(入力①) 基本情報入力シート'!R125="","",'(入力①) 基本情報入力シート'!R125)</f>
        <v/>
      </c>
      <c r="N104" s="185" t="str">
        <f>IF('(入力①) 基本情報入力シート'!W125="","",'(入力①) 基本情報入力シート'!W125)</f>
        <v/>
      </c>
      <c r="O104" s="185" t="str">
        <f>IF('(入力①) 基本情報入力シート'!X125="","",'(入力①) 基本情報入力シート'!X125)</f>
        <v/>
      </c>
      <c r="P104" s="198" t="str">
        <f>IF('(入力①) 基本情報入力シート'!Y125="","",'(入力①) 基本情報入力シート'!Y125)</f>
        <v/>
      </c>
      <c r="Q104" s="204" t="str">
        <f>IF('(入力①) 基本情報入力シート'!Z125="","",'(入力①) 基本情報入力シート'!Z125)</f>
        <v/>
      </c>
      <c r="R104" s="208" t="str">
        <f>IF('(入力①) 基本情報入力シート'!AA125="","",'(入力①) 基本情報入力シート'!AA125)</f>
        <v/>
      </c>
      <c r="S104" s="212"/>
      <c r="T104" s="217"/>
      <c r="U104" s="221" t="str">
        <f>IF(P104="","",VLOOKUP(P104,'【参考】数式用'!$A$5:$I$38,MATCH(T104,'【参考】数式用'!$C$4:$G$4,0)+2,0))</f>
        <v/>
      </c>
      <c r="V104" s="225" t="s">
        <v>253</v>
      </c>
      <c r="W104" s="231"/>
      <c r="X104" s="232" t="s">
        <v>37</v>
      </c>
      <c r="Y104" s="231"/>
      <c r="Z104" s="233" t="s">
        <v>237</v>
      </c>
      <c r="AA104" s="231"/>
      <c r="AB104" s="232" t="s">
        <v>37</v>
      </c>
      <c r="AC104" s="231"/>
      <c r="AD104" s="232" t="s">
        <v>42</v>
      </c>
      <c r="AE104" s="236" t="s">
        <v>72</v>
      </c>
      <c r="AF104" s="237" t="str">
        <f t="shared" si="3"/>
        <v/>
      </c>
      <c r="AG104" s="240" t="s">
        <v>255</v>
      </c>
      <c r="AH104" s="243" t="str">
        <f t="shared" si="4"/>
        <v/>
      </c>
    </row>
    <row r="105" spans="1:34" ht="36.75" customHeight="1">
      <c r="A105" s="158">
        <f t="shared" si="5"/>
        <v>94</v>
      </c>
      <c r="B105" s="164" t="str">
        <f>IF('(入力①) 基本情報入力シート'!C126="","",'(入力①) 基本情報入力シート'!C126)</f>
        <v/>
      </c>
      <c r="C105" s="169" t="str">
        <f>IF('(入力①) 基本情報入力シート'!D126="","",'(入力①) 基本情報入力シート'!D126)</f>
        <v/>
      </c>
      <c r="D105" s="172" t="str">
        <f>IF('(入力①) 基本情報入力シート'!E126="","",'(入力①) 基本情報入力シート'!E126)</f>
        <v/>
      </c>
      <c r="E105" s="172" t="str">
        <f>IF('(入力①) 基本情報入力シート'!F126="","",'(入力①) 基本情報入力シート'!F126)</f>
        <v/>
      </c>
      <c r="F105" s="172" t="str">
        <f>IF('(入力①) 基本情報入力シート'!G126="","",'(入力①) 基本情報入力シート'!G126)</f>
        <v/>
      </c>
      <c r="G105" s="172" t="str">
        <f>IF('(入力①) 基本情報入力シート'!H126="","",'(入力①) 基本情報入力シート'!H126)</f>
        <v/>
      </c>
      <c r="H105" s="172" t="str">
        <f>IF('(入力①) 基本情報入力シート'!I126="","",'(入力①) 基本情報入力シート'!I126)</f>
        <v/>
      </c>
      <c r="I105" s="172" t="str">
        <f>IF('(入力①) 基本情報入力シート'!J126="","",'(入力①) 基本情報入力シート'!J126)</f>
        <v/>
      </c>
      <c r="J105" s="172" t="str">
        <f>IF('(入力①) 基本情報入力シート'!K126="","",'(入力①) 基本情報入力シート'!K126)</f>
        <v/>
      </c>
      <c r="K105" s="177" t="str">
        <f>IF('(入力①) 基本情報入力シート'!L126="","",'(入力①) 基本情報入力シート'!L126)</f>
        <v/>
      </c>
      <c r="L105" s="181" t="str">
        <f>IF('(入力①) 基本情報入力シート'!M126="","",'(入力①) 基本情報入力シート'!M126)</f>
        <v/>
      </c>
      <c r="M105" s="185" t="str">
        <f>IF('(入力①) 基本情報入力シート'!R126="","",'(入力①) 基本情報入力シート'!R126)</f>
        <v/>
      </c>
      <c r="N105" s="185" t="str">
        <f>IF('(入力①) 基本情報入力シート'!W126="","",'(入力①) 基本情報入力シート'!W126)</f>
        <v/>
      </c>
      <c r="O105" s="185" t="str">
        <f>IF('(入力①) 基本情報入力シート'!X126="","",'(入力①) 基本情報入力シート'!X126)</f>
        <v/>
      </c>
      <c r="P105" s="198" t="str">
        <f>IF('(入力①) 基本情報入力シート'!Y126="","",'(入力①) 基本情報入力シート'!Y126)</f>
        <v/>
      </c>
      <c r="Q105" s="204" t="str">
        <f>IF('(入力①) 基本情報入力シート'!Z126="","",'(入力①) 基本情報入力シート'!Z126)</f>
        <v/>
      </c>
      <c r="R105" s="208" t="str">
        <f>IF('(入力①) 基本情報入力シート'!AA126="","",'(入力①) 基本情報入力シート'!AA126)</f>
        <v/>
      </c>
      <c r="S105" s="212"/>
      <c r="T105" s="217"/>
      <c r="U105" s="221" t="str">
        <f>IF(P105="","",VLOOKUP(P105,'【参考】数式用'!$A$5:$I$38,MATCH(T105,'【参考】数式用'!$C$4:$G$4,0)+2,0))</f>
        <v/>
      </c>
      <c r="V105" s="225" t="s">
        <v>253</v>
      </c>
      <c r="W105" s="231"/>
      <c r="X105" s="232" t="s">
        <v>37</v>
      </c>
      <c r="Y105" s="231"/>
      <c r="Z105" s="233" t="s">
        <v>237</v>
      </c>
      <c r="AA105" s="231"/>
      <c r="AB105" s="232" t="s">
        <v>37</v>
      </c>
      <c r="AC105" s="231"/>
      <c r="AD105" s="232" t="s">
        <v>42</v>
      </c>
      <c r="AE105" s="236" t="s">
        <v>72</v>
      </c>
      <c r="AF105" s="237" t="str">
        <f t="shared" si="3"/>
        <v/>
      </c>
      <c r="AG105" s="240" t="s">
        <v>255</v>
      </c>
      <c r="AH105" s="243" t="str">
        <f t="shared" si="4"/>
        <v/>
      </c>
    </row>
    <row r="106" spans="1:34" ht="36.75" customHeight="1">
      <c r="A106" s="158">
        <f t="shared" si="5"/>
        <v>95</v>
      </c>
      <c r="B106" s="164" t="str">
        <f>IF('(入力①) 基本情報入力シート'!C127="","",'(入力①) 基本情報入力シート'!C127)</f>
        <v/>
      </c>
      <c r="C106" s="169" t="str">
        <f>IF('(入力①) 基本情報入力シート'!D127="","",'(入力①) 基本情報入力シート'!D127)</f>
        <v/>
      </c>
      <c r="D106" s="172" t="str">
        <f>IF('(入力①) 基本情報入力シート'!E127="","",'(入力①) 基本情報入力シート'!E127)</f>
        <v/>
      </c>
      <c r="E106" s="172" t="str">
        <f>IF('(入力①) 基本情報入力シート'!F127="","",'(入力①) 基本情報入力シート'!F127)</f>
        <v/>
      </c>
      <c r="F106" s="172" t="str">
        <f>IF('(入力①) 基本情報入力シート'!G127="","",'(入力①) 基本情報入力シート'!G127)</f>
        <v/>
      </c>
      <c r="G106" s="172" t="str">
        <f>IF('(入力①) 基本情報入力シート'!H127="","",'(入力①) 基本情報入力シート'!H127)</f>
        <v/>
      </c>
      <c r="H106" s="172" t="str">
        <f>IF('(入力①) 基本情報入力シート'!I127="","",'(入力①) 基本情報入力シート'!I127)</f>
        <v/>
      </c>
      <c r="I106" s="172" t="str">
        <f>IF('(入力①) 基本情報入力シート'!J127="","",'(入力①) 基本情報入力シート'!J127)</f>
        <v/>
      </c>
      <c r="J106" s="172" t="str">
        <f>IF('(入力①) 基本情報入力シート'!K127="","",'(入力①) 基本情報入力シート'!K127)</f>
        <v/>
      </c>
      <c r="K106" s="177" t="str">
        <f>IF('(入力①) 基本情報入力シート'!L127="","",'(入力①) 基本情報入力シート'!L127)</f>
        <v/>
      </c>
      <c r="L106" s="181" t="str">
        <f>IF('(入力①) 基本情報入力シート'!M127="","",'(入力①) 基本情報入力シート'!M127)</f>
        <v/>
      </c>
      <c r="M106" s="185" t="str">
        <f>IF('(入力①) 基本情報入力シート'!R127="","",'(入力①) 基本情報入力シート'!R127)</f>
        <v/>
      </c>
      <c r="N106" s="185" t="str">
        <f>IF('(入力①) 基本情報入力シート'!W127="","",'(入力①) 基本情報入力シート'!W127)</f>
        <v/>
      </c>
      <c r="O106" s="185" t="str">
        <f>IF('(入力①) 基本情報入力シート'!X127="","",'(入力①) 基本情報入力シート'!X127)</f>
        <v/>
      </c>
      <c r="P106" s="198" t="str">
        <f>IF('(入力①) 基本情報入力シート'!Y127="","",'(入力①) 基本情報入力シート'!Y127)</f>
        <v/>
      </c>
      <c r="Q106" s="204" t="str">
        <f>IF('(入力①) 基本情報入力シート'!Z127="","",'(入力①) 基本情報入力シート'!Z127)</f>
        <v/>
      </c>
      <c r="R106" s="208" t="str">
        <f>IF('(入力①) 基本情報入力シート'!AA127="","",'(入力①) 基本情報入力シート'!AA127)</f>
        <v/>
      </c>
      <c r="S106" s="212"/>
      <c r="T106" s="217"/>
      <c r="U106" s="221" t="str">
        <f>IF(P106="","",VLOOKUP(P106,'【参考】数式用'!$A$5:$I$38,MATCH(T106,'【参考】数式用'!$C$4:$G$4,0)+2,0))</f>
        <v/>
      </c>
      <c r="V106" s="225" t="s">
        <v>253</v>
      </c>
      <c r="W106" s="231"/>
      <c r="X106" s="232" t="s">
        <v>37</v>
      </c>
      <c r="Y106" s="231"/>
      <c r="Z106" s="233" t="s">
        <v>237</v>
      </c>
      <c r="AA106" s="231"/>
      <c r="AB106" s="232" t="s">
        <v>37</v>
      </c>
      <c r="AC106" s="231"/>
      <c r="AD106" s="232" t="s">
        <v>42</v>
      </c>
      <c r="AE106" s="236" t="s">
        <v>72</v>
      </c>
      <c r="AF106" s="237" t="str">
        <f t="shared" si="3"/>
        <v/>
      </c>
      <c r="AG106" s="240" t="s">
        <v>255</v>
      </c>
      <c r="AH106" s="243" t="str">
        <f t="shared" si="4"/>
        <v/>
      </c>
    </row>
    <row r="107" spans="1:34" ht="36.75" customHeight="1">
      <c r="A107" s="158">
        <f t="shared" si="5"/>
        <v>96</v>
      </c>
      <c r="B107" s="164" t="str">
        <f>IF('(入力①) 基本情報入力シート'!C128="","",'(入力①) 基本情報入力シート'!C128)</f>
        <v/>
      </c>
      <c r="C107" s="169" t="str">
        <f>IF('(入力①) 基本情報入力シート'!D128="","",'(入力①) 基本情報入力シート'!D128)</f>
        <v/>
      </c>
      <c r="D107" s="172" t="str">
        <f>IF('(入力①) 基本情報入力シート'!E128="","",'(入力①) 基本情報入力シート'!E128)</f>
        <v/>
      </c>
      <c r="E107" s="172" t="str">
        <f>IF('(入力①) 基本情報入力シート'!F128="","",'(入力①) 基本情報入力シート'!F128)</f>
        <v/>
      </c>
      <c r="F107" s="172" t="str">
        <f>IF('(入力①) 基本情報入力シート'!G128="","",'(入力①) 基本情報入力シート'!G128)</f>
        <v/>
      </c>
      <c r="G107" s="172" t="str">
        <f>IF('(入力①) 基本情報入力シート'!H128="","",'(入力①) 基本情報入力シート'!H128)</f>
        <v/>
      </c>
      <c r="H107" s="172" t="str">
        <f>IF('(入力①) 基本情報入力シート'!I128="","",'(入力①) 基本情報入力シート'!I128)</f>
        <v/>
      </c>
      <c r="I107" s="172" t="str">
        <f>IF('(入力①) 基本情報入力シート'!J128="","",'(入力①) 基本情報入力シート'!J128)</f>
        <v/>
      </c>
      <c r="J107" s="172" t="str">
        <f>IF('(入力①) 基本情報入力シート'!K128="","",'(入力①) 基本情報入力シート'!K128)</f>
        <v/>
      </c>
      <c r="K107" s="177" t="str">
        <f>IF('(入力①) 基本情報入力シート'!L128="","",'(入力①) 基本情報入力シート'!L128)</f>
        <v/>
      </c>
      <c r="L107" s="181" t="str">
        <f>IF('(入力①) 基本情報入力シート'!M128="","",'(入力①) 基本情報入力シート'!M128)</f>
        <v/>
      </c>
      <c r="M107" s="185" t="str">
        <f>IF('(入力①) 基本情報入力シート'!R128="","",'(入力①) 基本情報入力シート'!R128)</f>
        <v/>
      </c>
      <c r="N107" s="185" t="str">
        <f>IF('(入力①) 基本情報入力シート'!W128="","",'(入力①) 基本情報入力シート'!W128)</f>
        <v/>
      </c>
      <c r="O107" s="185" t="str">
        <f>IF('(入力①) 基本情報入力シート'!X128="","",'(入力①) 基本情報入力シート'!X128)</f>
        <v/>
      </c>
      <c r="P107" s="198" t="str">
        <f>IF('(入力①) 基本情報入力シート'!Y128="","",'(入力①) 基本情報入力シート'!Y128)</f>
        <v/>
      </c>
      <c r="Q107" s="204" t="str">
        <f>IF('(入力①) 基本情報入力シート'!Z128="","",'(入力①) 基本情報入力シート'!Z128)</f>
        <v/>
      </c>
      <c r="R107" s="208" t="str">
        <f>IF('(入力①) 基本情報入力シート'!AA128="","",'(入力①) 基本情報入力シート'!AA128)</f>
        <v/>
      </c>
      <c r="S107" s="212"/>
      <c r="T107" s="217"/>
      <c r="U107" s="221" t="str">
        <f>IF(P107="","",VLOOKUP(P107,'【参考】数式用'!$A$5:$I$38,MATCH(T107,'【参考】数式用'!$C$4:$G$4,0)+2,0))</f>
        <v/>
      </c>
      <c r="V107" s="225" t="s">
        <v>253</v>
      </c>
      <c r="W107" s="231"/>
      <c r="X107" s="232" t="s">
        <v>37</v>
      </c>
      <c r="Y107" s="231"/>
      <c r="Z107" s="233" t="s">
        <v>237</v>
      </c>
      <c r="AA107" s="231"/>
      <c r="AB107" s="232" t="s">
        <v>37</v>
      </c>
      <c r="AC107" s="231"/>
      <c r="AD107" s="232" t="s">
        <v>42</v>
      </c>
      <c r="AE107" s="236" t="s">
        <v>72</v>
      </c>
      <c r="AF107" s="237" t="str">
        <f t="shared" si="3"/>
        <v/>
      </c>
      <c r="AG107" s="240" t="s">
        <v>255</v>
      </c>
      <c r="AH107" s="243" t="str">
        <f t="shared" si="4"/>
        <v/>
      </c>
    </row>
    <row r="108" spans="1:34" ht="36.75" customHeight="1">
      <c r="A108" s="158">
        <f t="shared" si="5"/>
        <v>97</v>
      </c>
      <c r="B108" s="164" t="str">
        <f>IF('(入力①) 基本情報入力シート'!C129="","",'(入力①) 基本情報入力シート'!C129)</f>
        <v/>
      </c>
      <c r="C108" s="169" t="str">
        <f>IF('(入力①) 基本情報入力シート'!D129="","",'(入力①) 基本情報入力シート'!D129)</f>
        <v/>
      </c>
      <c r="D108" s="172" t="str">
        <f>IF('(入力①) 基本情報入力シート'!E129="","",'(入力①) 基本情報入力シート'!E129)</f>
        <v/>
      </c>
      <c r="E108" s="172" t="str">
        <f>IF('(入力①) 基本情報入力シート'!F129="","",'(入力①) 基本情報入力シート'!F129)</f>
        <v/>
      </c>
      <c r="F108" s="172" t="str">
        <f>IF('(入力①) 基本情報入力シート'!G129="","",'(入力①) 基本情報入力シート'!G129)</f>
        <v/>
      </c>
      <c r="G108" s="172" t="str">
        <f>IF('(入力①) 基本情報入力シート'!H129="","",'(入力①) 基本情報入力シート'!H129)</f>
        <v/>
      </c>
      <c r="H108" s="172" t="str">
        <f>IF('(入力①) 基本情報入力シート'!I129="","",'(入力①) 基本情報入力シート'!I129)</f>
        <v/>
      </c>
      <c r="I108" s="172" t="str">
        <f>IF('(入力①) 基本情報入力シート'!J129="","",'(入力①) 基本情報入力シート'!J129)</f>
        <v/>
      </c>
      <c r="J108" s="172" t="str">
        <f>IF('(入力①) 基本情報入力シート'!K129="","",'(入力①) 基本情報入力シート'!K129)</f>
        <v/>
      </c>
      <c r="K108" s="177" t="str">
        <f>IF('(入力①) 基本情報入力シート'!L129="","",'(入力①) 基本情報入力シート'!L129)</f>
        <v/>
      </c>
      <c r="L108" s="181" t="str">
        <f>IF('(入力①) 基本情報入力シート'!M129="","",'(入力①) 基本情報入力シート'!M129)</f>
        <v/>
      </c>
      <c r="M108" s="185" t="str">
        <f>IF('(入力①) 基本情報入力シート'!R129="","",'(入力①) 基本情報入力シート'!R129)</f>
        <v/>
      </c>
      <c r="N108" s="185" t="str">
        <f>IF('(入力①) 基本情報入力シート'!W129="","",'(入力①) 基本情報入力シート'!W129)</f>
        <v/>
      </c>
      <c r="O108" s="185" t="str">
        <f>IF('(入力①) 基本情報入力シート'!X129="","",'(入力①) 基本情報入力シート'!X129)</f>
        <v/>
      </c>
      <c r="P108" s="198" t="str">
        <f>IF('(入力①) 基本情報入力シート'!Y129="","",'(入力①) 基本情報入力シート'!Y129)</f>
        <v/>
      </c>
      <c r="Q108" s="204" t="str">
        <f>IF('(入力①) 基本情報入力シート'!Z129="","",'(入力①) 基本情報入力シート'!Z129)</f>
        <v/>
      </c>
      <c r="R108" s="208" t="str">
        <f>IF('(入力①) 基本情報入力シート'!AA129="","",'(入力①) 基本情報入力シート'!AA129)</f>
        <v/>
      </c>
      <c r="S108" s="212"/>
      <c r="T108" s="217"/>
      <c r="U108" s="221" t="str">
        <f>IF(P108="","",VLOOKUP(P108,'【参考】数式用'!$A$5:$I$38,MATCH(T108,'【参考】数式用'!$C$4:$G$4,0)+2,0))</f>
        <v/>
      </c>
      <c r="V108" s="225" t="s">
        <v>253</v>
      </c>
      <c r="W108" s="231"/>
      <c r="X108" s="232" t="s">
        <v>37</v>
      </c>
      <c r="Y108" s="231"/>
      <c r="Z108" s="233" t="s">
        <v>237</v>
      </c>
      <c r="AA108" s="231"/>
      <c r="AB108" s="232" t="s">
        <v>37</v>
      </c>
      <c r="AC108" s="231"/>
      <c r="AD108" s="232" t="s">
        <v>42</v>
      </c>
      <c r="AE108" s="236" t="s">
        <v>72</v>
      </c>
      <c r="AF108" s="237" t="str">
        <f t="shared" si="3"/>
        <v/>
      </c>
      <c r="AG108" s="240" t="s">
        <v>255</v>
      </c>
      <c r="AH108" s="243" t="str">
        <f t="shared" si="4"/>
        <v/>
      </c>
    </row>
    <row r="109" spans="1:34" ht="36.75" customHeight="1">
      <c r="A109" s="158">
        <f t="shared" si="5"/>
        <v>98</v>
      </c>
      <c r="B109" s="164" t="str">
        <f>IF('(入力①) 基本情報入力シート'!C130="","",'(入力①) 基本情報入力シート'!C130)</f>
        <v/>
      </c>
      <c r="C109" s="169" t="str">
        <f>IF('(入力①) 基本情報入力シート'!D130="","",'(入力①) 基本情報入力シート'!D130)</f>
        <v/>
      </c>
      <c r="D109" s="172" t="str">
        <f>IF('(入力①) 基本情報入力シート'!E130="","",'(入力①) 基本情報入力シート'!E130)</f>
        <v/>
      </c>
      <c r="E109" s="172" t="str">
        <f>IF('(入力①) 基本情報入力シート'!F130="","",'(入力①) 基本情報入力シート'!F130)</f>
        <v/>
      </c>
      <c r="F109" s="172" t="str">
        <f>IF('(入力①) 基本情報入力シート'!G130="","",'(入力①) 基本情報入力シート'!G130)</f>
        <v/>
      </c>
      <c r="G109" s="172" t="str">
        <f>IF('(入力①) 基本情報入力シート'!H130="","",'(入力①) 基本情報入力シート'!H130)</f>
        <v/>
      </c>
      <c r="H109" s="172" t="str">
        <f>IF('(入力①) 基本情報入力シート'!I130="","",'(入力①) 基本情報入力シート'!I130)</f>
        <v/>
      </c>
      <c r="I109" s="172" t="str">
        <f>IF('(入力①) 基本情報入力シート'!J130="","",'(入力①) 基本情報入力シート'!J130)</f>
        <v/>
      </c>
      <c r="J109" s="172" t="str">
        <f>IF('(入力①) 基本情報入力シート'!K130="","",'(入力①) 基本情報入力シート'!K130)</f>
        <v/>
      </c>
      <c r="K109" s="177" t="str">
        <f>IF('(入力①) 基本情報入力シート'!L130="","",'(入力①) 基本情報入力シート'!L130)</f>
        <v/>
      </c>
      <c r="L109" s="181" t="str">
        <f>IF('(入力①) 基本情報入力シート'!M130="","",'(入力①) 基本情報入力シート'!M130)</f>
        <v/>
      </c>
      <c r="M109" s="185" t="str">
        <f>IF('(入力①) 基本情報入力シート'!R130="","",'(入力①) 基本情報入力シート'!R130)</f>
        <v/>
      </c>
      <c r="N109" s="185" t="str">
        <f>IF('(入力①) 基本情報入力シート'!W130="","",'(入力①) 基本情報入力シート'!W130)</f>
        <v/>
      </c>
      <c r="O109" s="185" t="str">
        <f>IF('(入力①) 基本情報入力シート'!X130="","",'(入力①) 基本情報入力シート'!X130)</f>
        <v/>
      </c>
      <c r="P109" s="198" t="str">
        <f>IF('(入力①) 基本情報入力シート'!Y130="","",'(入力①) 基本情報入力シート'!Y130)</f>
        <v/>
      </c>
      <c r="Q109" s="204" t="str">
        <f>IF('(入力①) 基本情報入力シート'!Z130="","",'(入力①) 基本情報入力シート'!Z130)</f>
        <v/>
      </c>
      <c r="R109" s="208" t="str">
        <f>IF('(入力①) 基本情報入力シート'!AA130="","",'(入力①) 基本情報入力シート'!AA130)</f>
        <v/>
      </c>
      <c r="S109" s="212"/>
      <c r="T109" s="217"/>
      <c r="U109" s="221" t="str">
        <f>IF(P109="","",VLOOKUP(P109,'【参考】数式用'!$A$5:$I$38,MATCH(T109,'【参考】数式用'!$C$4:$G$4,0)+2,0))</f>
        <v/>
      </c>
      <c r="V109" s="225" t="s">
        <v>253</v>
      </c>
      <c r="W109" s="231"/>
      <c r="X109" s="232" t="s">
        <v>37</v>
      </c>
      <c r="Y109" s="231"/>
      <c r="Z109" s="233" t="s">
        <v>237</v>
      </c>
      <c r="AA109" s="231"/>
      <c r="AB109" s="232" t="s">
        <v>37</v>
      </c>
      <c r="AC109" s="231"/>
      <c r="AD109" s="232" t="s">
        <v>42</v>
      </c>
      <c r="AE109" s="236" t="s">
        <v>72</v>
      </c>
      <c r="AF109" s="237" t="str">
        <f t="shared" si="3"/>
        <v/>
      </c>
      <c r="AG109" s="240" t="s">
        <v>255</v>
      </c>
      <c r="AH109" s="243" t="str">
        <f t="shared" si="4"/>
        <v/>
      </c>
    </row>
    <row r="110" spans="1:34" ht="36.75" customHeight="1">
      <c r="A110" s="158">
        <f t="shared" si="5"/>
        <v>99</v>
      </c>
      <c r="B110" s="164" t="str">
        <f>IF('(入力①) 基本情報入力シート'!C131="","",'(入力①) 基本情報入力シート'!C131)</f>
        <v/>
      </c>
      <c r="C110" s="169" t="str">
        <f>IF('(入力①) 基本情報入力シート'!D131="","",'(入力①) 基本情報入力シート'!D131)</f>
        <v/>
      </c>
      <c r="D110" s="172" t="str">
        <f>IF('(入力①) 基本情報入力シート'!E131="","",'(入力①) 基本情報入力シート'!E131)</f>
        <v/>
      </c>
      <c r="E110" s="172" t="str">
        <f>IF('(入力①) 基本情報入力シート'!F131="","",'(入力①) 基本情報入力シート'!F131)</f>
        <v/>
      </c>
      <c r="F110" s="172" t="str">
        <f>IF('(入力①) 基本情報入力シート'!G131="","",'(入力①) 基本情報入力シート'!G131)</f>
        <v/>
      </c>
      <c r="G110" s="172" t="str">
        <f>IF('(入力①) 基本情報入力シート'!H131="","",'(入力①) 基本情報入力シート'!H131)</f>
        <v/>
      </c>
      <c r="H110" s="172" t="str">
        <f>IF('(入力①) 基本情報入力シート'!I131="","",'(入力①) 基本情報入力シート'!I131)</f>
        <v/>
      </c>
      <c r="I110" s="172" t="str">
        <f>IF('(入力①) 基本情報入力シート'!J131="","",'(入力①) 基本情報入力シート'!J131)</f>
        <v/>
      </c>
      <c r="J110" s="172" t="str">
        <f>IF('(入力①) 基本情報入力シート'!K131="","",'(入力①) 基本情報入力シート'!K131)</f>
        <v/>
      </c>
      <c r="K110" s="177" t="str">
        <f>IF('(入力①) 基本情報入力シート'!L131="","",'(入力①) 基本情報入力シート'!L131)</f>
        <v/>
      </c>
      <c r="L110" s="181" t="str">
        <f>IF('(入力①) 基本情報入力シート'!M131="","",'(入力①) 基本情報入力シート'!M131)</f>
        <v/>
      </c>
      <c r="M110" s="185" t="str">
        <f>IF('(入力①) 基本情報入力シート'!R131="","",'(入力①) 基本情報入力シート'!R131)</f>
        <v/>
      </c>
      <c r="N110" s="185" t="str">
        <f>IF('(入力①) 基本情報入力シート'!W131="","",'(入力①) 基本情報入力シート'!W131)</f>
        <v/>
      </c>
      <c r="O110" s="185" t="str">
        <f>IF('(入力①) 基本情報入力シート'!X131="","",'(入力①) 基本情報入力シート'!X131)</f>
        <v/>
      </c>
      <c r="P110" s="198" t="str">
        <f>IF('(入力①) 基本情報入力シート'!Y131="","",'(入力①) 基本情報入力シート'!Y131)</f>
        <v/>
      </c>
      <c r="Q110" s="204" t="str">
        <f>IF('(入力①) 基本情報入力シート'!Z131="","",'(入力①) 基本情報入力シート'!Z131)</f>
        <v/>
      </c>
      <c r="R110" s="208" t="str">
        <f>IF('(入力①) 基本情報入力シート'!AA131="","",'(入力①) 基本情報入力シート'!AA131)</f>
        <v/>
      </c>
      <c r="S110" s="212"/>
      <c r="T110" s="217"/>
      <c r="U110" s="221" t="str">
        <f>IF(P110="","",VLOOKUP(P110,'【参考】数式用'!$A$5:$I$38,MATCH(T110,'【参考】数式用'!$C$4:$G$4,0)+2,0))</f>
        <v/>
      </c>
      <c r="V110" s="225" t="s">
        <v>253</v>
      </c>
      <c r="W110" s="231"/>
      <c r="X110" s="232" t="s">
        <v>37</v>
      </c>
      <c r="Y110" s="231"/>
      <c r="Z110" s="233" t="s">
        <v>237</v>
      </c>
      <c r="AA110" s="231"/>
      <c r="AB110" s="232" t="s">
        <v>37</v>
      </c>
      <c r="AC110" s="231"/>
      <c r="AD110" s="232" t="s">
        <v>42</v>
      </c>
      <c r="AE110" s="236" t="s">
        <v>72</v>
      </c>
      <c r="AF110" s="237" t="str">
        <f t="shared" si="3"/>
        <v/>
      </c>
      <c r="AG110" s="240" t="s">
        <v>255</v>
      </c>
      <c r="AH110" s="243" t="str">
        <f t="shared" si="4"/>
        <v/>
      </c>
    </row>
    <row r="111" spans="1:34" ht="36.75" customHeight="1">
      <c r="A111" s="158">
        <f t="shared" si="5"/>
        <v>100</v>
      </c>
      <c r="B111" s="164" t="str">
        <f>IF('(入力①) 基本情報入力シート'!C132="","",'(入力①) 基本情報入力シート'!C132)</f>
        <v/>
      </c>
      <c r="C111" s="169" t="str">
        <f>IF('(入力①) 基本情報入力シート'!D132="","",'(入力①) 基本情報入力シート'!D132)</f>
        <v/>
      </c>
      <c r="D111" s="172" t="str">
        <f>IF('(入力①) 基本情報入力シート'!E132="","",'(入力①) 基本情報入力シート'!E132)</f>
        <v/>
      </c>
      <c r="E111" s="172" t="str">
        <f>IF('(入力①) 基本情報入力シート'!F132="","",'(入力①) 基本情報入力シート'!F132)</f>
        <v/>
      </c>
      <c r="F111" s="172" t="str">
        <f>IF('(入力①) 基本情報入力シート'!G132="","",'(入力①) 基本情報入力シート'!G132)</f>
        <v/>
      </c>
      <c r="G111" s="172" t="str">
        <f>IF('(入力①) 基本情報入力シート'!H132="","",'(入力①) 基本情報入力シート'!H132)</f>
        <v/>
      </c>
      <c r="H111" s="172" t="str">
        <f>IF('(入力①) 基本情報入力シート'!I132="","",'(入力①) 基本情報入力シート'!I132)</f>
        <v/>
      </c>
      <c r="I111" s="172" t="str">
        <f>IF('(入力①) 基本情報入力シート'!J132="","",'(入力①) 基本情報入力シート'!J132)</f>
        <v/>
      </c>
      <c r="J111" s="172" t="str">
        <f>IF('(入力①) 基本情報入力シート'!K132="","",'(入力①) 基本情報入力シート'!K132)</f>
        <v/>
      </c>
      <c r="K111" s="177" t="str">
        <f>IF('(入力①) 基本情報入力シート'!L132="","",'(入力①) 基本情報入力シート'!L132)</f>
        <v/>
      </c>
      <c r="L111" s="181" t="str">
        <f>IF('(入力①) 基本情報入力シート'!M132="","",'(入力①) 基本情報入力シート'!M132)</f>
        <v/>
      </c>
      <c r="M111" s="185" t="str">
        <f>IF('(入力①) 基本情報入力シート'!R132="","",'(入力①) 基本情報入力シート'!R132)</f>
        <v/>
      </c>
      <c r="N111" s="185" t="str">
        <f>IF('(入力①) 基本情報入力シート'!W132="","",'(入力①) 基本情報入力シート'!W132)</f>
        <v/>
      </c>
      <c r="O111" s="185" t="str">
        <f>IF('(入力①) 基本情報入力シート'!X132="","",'(入力①) 基本情報入力シート'!X132)</f>
        <v/>
      </c>
      <c r="P111" s="198" t="str">
        <f>IF('(入力①) 基本情報入力シート'!Y132="","",'(入力①) 基本情報入力シート'!Y132)</f>
        <v/>
      </c>
      <c r="Q111" s="204" t="str">
        <f>IF('(入力①) 基本情報入力シート'!Z132="","",'(入力①) 基本情報入力シート'!Z132)</f>
        <v/>
      </c>
      <c r="R111" s="208" t="str">
        <f>IF('(入力①) 基本情報入力シート'!AA132="","",'(入力①) 基本情報入力シート'!AA132)</f>
        <v/>
      </c>
      <c r="S111" s="212"/>
      <c r="T111" s="217"/>
      <c r="U111" s="221" t="str">
        <f>IF(P111="","",VLOOKUP(P111,'【参考】数式用'!$A$5:$I$38,MATCH(T111,'【参考】数式用'!$C$4:$G$4,0)+2,0))</f>
        <v/>
      </c>
      <c r="V111" s="225" t="s">
        <v>253</v>
      </c>
      <c r="W111" s="231"/>
      <c r="X111" s="232" t="s">
        <v>37</v>
      </c>
      <c r="Y111" s="231"/>
      <c r="Z111" s="233" t="s">
        <v>237</v>
      </c>
      <c r="AA111" s="231"/>
      <c r="AB111" s="232" t="s">
        <v>37</v>
      </c>
      <c r="AC111" s="231"/>
      <c r="AD111" s="232" t="s">
        <v>42</v>
      </c>
      <c r="AE111" s="236" t="s">
        <v>72</v>
      </c>
      <c r="AF111" s="237" t="str">
        <f t="shared" si="3"/>
        <v/>
      </c>
      <c r="AG111" s="240" t="s">
        <v>255</v>
      </c>
      <c r="AH111" s="243" t="str">
        <f t="shared" si="4"/>
        <v/>
      </c>
    </row>
  </sheetData>
  <sheetProtection sheet="1" formatCells="0" formatColumns="0" formatRows="0" insertRows="0" deleteRows="0" autoFilter="0"/>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18" header="0.31496062992125984" footer="0.35433070866141736"/>
  <pageSetup paperSize="9" scale="44" fitToWidth="1" fitToHeight="1" orientation="landscape" usePrinterDefaults="1"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8C2919BE-FBCB-4F58-80CC-8F7A570DC22D}">
            <xm:f>'(入力③)別紙様式2-1 計画書_総括表'!$B$19="×"</xm:f>
            <x14:dxf>
              <fill>
                <patternFill>
                  <bgColor theme="0" tint="-0.25"/>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view="pageBreakPreview" topLeftCell="A19" zoomScale="70" zoomScaleNormal="70" zoomScaleSheetLayoutView="70" workbookViewId="0">
      <selection activeCell="AI31" sqref="A1:AI31"/>
    </sheetView>
  </sheetViews>
  <sheetFormatPr defaultColWidth="2.5" defaultRowHeight="13.5"/>
  <cols>
    <col min="1" max="1" width="3.75" style="149" customWidth="1"/>
    <col min="2" max="11" width="2.625" style="149" customWidth="1"/>
    <col min="12" max="12" width="12.5" style="149" customWidth="1"/>
    <col min="13" max="13" width="11.875" style="149" customWidth="1"/>
    <col min="14" max="14" width="12.625" style="149" customWidth="1"/>
    <col min="15" max="16" width="31.25" style="149" customWidth="1"/>
    <col min="17" max="17" width="10.625" style="149" customWidth="1"/>
    <col min="18" max="18" width="10" style="149" customWidth="1"/>
    <col min="19" max="20" width="13.625" style="149" customWidth="1"/>
    <col min="21" max="21" width="6.75" style="149" customWidth="1"/>
    <col min="22" max="22" width="31.5" style="149" customWidth="1"/>
    <col min="23" max="23" width="4.75" style="149" bestFit="1" customWidth="1"/>
    <col min="24" max="24" width="3.625" style="149" customWidth="1"/>
    <col min="25" max="25" width="3.125" style="149" bestFit="1" customWidth="1"/>
    <col min="26" max="26" width="3.625" style="149" customWidth="1"/>
    <col min="27" max="27" width="8" style="149" bestFit="1" customWidth="1"/>
    <col min="28" max="28" width="3.625" style="149" customWidth="1"/>
    <col min="29" max="29" width="3.125" style="149" bestFit="1" customWidth="1"/>
    <col min="30" max="30" width="3.625" style="149" customWidth="1"/>
    <col min="31" max="32" width="3.125" style="149" customWidth="1"/>
    <col min="33" max="33" width="3.5" style="149" bestFit="1" customWidth="1"/>
    <col min="34" max="34" width="5.875" style="149" bestFit="1" customWidth="1"/>
    <col min="35" max="35" width="16" style="149" customWidth="1"/>
    <col min="36" max="36" width="2.5" style="149"/>
    <col min="37" max="37" width="6.125" style="149" customWidth="1"/>
    <col min="38" max="47" width="8.375" style="149" customWidth="1"/>
    <col min="48" max="16384" width="2.5" style="149"/>
  </cols>
  <sheetData>
    <row r="1" spans="1:47" ht="21" customHeight="1">
      <c r="A1" s="150" t="s">
        <v>208</v>
      </c>
      <c r="B1" s="151"/>
      <c r="C1" s="151"/>
      <c r="D1" s="151"/>
      <c r="E1" s="151"/>
      <c r="F1" s="151"/>
      <c r="G1" s="151"/>
      <c r="H1" s="159" t="s">
        <v>432</v>
      </c>
      <c r="I1" s="151"/>
      <c r="J1" s="151"/>
      <c r="K1" s="151"/>
      <c r="L1" s="151"/>
      <c r="M1" s="151"/>
      <c r="N1" s="151"/>
      <c r="O1" s="151"/>
      <c r="P1" s="151"/>
      <c r="Q1" s="151"/>
      <c r="R1" s="151"/>
      <c r="S1" s="151"/>
      <c r="T1" s="151"/>
      <c r="U1" s="151"/>
      <c r="V1" s="151"/>
      <c r="W1" s="151"/>
      <c r="X1" s="151"/>
      <c r="Y1" s="151"/>
      <c r="Z1" s="151"/>
      <c r="AA1" s="226"/>
      <c r="AB1" s="226"/>
      <c r="AC1" s="226"/>
      <c r="AD1" s="226"/>
      <c r="AE1" s="226"/>
      <c r="AF1" s="226"/>
      <c r="AG1" s="226"/>
      <c r="AH1" s="226"/>
      <c r="AI1" s="226"/>
      <c r="AJ1" s="151"/>
      <c r="AK1" s="151"/>
      <c r="AL1" s="151"/>
      <c r="AM1" s="151"/>
      <c r="AN1" s="151"/>
      <c r="AO1" s="151"/>
      <c r="AP1" s="151"/>
      <c r="AQ1" s="151"/>
      <c r="AR1" s="151"/>
      <c r="AS1" s="151"/>
      <c r="AT1" s="151"/>
      <c r="AU1" s="151"/>
    </row>
    <row r="2" spans="1:47" ht="21" customHeight="1">
      <c r="A2" s="151"/>
      <c r="B2" s="159"/>
      <c r="C2" s="159"/>
      <c r="D2" s="159"/>
      <c r="E2" s="159"/>
      <c r="F2" s="159"/>
      <c r="G2" s="159"/>
      <c r="H2" s="159"/>
      <c r="I2" s="159"/>
      <c r="J2" s="159"/>
      <c r="K2" s="159"/>
      <c r="L2" s="159"/>
      <c r="M2" s="159"/>
      <c r="N2" s="159"/>
      <c r="O2" s="159"/>
      <c r="P2" s="159"/>
      <c r="Q2" s="151"/>
      <c r="R2" s="151"/>
      <c r="S2" s="151"/>
      <c r="T2" s="151"/>
      <c r="U2" s="151"/>
      <c r="V2" s="151"/>
      <c r="W2" s="151"/>
      <c r="X2" s="159"/>
      <c r="Y2" s="159"/>
      <c r="Z2" s="159"/>
      <c r="AA2" s="226"/>
      <c r="AB2" s="226"/>
      <c r="AC2" s="226"/>
      <c r="AD2" s="226"/>
      <c r="AE2" s="235"/>
      <c r="AF2" s="235"/>
      <c r="AG2" s="235"/>
      <c r="AH2" s="235"/>
      <c r="AI2" s="235"/>
      <c r="AJ2" s="151"/>
      <c r="AK2" s="151"/>
      <c r="AL2" s="151"/>
      <c r="AM2" s="151"/>
      <c r="AN2" s="151"/>
      <c r="AO2" s="151"/>
      <c r="AP2" s="151"/>
      <c r="AQ2" s="151"/>
      <c r="AR2" s="151"/>
      <c r="AS2" s="151"/>
      <c r="AT2" s="151"/>
      <c r="AU2" s="151"/>
    </row>
    <row r="3" spans="1:47" ht="27" customHeight="1">
      <c r="A3" s="152" t="s">
        <v>28</v>
      </c>
      <c r="B3" s="152"/>
      <c r="C3" s="165"/>
      <c r="D3" s="170" t="str">
        <f>IF('(入力①) 基本情報入力シート'!M16="","",'(入力①) 基本情報入力シート'!M16)</f>
        <v/>
      </c>
      <c r="E3" s="173"/>
      <c r="F3" s="173"/>
      <c r="G3" s="173"/>
      <c r="H3" s="173"/>
      <c r="I3" s="173"/>
      <c r="J3" s="173"/>
      <c r="K3" s="173"/>
      <c r="L3" s="173"/>
      <c r="M3" s="173"/>
      <c r="N3" s="173"/>
      <c r="O3" s="189"/>
      <c r="P3" s="194"/>
      <c r="Q3" s="199"/>
      <c r="R3" s="199"/>
      <c r="S3" s="151"/>
      <c r="T3" s="151"/>
      <c r="U3" s="151"/>
      <c r="V3" s="151"/>
      <c r="W3" s="199"/>
      <c r="X3" s="199"/>
      <c r="Y3" s="199"/>
      <c r="Z3" s="199"/>
      <c r="AA3" s="151"/>
      <c r="AB3" s="151"/>
      <c r="AC3" s="151"/>
      <c r="AD3" s="151"/>
      <c r="AE3" s="151"/>
      <c r="AF3" s="151"/>
      <c r="AG3" s="151"/>
      <c r="AH3" s="151"/>
      <c r="AI3" s="151"/>
      <c r="AJ3" s="151"/>
      <c r="AK3" s="151"/>
      <c r="AL3" s="151"/>
      <c r="AM3" s="151"/>
      <c r="AN3" s="151"/>
      <c r="AO3" s="151"/>
      <c r="AP3" s="151"/>
      <c r="AQ3" s="151"/>
      <c r="AR3" s="151"/>
      <c r="AS3" s="151"/>
      <c r="AT3" s="151"/>
      <c r="AU3" s="151"/>
    </row>
    <row r="4" spans="1:47" ht="21" customHeight="1">
      <c r="A4" s="153"/>
      <c r="B4" s="153"/>
      <c r="C4" s="153"/>
      <c r="D4" s="171"/>
      <c r="E4" s="171"/>
      <c r="F4" s="171"/>
      <c r="G4" s="171"/>
      <c r="H4" s="171"/>
      <c r="I4" s="171"/>
      <c r="J4" s="171"/>
      <c r="K4" s="171"/>
      <c r="L4" s="171"/>
      <c r="M4" s="171"/>
      <c r="N4" s="171"/>
      <c r="O4" s="171"/>
      <c r="P4" s="171"/>
      <c r="Q4" s="199"/>
      <c r="R4" s="199"/>
      <c r="S4" s="151"/>
      <c r="T4" s="151"/>
      <c r="U4" s="151"/>
      <c r="V4" s="151"/>
      <c r="W4" s="199"/>
      <c r="X4" s="199"/>
      <c r="Y4" s="199"/>
      <c r="Z4" s="199"/>
      <c r="AA4" s="151"/>
      <c r="AB4" s="151"/>
      <c r="AC4" s="151"/>
      <c r="AD4" s="151"/>
      <c r="AE4" s="151"/>
      <c r="AF4" s="151"/>
      <c r="AG4" s="151"/>
      <c r="AH4" s="151"/>
      <c r="AI4" s="151"/>
      <c r="AJ4" s="151"/>
      <c r="AK4" s="151"/>
      <c r="AL4" s="151"/>
      <c r="AM4" s="151"/>
      <c r="AN4" s="151"/>
      <c r="AO4" s="151"/>
      <c r="AP4" s="151"/>
      <c r="AQ4" s="151"/>
      <c r="AR4" s="151"/>
      <c r="AS4" s="151"/>
      <c r="AT4" s="151"/>
      <c r="AU4" s="151"/>
    </row>
    <row r="5" spans="1:47" ht="27" customHeight="1">
      <c r="A5" s="244" t="s">
        <v>468</v>
      </c>
      <c r="B5" s="245"/>
      <c r="C5" s="245"/>
      <c r="D5" s="248"/>
      <c r="E5" s="248"/>
      <c r="F5" s="248"/>
      <c r="G5" s="248"/>
      <c r="H5" s="248"/>
      <c r="I5" s="248"/>
      <c r="J5" s="248"/>
      <c r="K5" s="248"/>
      <c r="L5" s="248"/>
      <c r="M5" s="248"/>
      <c r="N5" s="248"/>
      <c r="O5" s="190" t="str">
        <f>IF((SUM(AI12:AI111))=0,"",SUM(AI12:AI111))</f>
        <v/>
      </c>
      <c r="P5" s="171"/>
      <c r="Q5" s="151"/>
      <c r="R5" s="199"/>
      <c r="S5" s="234"/>
      <c r="T5" s="234"/>
      <c r="U5" s="234"/>
      <c r="V5" s="234"/>
      <c r="W5" s="199"/>
      <c r="X5" s="199"/>
      <c r="Y5" s="199"/>
      <c r="Z5" s="199"/>
      <c r="AA5" s="234"/>
      <c r="AB5" s="234"/>
      <c r="AC5" s="234"/>
      <c r="AD5" s="234"/>
      <c r="AE5" s="234"/>
      <c r="AF5" s="234"/>
      <c r="AG5" s="234"/>
      <c r="AH5" s="234"/>
      <c r="AI5" s="234"/>
      <c r="AJ5" s="151"/>
      <c r="AK5" s="151"/>
      <c r="AL5" s="151"/>
      <c r="AM5" s="151"/>
      <c r="AN5" s="151"/>
      <c r="AO5" s="151"/>
      <c r="AP5" s="151"/>
      <c r="AQ5" s="151"/>
      <c r="AR5" s="151"/>
      <c r="AS5" s="151"/>
      <c r="AT5" s="151"/>
      <c r="AU5" s="151"/>
    </row>
    <row r="6" spans="1:47" ht="21" customHeight="1">
      <c r="A6" s="151"/>
      <c r="B6" s="151"/>
      <c r="C6" s="151"/>
      <c r="D6" s="151"/>
      <c r="E6" s="151"/>
      <c r="F6" s="151"/>
      <c r="G6" s="151"/>
      <c r="H6" s="151"/>
      <c r="I6" s="151"/>
      <c r="J6" s="151"/>
      <c r="K6" s="151"/>
      <c r="L6" s="151"/>
      <c r="M6" s="151"/>
      <c r="N6" s="151"/>
      <c r="O6" s="151"/>
      <c r="P6" s="151"/>
      <c r="Q6" s="200"/>
      <c r="R6" s="200"/>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row>
    <row r="7" spans="1:47" ht="18" customHeight="1">
      <c r="A7" s="155"/>
      <c r="B7" s="161" t="s">
        <v>0</v>
      </c>
      <c r="C7" s="166"/>
      <c r="D7" s="166"/>
      <c r="E7" s="166"/>
      <c r="F7" s="166"/>
      <c r="G7" s="166"/>
      <c r="H7" s="166"/>
      <c r="I7" s="166"/>
      <c r="J7" s="166"/>
      <c r="K7" s="174"/>
      <c r="L7" s="178" t="s">
        <v>174</v>
      </c>
      <c r="M7" s="250" t="s">
        <v>17</v>
      </c>
      <c r="N7" s="239"/>
      <c r="O7" s="191" t="s">
        <v>193</v>
      </c>
      <c r="P7" s="195" t="s">
        <v>114</v>
      </c>
      <c r="Q7" s="201" t="s">
        <v>439</v>
      </c>
      <c r="R7" s="223" t="s">
        <v>183</v>
      </c>
      <c r="S7" s="255" t="s">
        <v>458</v>
      </c>
      <c r="T7" s="258"/>
      <c r="U7" s="258"/>
      <c r="V7" s="266"/>
      <c r="W7" s="266"/>
      <c r="X7" s="266"/>
      <c r="Y7" s="266"/>
      <c r="Z7" s="266"/>
      <c r="AA7" s="266"/>
      <c r="AB7" s="266"/>
      <c r="AC7" s="266"/>
      <c r="AD7" s="266"/>
      <c r="AE7" s="266"/>
      <c r="AF7" s="266"/>
      <c r="AG7" s="266"/>
      <c r="AH7" s="266"/>
      <c r="AI7" s="284"/>
      <c r="AJ7" s="151"/>
      <c r="AK7" s="151"/>
      <c r="AL7" s="151"/>
      <c r="AM7" s="151"/>
      <c r="AN7" s="151"/>
      <c r="AO7" s="151"/>
      <c r="AP7" s="151"/>
      <c r="AQ7" s="151"/>
      <c r="AR7" s="151"/>
      <c r="AS7" s="151"/>
      <c r="AT7" s="151"/>
      <c r="AU7" s="151"/>
    </row>
    <row r="8" spans="1:47" ht="14.25" customHeight="1">
      <c r="A8" s="156"/>
      <c r="B8" s="162"/>
      <c r="C8" s="167"/>
      <c r="D8" s="167"/>
      <c r="E8" s="167"/>
      <c r="F8" s="167"/>
      <c r="G8" s="167"/>
      <c r="H8" s="167"/>
      <c r="I8" s="167"/>
      <c r="J8" s="167"/>
      <c r="K8" s="175"/>
      <c r="L8" s="179"/>
      <c r="M8" s="183"/>
      <c r="N8" s="187"/>
      <c r="O8" s="192"/>
      <c r="P8" s="196"/>
      <c r="Q8" s="202"/>
      <c r="R8" s="252"/>
      <c r="S8" s="256"/>
      <c r="T8" s="259" t="s">
        <v>13</v>
      </c>
      <c r="U8" s="263"/>
      <c r="V8" s="267" t="s">
        <v>78</v>
      </c>
      <c r="W8" s="273" t="s">
        <v>69</v>
      </c>
      <c r="X8" s="275"/>
      <c r="Y8" s="275"/>
      <c r="Z8" s="275"/>
      <c r="AA8" s="275"/>
      <c r="AB8" s="275"/>
      <c r="AC8" s="275"/>
      <c r="AD8" s="275"/>
      <c r="AE8" s="275"/>
      <c r="AF8" s="275"/>
      <c r="AG8" s="275"/>
      <c r="AH8" s="275"/>
      <c r="AI8" s="285" t="s">
        <v>46</v>
      </c>
      <c r="AJ8" s="151"/>
      <c r="AK8" s="151"/>
      <c r="AL8" s="151"/>
      <c r="AM8" s="151"/>
      <c r="AN8" s="151"/>
      <c r="AO8" s="151"/>
      <c r="AP8" s="151"/>
      <c r="AQ8" s="151"/>
      <c r="AR8" s="151"/>
      <c r="AS8" s="151"/>
      <c r="AT8" s="151"/>
      <c r="AU8" s="151"/>
    </row>
    <row r="9" spans="1:47" ht="13.5" customHeight="1">
      <c r="A9" s="156"/>
      <c r="B9" s="162"/>
      <c r="C9" s="167"/>
      <c r="D9" s="167"/>
      <c r="E9" s="167"/>
      <c r="F9" s="167"/>
      <c r="G9" s="167"/>
      <c r="H9" s="167"/>
      <c r="I9" s="167"/>
      <c r="J9" s="167"/>
      <c r="K9" s="175"/>
      <c r="L9" s="179"/>
      <c r="M9" s="224"/>
      <c r="N9" s="251"/>
      <c r="O9" s="192"/>
      <c r="P9" s="196"/>
      <c r="Q9" s="202"/>
      <c r="R9" s="252"/>
      <c r="S9" s="210" t="s">
        <v>20</v>
      </c>
      <c r="T9" s="260" t="s">
        <v>459</v>
      </c>
      <c r="U9" s="264" t="s">
        <v>184</v>
      </c>
      <c r="V9" s="268" t="s">
        <v>128</v>
      </c>
      <c r="W9" s="223" t="s">
        <v>455</v>
      </c>
      <c r="X9" s="228"/>
      <c r="Y9" s="228"/>
      <c r="Z9" s="228"/>
      <c r="AA9" s="228"/>
      <c r="AB9" s="228"/>
      <c r="AC9" s="228"/>
      <c r="AD9" s="228"/>
      <c r="AE9" s="228"/>
      <c r="AF9" s="228"/>
      <c r="AG9" s="228"/>
      <c r="AH9" s="228"/>
      <c r="AI9" s="206" t="s">
        <v>454</v>
      </c>
      <c r="AJ9" s="151"/>
      <c r="AK9" s="151"/>
      <c r="AL9" s="151"/>
      <c r="AM9" s="151"/>
      <c r="AN9" s="151"/>
      <c r="AO9" s="151"/>
      <c r="AP9" s="151"/>
      <c r="AQ9" s="151"/>
      <c r="AR9" s="151"/>
      <c r="AS9" s="151"/>
      <c r="AT9" s="151"/>
      <c r="AU9" s="151"/>
    </row>
    <row r="10" spans="1:47" ht="150" customHeight="1">
      <c r="A10" s="156"/>
      <c r="B10" s="162"/>
      <c r="C10" s="167"/>
      <c r="D10" s="167"/>
      <c r="E10" s="167"/>
      <c r="F10" s="167"/>
      <c r="G10" s="167"/>
      <c r="H10" s="167"/>
      <c r="I10" s="167"/>
      <c r="J10" s="167"/>
      <c r="K10" s="175"/>
      <c r="L10" s="179"/>
      <c r="M10" s="179" t="s">
        <v>261</v>
      </c>
      <c r="N10" s="179" t="s">
        <v>262</v>
      </c>
      <c r="O10" s="192"/>
      <c r="P10" s="196"/>
      <c r="Q10" s="202"/>
      <c r="R10" s="252"/>
      <c r="S10" s="210"/>
      <c r="T10" s="260"/>
      <c r="U10" s="264"/>
      <c r="V10" s="269"/>
      <c r="W10" s="183"/>
      <c r="X10" s="229"/>
      <c r="Y10" s="229"/>
      <c r="Z10" s="229"/>
      <c r="AA10" s="229"/>
      <c r="AB10" s="229"/>
      <c r="AC10" s="229"/>
      <c r="AD10" s="229"/>
      <c r="AE10" s="229"/>
      <c r="AF10" s="229"/>
      <c r="AG10" s="229"/>
      <c r="AH10" s="229"/>
      <c r="AI10" s="206"/>
      <c r="AJ10" s="151"/>
      <c r="AK10" s="151"/>
      <c r="AL10" s="151"/>
      <c r="AM10" s="151"/>
      <c r="AN10" s="151"/>
      <c r="AO10" s="151"/>
      <c r="AP10" s="151"/>
      <c r="AQ10" s="151"/>
      <c r="AR10" s="151"/>
      <c r="AS10" s="151"/>
      <c r="AT10" s="151"/>
      <c r="AU10" s="151"/>
    </row>
    <row r="11" spans="1:47" ht="15">
      <c r="A11" s="157"/>
      <c r="B11" s="163"/>
      <c r="C11" s="168"/>
      <c r="D11" s="168"/>
      <c r="E11" s="168"/>
      <c r="F11" s="168"/>
      <c r="G11" s="168"/>
      <c r="H11" s="168"/>
      <c r="I11" s="168"/>
      <c r="J11" s="168"/>
      <c r="K11" s="176"/>
      <c r="L11" s="180"/>
      <c r="M11" s="180"/>
      <c r="N11" s="180"/>
      <c r="O11" s="193"/>
      <c r="P11" s="197"/>
      <c r="Q11" s="203"/>
      <c r="R11" s="253"/>
      <c r="S11" s="210"/>
      <c r="T11" s="260"/>
      <c r="U11" s="264"/>
      <c r="V11" s="270"/>
      <c r="W11" s="224"/>
      <c r="X11" s="230"/>
      <c r="Y11" s="230"/>
      <c r="Z11" s="230"/>
      <c r="AA11" s="230"/>
      <c r="AB11" s="230"/>
      <c r="AC11" s="230"/>
      <c r="AD11" s="230"/>
      <c r="AE11" s="230"/>
      <c r="AF11" s="230"/>
      <c r="AG11" s="230"/>
      <c r="AH11" s="230"/>
      <c r="AI11" s="207"/>
      <c r="AJ11" s="151"/>
      <c r="AK11" s="151"/>
      <c r="AL11" s="151"/>
      <c r="AM11" s="151"/>
      <c r="AN11" s="151"/>
      <c r="AO11" s="151"/>
      <c r="AP11" s="151"/>
      <c r="AQ11" s="151"/>
      <c r="AR11" s="151"/>
      <c r="AS11" s="151"/>
      <c r="AT11" s="151"/>
      <c r="AU11" s="151"/>
    </row>
    <row r="12" spans="1:47" ht="33" customHeight="1">
      <c r="A12" s="158">
        <v>1</v>
      </c>
      <c r="B12" s="246" t="str">
        <f>IF('(入力①) 基本情報入力シート'!C33="","",'(入力①) 基本情報入力シート'!C33)</f>
        <v/>
      </c>
      <c r="C12" s="247" t="str">
        <f>IF('(入力①) 基本情報入力シート'!D33="","",'(入力①) 基本情報入力シート'!D33)</f>
        <v/>
      </c>
      <c r="D12" s="247" t="str">
        <f>IF('(入力①) 基本情報入力シート'!E33="","",'(入力①) 基本情報入力シート'!E33)</f>
        <v/>
      </c>
      <c r="E12" s="247" t="str">
        <f>IF('(入力①) 基本情報入力シート'!F33="","",'(入力①) 基本情報入力シート'!F33)</f>
        <v/>
      </c>
      <c r="F12" s="247" t="str">
        <f>IF('(入力①) 基本情報入力シート'!G33="","",'(入力①) 基本情報入力シート'!G33)</f>
        <v/>
      </c>
      <c r="G12" s="247" t="str">
        <f>IF('(入力①) 基本情報入力シート'!H33="","",'(入力①) 基本情報入力シート'!H33)</f>
        <v/>
      </c>
      <c r="H12" s="247" t="str">
        <f>IF('(入力①) 基本情報入力シート'!I33="","",'(入力①) 基本情報入力シート'!I33)</f>
        <v/>
      </c>
      <c r="I12" s="247" t="str">
        <f>IF('(入力①) 基本情報入力シート'!J33="","",'(入力①) 基本情報入力シート'!J33)</f>
        <v/>
      </c>
      <c r="J12" s="247" t="str">
        <f>IF('(入力①) 基本情報入力シート'!K33="","",'(入力①) 基本情報入力シート'!K33)</f>
        <v/>
      </c>
      <c r="K12" s="249" t="str">
        <f>IF('(入力①) 基本情報入力シート'!L33="","",'(入力①) 基本情報入力シート'!L33)</f>
        <v/>
      </c>
      <c r="L12" s="185" t="str">
        <f>IF('(入力①) 基本情報入力シート'!M33="","",'(入力①) 基本情報入力シート'!M33)</f>
        <v/>
      </c>
      <c r="M12" s="185" t="str">
        <f>IF('(入力①) 基本情報入力シート'!R33="","",'(入力①) 基本情報入力シート'!R33)</f>
        <v/>
      </c>
      <c r="N12" s="185" t="str">
        <f>IF('(入力①) 基本情報入力シート'!W33="","",'(入力①) 基本情報入力シート'!W33)</f>
        <v/>
      </c>
      <c r="O12" s="185" t="str">
        <f>IF('(入力①) 基本情報入力シート'!X33="","",'(入力①) 基本情報入力シート'!X33)</f>
        <v/>
      </c>
      <c r="P12" s="198" t="str">
        <f>IF('(入力①) 基本情報入力シート'!Y33="","",'(入力①) 基本情報入力シート'!Y33)</f>
        <v/>
      </c>
      <c r="Q12" s="204" t="str">
        <f>IF('(入力①) 基本情報入力シート'!Z33="","",'(入力①) 基本情報入力シート'!Z33)</f>
        <v/>
      </c>
      <c r="R12" s="254" t="str">
        <f>IF('(入力①) 基本情報入力シート'!AA33="","",'(入力①) 基本情報入力シート'!AA33)</f>
        <v/>
      </c>
      <c r="S12" s="257"/>
      <c r="T12" s="261"/>
      <c r="U12" s="265" t="str">
        <f>IF(P12="","",VLOOKUP(P12,'【参考】数式用'!$A$5:$I$38,MATCH(T12,'【参考】数式用'!$H$4:$I$4,0)+7,0))</f>
        <v/>
      </c>
      <c r="V12" s="271"/>
      <c r="W12" s="225" t="s">
        <v>77</v>
      </c>
      <c r="X12" s="276"/>
      <c r="Y12" s="232" t="s">
        <v>37</v>
      </c>
      <c r="Z12" s="276"/>
      <c r="AA12" s="233" t="s">
        <v>145</v>
      </c>
      <c r="AB12" s="276"/>
      <c r="AC12" s="232" t="s">
        <v>37</v>
      </c>
      <c r="AD12" s="276"/>
      <c r="AE12" s="232" t="s">
        <v>6</v>
      </c>
      <c r="AF12" s="236" t="s">
        <v>72</v>
      </c>
      <c r="AG12" s="281" t="str">
        <f t="shared" ref="AG12:AG75" si="0">IF(X12&gt;=1,(AB12*12+AD12)-(X12*12+Z12)+1,"")</f>
        <v/>
      </c>
      <c r="AH12" s="281" t="s">
        <v>10</v>
      </c>
      <c r="AI12" s="243" t="str">
        <f t="shared" ref="AI12:AI75" si="1">IFERROR(ROUNDDOWN(ROUND(Q12*R12,0)*U12,0)*AG12,"")</f>
        <v/>
      </c>
      <c r="AJ12" s="151"/>
      <c r="AK12" s="289" t="str">
        <f t="shared" ref="AK12:AK75" si="2">IFERROR(IF(AND(T12="特定加算Ⅰ",OR(V12="",V12="-",V12="いずれも取得していない")),"☓","○"),"")</f>
        <v>○</v>
      </c>
      <c r="AL12" s="290" t="str">
        <f t="shared" ref="AL12:AL75" si="3">IFERROR(IF(AND(T12="特定加算Ⅰ",OR(V12="",V12="-",V12="いずれも取得していない")),"！特定加算Ⅰが選択されています。該当する介護福祉士配置等要件を選択してください。",""),"")</f>
        <v/>
      </c>
      <c r="AM12" s="291"/>
      <c r="AN12" s="291"/>
      <c r="AO12" s="291"/>
      <c r="AP12" s="291"/>
      <c r="AQ12" s="291"/>
      <c r="AR12" s="291"/>
      <c r="AS12" s="291"/>
      <c r="AT12" s="291"/>
      <c r="AU12" s="292"/>
    </row>
    <row r="13" spans="1:47" ht="33" customHeight="1">
      <c r="A13" s="158">
        <f t="shared" ref="A13:A76" si="4">A12+1</f>
        <v>2</v>
      </c>
      <c r="B13" s="246" t="str">
        <f>IF('(入力①) 基本情報入力シート'!C34="","",'(入力①) 基本情報入力シート'!C34)</f>
        <v/>
      </c>
      <c r="C13" s="247" t="str">
        <f>IF('(入力①) 基本情報入力シート'!D34="","",'(入力①) 基本情報入力シート'!D34)</f>
        <v/>
      </c>
      <c r="D13" s="247" t="str">
        <f>IF('(入力①) 基本情報入力シート'!E34="","",'(入力①) 基本情報入力シート'!E34)</f>
        <v/>
      </c>
      <c r="E13" s="247" t="str">
        <f>IF('(入力①) 基本情報入力シート'!F34="","",'(入力①) 基本情報入力シート'!F34)</f>
        <v/>
      </c>
      <c r="F13" s="247" t="str">
        <f>IF('(入力①) 基本情報入力シート'!G34="","",'(入力①) 基本情報入力シート'!G34)</f>
        <v/>
      </c>
      <c r="G13" s="247" t="str">
        <f>IF('(入力①) 基本情報入力シート'!H34="","",'(入力①) 基本情報入力シート'!H34)</f>
        <v/>
      </c>
      <c r="H13" s="247" t="str">
        <f>IF('(入力①) 基本情報入力シート'!I34="","",'(入力①) 基本情報入力シート'!I34)</f>
        <v/>
      </c>
      <c r="I13" s="247" t="str">
        <f>IF('(入力①) 基本情報入力シート'!J34="","",'(入力①) 基本情報入力シート'!J34)</f>
        <v/>
      </c>
      <c r="J13" s="247" t="str">
        <f>IF('(入力①) 基本情報入力シート'!K34="","",'(入力①) 基本情報入力シート'!K34)</f>
        <v/>
      </c>
      <c r="K13" s="249" t="str">
        <f>IF('(入力①) 基本情報入力シート'!L34="","",'(入力①) 基本情報入力シート'!L34)</f>
        <v/>
      </c>
      <c r="L13" s="185" t="str">
        <f>IF('(入力①) 基本情報入力シート'!M34="","",'(入力①) 基本情報入力シート'!M34)</f>
        <v/>
      </c>
      <c r="M13" s="185" t="str">
        <f>IF('(入力①) 基本情報入力シート'!R34="","",'(入力①) 基本情報入力シート'!R34)</f>
        <v/>
      </c>
      <c r="N13" s="185" t="str">
        <f>IF('(入力①) 基本情報入力シート'!W34="","",'(入力①) 基本情報入力シート'!W34)</f>
        <v/>
      </c>
      <c r="O13" s="185" t="str">
        <f>IF('(入力①) 基本情報入力シート'!X34="","",'(入力①) 基本情報入力シート'!X34)</f>
        <v/>
      </c>
      <c r="P13" s="198" t="str">
        <f>IF('(入力①) 基本情報入力シート'!Y34="","",'(入力①) 基本情報入力シート'!Y34)</f>
        <v/>
      </c>
      <c r="Q13" s="204" t="str">
        <f>IF('(入力①) 基本情報入力シート'!Z34="","",'(入力①) 基本情報入力シート'!Z34)</f>
        <v/>
      </c>
      <c r="R13" s="254" t="str">
        <f>IF('(入力①) 基本情報入力シート'!AA34="","",'(入力①) 基本情報入力シート'!AA34)</f>
        <v/>
      </c>
      <c r="S13" s="257"/>
      <c r="T13" s="261"/>
      <c r="U13" s="265" t="str">
        <f>IF(P13="","",VLOOKUP(P13,'【参考】数式用'!$A$5:$I$38,MATCH(T13,'【参考】数式用'!$H$4:$I$4,0)+7,0))</f>
        <v/>
      </c>
      <c r="V13" s="271"/>
      <c r="W13" s="225" t="s">
        <v>77</v>
      </c>
      <c r="X13" s="276"/>
      <c r="Y13" s="232" t="s">
        <v>37</v>
      </c>
      <c r="Z13" s="276"/>
      <c r="AA13" s="233" t="s">
        <v>145</v>
      </c>
      <c r="AB13" s="276"/>
      <c r="AC13" s="232" t="s">
        <v>37</v>
      </c>
      <c r="AD13" s="276"/>
      <c r="AE13" s="232" t="s">
        <v>6</v>
      </c>
      <c r="AF13" s="236" t="s">
        <v>72</v>
      </c>
      <c r="AG13" s="237" t="str">
        <f t="shared" si="0"/>
        <v/>
      </c>
      <c r="AH13" s="281" t="s">
        <v>10</v>
      </c>
      <c r="AI13" s="243" t="str">
        <f t="shared" si="1"/>
        <v/>
      </c>
      <c r="AJ13" s="151"/>
      <c r="AK13" s="289" t="str">
        <f t="shared" si="2"/>
        <v>○</v>
      </c>
      <c r="AL13" s="290" t="str">
        <f t="shared" si="3"/>
        <v/>
      </c>
      <c r="AM13" s="291"/>
      <c r="AN13" s="291"/>
      <c r="AO13" s="291"/>
      <c r="AP13" s="291"/>
      <c r="AQ13" s="291"/>
      <c r="AR13" s="291"/>
      <c r="AS13" s="291"/>
      <c r="AT13" s="291"/>
      <c r="AU13" s="292"/>
    </row>
    <row r="14" spans="1:47" ht="33" customHeight="1">
      <c r="A14" s="158">
        <f t="shared" si="4"/>
        <v>3</v>
      </c>
      <c r="B14" s="246" t="str">
        <f>IF('(入力①) 基本情報入力シート'!C35="","",'(入力①) 基本情報入力シート'!C35)</f>
        <v/>
      </c>
      <c r="C14" s="247" t="str">
        <f>IF('(入力①) 基本情報入力シート'!D35="","",'(入力①) 基本情報入力シート'!D35)</f>
        <v/>
      </c>
      <c r="D14" s="247" t="str">
        <f>IF('(入力①) 基本情報入力シート'!E35="","",'(入力①) 基本情報入力シート'!E35)</f>
        <v/>
      </c>
      <c r="E14" s="247" t="str">
        <f>IF('(入力①) 基本情報入力シート'!F35="","",'(入力①) 基本情報入力シート'!F35)</f>
        <v/>
      </c>
      <c r="F14" s="247" t="str">
        <f>IF('(入力①) 基本情報入力シート'!G35="","",'(入力①) 基本情報入力シート'!G35)</f>
        <v/>
      </c>
      <c r="G14" s="247" t="str">
        <f>IF('(入力①) 基本情報入力シート'!H35="","",'(入力①) 基本情報入力シート'!H35)</f>
        <v/>
      </c>
      <c r="H14" s="247" t="str">
        <f>IF('(入力①) 基本情報入力シート'!I35="","",'(入力①) 基本情報入力シート'!I35)</f>
        <v/>
      </c>
      <c r="I14" s="247" t="str">
        <f>IF('(入力①) 基本情報入力シート'!J35="","",'(入力①) 基本情報入力シート'!J35)</f>
        <v/>
      </c>
      <c r="J14" s="247" t="str">
        <f>IF('(入力①) 基本情報入力シート'!K35="","",'(入力①) 基本情報入力シート'!K35)</f>
        <v/>
      </c>
      <c r="K14" s="249" t="str">
        <f>IF('(入力①) 基本情報入力シート'!L35="","",'(入力①) 基本情報入力シート'!L35)</f>
        <v/>
      </c>
      <c r="L14" s="185" t="str">
        <f>IF('(入力①) 基本情報入力シート'!M35="","",'(入力①) 基本情報入力シート'!M35)</f>
        <v/>
      </c>
      <c r="M14" s="185" t="str">
        <f>IF('(入力①) 基本情報入力シート'!R35="","",'(入力①) 基本情報入力シート'!R35)</f>
        <v/>
      </c>
      <c r="N14" s="185" t="str">
        <f>IF('(入力①) 基本情報入力シート'!W35="","",'(入力①) 基本情報入力シート'!W35)</f>
        <v/>
      </c>
      <c r="O14" s="185" t="str">
        <f>IF('(入力①) 基本情報入力シート'!X35="","",'(入力①) 基本情報入力シート'!X35)</f>
        <v/>
      </c>
      <c r="P14" s="198" t="str">
        <f>IF('(入力①) 基本情報入力シート'!Y35="","",'(入力①) 基本情報入力シート'!Y35)</f>
        <v/>
      </c>
      <c r="Q14" s="204" t="str">
        <f>IF('(入力①) 基本情報入力シート'!Z35="","",'(入力①) 基本情報入力シート'!Z35)</f>
        <v/>
      </c>
      <c r="R14" s="254" t="str">
        <f>IF('(入力①) 基本情報入力シート'!AA35="","",'(入力①) 基本情報入力シート'!AA35)</f>
        <v/>
      </c>
      <c r="S14" s="257"/>
      <c r="T14" s="261"/>
      <c r="U14" s="265" t="str">
        <f>IF(P14="","",VLOOKUP(P14,'【参考】数式用'!$A$5:$I$38,MATCH(T14,'【参考】数式用'!$H$4:$I$4,0)+7,0))</f>
        <v/>
      </c>
      <c r="V14" s="271"/>
      <c r="W14" s="225" t="s">
        <v>77</v>
      </c>
      <c r="X14" s="276"/>
      <c r="Y14" s="232" t="s">
        <v>37</v>
      </c>
      <c r="Z14" s="276"/>
      <c r="AA14" s="233" t="s">
        <v>145</v>
      </c>
      <c r="AB14" s="276"/>
      <c r="AC14" s="232" t="s">
        <v>37</v>
      </c>
      <c r="AD14" s="276"/>
      <c r="AE14" s="232" t="s">
        <v>6</v>
      </c>
      <c r="AF14" s="236" t="s">
        <v>72</v>
      </c>
      <c r="AG14" s="237" t="str">
        <f t="shared" si="0"/>
        <v/>
      </c>
      <c r="AH14" s="281" t="s">
        <v>10</v>
      </c>
      <c r="AI14" s="243" t="str">
        <f t="shared" si="1"/>
        <v/>
      </c>
      <c r="AJ14" s="151"/>
      <c r="AK14" s="289" t="str">
        <f t="shared" si="2"/>
        <v>○</v>
      </c>
      <c r="AL14" s="290" t="str">
        <f t="shared" si="3"/>
        <v/>
      </c>
      <c r="AM14" s="291"/>
      <c r="AN14" s="291"/>
      <c r="AO14" s="291"/>
      <c r="AP14" s="291"/>
      <c r="AQ14" s="291"/>
      <c r="AR14" s="291"/>
      <c r="AS14" s="291"/>
      <c r="AT14" s="291"/>
      <c r="AU14" s="292"/>
    </row>
    <row r="15" spans="1:47" ht="33" customHeight="1">
      <c r="A15" s="158">
        <f t="shared" si="4"/>
        <v>4</v>
      </c>
      <c r="B15" s="246" t="str">
        <f>IF('(入力①) 基本情報入力シート'!C36="","",'(入力①) 基本情報入力シート'!C36)</f>
        <v/>
      </c>
      <c r="C15" s="247" t="str">
        <f>IF('(入力①) 基本情報入力シート'!D36="","",'(入力①) 基本情報入力シート'!D36)</f>
        <v/>
      </c>
      <c r="D15" s="247" t="str">
        <f>IF('(入力①) 基本情報入力シート'!E36="","",'(入力①) 基本情報入力シート'!E36)</f>
        <v/>
      </c>
      <c r="E15" s="247" t="str">
        <f>IF('(入力①) 基本情報入力シート'!F36="","",'(入力①) 基本情報入力シート'!F36)</f>
        <v/>
      </c>
      <c r="F15" s="247" t="str">
        <f>IF('(入力①) 基本情報入力シート'!G36="","",'(入力①) 基本情報入力シート'!G36)</f>
        <v/>
      </c>
      <c r="G15" s="247" t="str">
        <f>IF('(入力①) 基本情報入力シート'!H36="","",'(入力①) 基本情報入力シート'!H36)</f>
        <v/>
      </c>
      <c r="H15" s="247" t="str">
        <f>IF('(入力①) 基本情報入力シート'!I36="","",'(入力①) 基本情報入力シート'!I36)</f>
        <v/>
      </c>
      <c r="I15" s="247" t="str">
        <f>IF('(入力①) 基本情報入力シート'!J36="","",'(入力①) 基本情報入力シート'!J36)</f>
        <v/>
      </c>
      <c r="J15" s="247" t="str">
        <f>IF('(入力①) 基本情報入力シート'!K36="","",'(入力①) 基本情報入力シート'!K36)</f>
        <v/>
      </c>
      <c r="K15" s="249" t="str">
        <f>IF('(入力①) 基本情報入力シート'!L36="","",'(入力①) 基本情報入力シート'!L36)</f>
        <v/>
      </c>
      <c r="L15" s="185" t="str">
        <f>IF('(入力①) 基本情報入力シート'!M36="","",'(入力①) 基本情報入力シート'!M36)</f>
        <v/>
      </c>
      <c r="M15" s="185" t="str">
        <f>IF('(入力①) 基本情報入力シート'!R36="","",'(入力①) 基本情報入力シート'!R36)</f>
        <v/>
      </c>
      <c r="N15" s="185" t="str">
        <f>IF('(入力①) 基本情報入力シート'!W36="","",'(入力①) 基本情報入力シート'!W36)</f>
        <v/>
      </c>
      <c r="O15" s="185" t="str">
        <f>IF('(入力①) 基本情報入力シート'!X36="","",'(入力①) 基本情報入力シート'!X36)</f>
        <v/>
      </c>
      <c r="P15" s="198" t="str">
        <f>IF('(入力①) 基本情報入力シート'!Y36="","",'(入力①) 基本情報入力シート'!Y36)</f>
        <v/>
      </c>
      <c r="Q15" s="204" t="str">
        <f>IF('(入力①) 基本情報入力シート'!Z36="","",'(入力①) 基本情報入力シート'!Z36)</f>
        <v/>
      </c>
      <c r="R15" s="254" t="str">
        <f>IF('(入力①) 基本情報入力シート'!AA36="","",'(入力①) 基本情報入力シート'!AA36)</f>
        <v/>
      </c>
      <c r="S15" s="257"/>
      <c r="T15" s="261"/>
      <c r="U15" s="265" t="str">
        <f>IF(P15="","",VLOOKUP(P15,'【参考】数式用'!$A$5:$I$38,MATCH(T15,'【参考】数式用'!$H$4:$I$4,0)+7,0))</f>
        <v/>
      </c>
      <c r="V15" s="271"/>
      <c r="W15" s="225" t="s">
        <v>77</v>
      </c>
      <c r="X15" s="276"/>
      <c r="Y15" s="232" t="s">
        <v>37</v>
      </c>
      <c r="Z15" s="276"/>
      <c r="AA15" s="233" t="s">
        <v>145</v>
      </c>
      <c r="AB15" s="276"/>
      <c r="AC15" s="232" t="s">
        <v>37</v>
      </c>
      <c r="AD15" s="276"/>
      <c r="AE15" s="232" t="s">
        <v>6</v>
      </c>
      <c r="AF15" s="236" t="s">
        <v>72</v>
      </c>
      <c r="AG15" s="237" t="str">
        <f t="shared" si="0"/>
        <v/>
      </c>
      <c r="AH15" s="281" t="s">
        <v>10</v>
      </c>
      <c r="AI15" s="243" t="str">
        <f t="shared" si="1"/>
        <v/>
      </c>
      <c r="AJ15" s="151"/>
      <c r="AK15" s="289" t="str">
        <f t="shared" si="2"/>
        <v>○</v>
      </c>
      <c r="AL15" s="290" t="str">
        <f t="shared" si="3"/>
        <v/>
      </c>
      <c r="AM15" s="291"/>
      <c r="AN15" s="291"/>
      <c r="AO15" s="291"/>
      <c r="AP15" s="291"/>
      <c r="AQ15" s="291"/>
      <c r="AR15" s="291"/>
      <c r="AS15" s="291"/>
      <c r="AT15" s="291"/>
      <c r="AU15" s="292"/>
    </row>
    <row r="16" spans="1:47" ht="33" customHeight="1">
      <c r="A16" s="158">
        <f t="shared" si="4"/>
        <v>5</v>
      </c>
      <c r="B16" s="246" t="str">
        <f>IF('(入力①) 基本情報入力シート'!C37="","",'(入力①) 基本情報入力シート'!C37)</f>
        <v/>
      </c>
      <c r="C16" s="247" t="str">
        <f>IF('(入力①) 基本情報入力シート'!D37="","",'(入力①) 基本情報入力シート'!D37)</f>
        <v/>
      </c>
      <c r="D16" s="247" t="str">
        <f>IF('(入力①) 基本情報入力シート'!E37="","",'(入力①) 基本情報入力シート'!E37)</f>
        <v/>
      </c>
      <c r="E16" s="247" t="str">
        <f>IF('(入力①) 基本情報入力シート'!F37="","",'(入力①) 基本情報入力シート'!F37)</f>
        <v/>
      </c>
      <c r="F16" s="247" t="str">
        <f>IF('(入力①) 基本情報入力シート'!G37="","",'(入力①) 基本情報入力シート'!G37)</f>
        <v/>
      </c>
      <c r="G16" s="247" t="str">
        <f>IF('(入力①) 基本情報入力シート'!H37="","",'(入力①) 基本情報入力シート'!H37)</f>
        <v/>
      </c>
      <c r="H16" s="247" t="str">
        <f>IF('(入力①) 基本情報入力シート'!I37="","",'(入力①) 基本情報入力シート'!I37)</f>
        <v/>
      </c>
      <c r="I16" s="247" t="str">
        <f>IF('(入力①) 基本情報入力シート'!J37="","",'(入力①) 基本情報入力シート'!J37)</f>
        <v/>
      </c>
      <c r="J16" s="247" t="str">
        <f>IF('(入力①) 基本情報入力シート'!K37="","",'(入力①) 基本情報入力シート'!K37)</f>
        <v/>
      </c>
      <c r="K16" s="249" t="str">
        <f>IF('(入力①) 基本情報入力シート'!L37="","",'(入力①) 基本情報入力シート'!L37)</f>
        <v/>
      </c>
      <c r="L16" s="185" t="str">
        <f>IF('(入力①) 基本情報入力シート'!M37="","",'(入力①) 基本情報入力シート'!M37)</f>
        <v/>
      </c>
      <c r="M16" s="185" t="str">
        <f>IF('(入力①) 基本情報入力シート'!R37="","",'(入力①) 基本情報入力シート'!R37)</f>
        <v/>
      </c>
      <c r="N16" s="185" t="str">
        <f>IF('(入力①) 基本情報入力シート'!W37="","",'(入力①) 基本情報入力シート'!W37)</f>
        <v/>
      </c>
      <c r="O16" s="185" t="str">
        <f>IF('(入力①) 基本情報入力シート'!X37="","",'(入力①) 基本情報入力シート'!X37)</f>
        <v/>
      </c>
      <c r="P16" s="198" t="str">
        <f>IF('(入力①) 基本情報入力シート'!Y37="","",'(入力①) 基本情報入力シート'!Y37)</f>
        <v/>
      </c>
      <c r="Q16" s="204" t="str">
        <f>IF('(入力①) 基本情報入力シート'!Z37="","",'(入力①) 基本情報入力シート'!Z37)</f>
        <v/>
      </c>
      <c r="R16" s="254" t="str">
        <f>IF('(入力①) 基本情報入力シート'!AA37="","",'(入力①) 基本情報入力シート'!AA37)</f>
        <v/>
      </c>
      <c r="S16" s="257"/>
      <c r="T16" s="261"/>
      <c r="U16" s="265" t="str">
        <f>IF(P16="","",VLOOKUP(P16,'【参考】数式用'!$A$5:$I$38,MATCH(T16,'【参考】数式用'!$H$4:$I$4,0)+7,0))</f>
        <v/>
      </c>
      <c r="V16" s="271"/>
      <c r="W16" s="225" t="s">
        <v>77</v>
      </c>
      <c r="X16" s="276"/>
      <c r="Y16" s="232" t="s">
        <v>37</v>
      </c>
      <c r="Z16" s="276"/>
      <c r="AA16" s="233" t="s">
        <v>145</v>
      </c>
      <c r="AB16" s="276"/>
      <c r="AC16" s="232" t="s">
        <v>37</v>
      </c>
      <c r="AD16" s="276"/>
      <c r="AE16" s="232" t="s">
        <v>6</v>
      </c>
      <c r="AF16" s="236" t="s">
        <v>72</v>
      </c>
      <c r="AG16" s="237" t="str">
        <f t="shared" si="0"/>
        <v/>
      </c>
      <c r="AH16" s="281" t="s">
        <v>10</v>
      </c>
      <c r="AI16" s="243" t="str">
        <f t="shared" si="1"/>
        <v/>
      </c>
      <c r="AJ16" s="151"/>
      <c r="AK16" s="289" t="str">
        <f t="shared" si="2"/>
        <v>○</v>
      </c>
      <c r="AL16" s="290" t="str">
        <f t="shared" si="3"/>
        <v/>
      </c>
      <c r="AM16" s="291"/>
      <c r="AN16" s="291"/>
      <c r="AO16" s="291"/>
      <c r="AP16" s="291"/>
      <c r="AQ16" s="291"/>
      <c r="AR16" s="291"/>
      <c r="AS16" s="291"/>
      <c r="AT16" s="291"/>
      <c r="AU16" s="292"/>
    </row>
    <row r="17" spans="1:47" ht="33" customHeight="1">
      <c r="A17" s="158">
        <f t="shared" si="4"/>
        <v>6</v>
      </c>
      <c r="B17" s="246" t="str">
        <f>IF('(入力①) 基本情報入力シート'!C38="","",'(入力①) 基本情報入力シート'!C38)</f>
        <v/>
      </c>
      <c r="C17" s="247" t="str">
        <f>IF('(入力①) 基本情報入力シート'!D38="","",'(入力①) 基本情報入力シート'!D38)</f>
        <v/>
      </c>
      <c r="D17" s="247" t="str">
        <f>IF('(入力①) 基本情報入力シート'!E38="","",'(入力①) 基本情報入力シート'!E38)</f>
        <v/>
      </c>
      <c r="E17" s="247" t="str">
        <f>IF('(入力①) 基本情報入力シート'!F38="","",'(入力①) 基本情報入力シート'!F38)</f>
        <v/>
      </c>
      <c r="F17" s="247" t="str">
        <f>IF('(入力①) 基本情報入力シート'!G38="","",'(入力①) 基本情報入力シート'!G38)</f>
        <v/>
      </c>
      <c r="G17" s="247" t="str">
        <f>IF('(入力①) 基本情報入力シート'!H38="","",'(入力①) 基本情報入力シート'!H38)</f>
        <v/>
      </c>
      <c r="H17" s="247" t="str">
        <f>IF('(入力①) 基本情報入力シート'!I38="","",'(入力①) 基本情報入力シート'!I38)</f>
        <v/>
      </c>
      <c r="I17" s="247" t="str">
        <f>IF('(入力①) 基本情報入力シート'!J38="","",'(入力①) 基本情報入力シート'!J38)</f>
        <v/>
      </c>
      <c r="J17" s="247" t="str">
        <f>IF('(入力①) 基本情報入力シート'!K38="","",'(入力①) 基本情報入力シート'!K38)</f>
        <v/>
      </c>
      <c r="K17" s="249" t="str">
        <f>IF('(入力①) 基本情報入力シート'!L38="","",'(入力①) 基本情報入力シート'!L38)</f>
        <v/>
      </c>
      <c r="L17" s="185" t="str">
        <f>IF('(入力①) 基本情報入力シート'!M38="","",'(入力①) 基本情報入力シート'!M38)</f>
        <v/>
      </c>
      <c r="M17" s="185" t="str">
        <f>IF('(入力①) 基本情報入力シート'!R38="","",'(入力①) 基本情報入力シート'!R38)</f>
        <v/>
      </c>
      <c r="N17" s="185" t="str">
        <f>IF('(入力①) 基本情報入力シート'!W38="","",'(入力①) 基本情報入力シート'!W38)</f>
        <v/>
      </c>
      <c r="O17" s="185" t="str">
        <f>IF('(入力①) 基本情報入力シート'!X38="","",'(入力①) 基本情報入力シート'!X38)</f>
        <v/>
      </c>
      <c r="P17" s="198" t="str">
        <f>IF('(入力①) 基本情報入力シート'!Y38="","",'(入力①) 基本情報入力シート'!Y38)</f>
        <v/>
      </c>
      <c r="Q17" s="204" t="str">
        <f>IF('(入力①) 基本情報入力シート'!Z38="","",'(入力①) 基本情報入力シート'!Z38)</f>
        <v/>
      </c>
      <c r="R17" s="254" t="str">
        <f>IF('(入力①) 基本情報入力シート'!AA38="","",'(入力①) 基本情報入力シート'!AA38)</f>
        <v/>
      </c>
      <c r="S17" s="257"/>
      <c r="T17" s="261"/>
      <c r="U17" s="265" t="str">
        <f>IF(P17="","",VLOOKUP(P17,'【参考】数式用'!$A$5:$I$38,MATCH(T17,'【参考】数式用'!$H$4:$I$4,0)+7,0))</f>
        <v/>
      </c>
      <c r="V17" s="271"/>
      <c r="W17" s="225" t="s">
        <v>253</v>
      </c>
      <c r="X17" s="276"/>
      <c r="Y17" s="232" t="s">
        <v>37</v>
      </c>
      <c r="Z17" s="276"/>
      <c r="AA17" s="233" t="s">
        <v>237</v>
      </c>
      <c r="AB17" s="276"/>
      <c r="AC17" s="232" t="s">
        <v>37</v>
      </c>
      <c r="AD17" s="276"/>
      <c r="AE17" s="232" t="s">
        <v>42</v>
      </c>
      <c r="AF17" s="236" t="s">
        <v>72</v>
      </c>
      <c r="AG17" s="237" t="str">
        <f t="shared" si="0"/>
        <v/>
      </c>
      <c r="AH17" s="281" t="s">
        <v>255</v>
      </c>
      <c r="AI17" s="243" t="str">
        <f t="shared" si="1"/>
        <v/>
      </c>
      <c r="AJ17" s="151"/>
      <c r="AK17" s="289" t="str">
        <f t="shared" si="2"/>
        <v>○</v>
      </c>
      <c r="AL17" s="290" t="str">
        <f t="shared" si="3"/>
        <v/>
      </c>
      <c r="AM17" s="291"/>
      <c r="AN17" s="291"/>
      <c r="AO17" s="291"/>
      <c r="AP17" s="291"/>
      <c r="AQ17" s="291"/>
      <c r="AR17" s="291"/>
      <c r="AS17" s="291"/>
      <c r="AT17" s="291"/>
      <c r="AU17" s="292"/>
    </row>
    <row r="18" spans="1:47" ht="33" customHeight="1">
      <c r="A18" s="158">
        <f t="shared" si="4"/>
        <v>7</v>
      </c>
      <c r="B18" s="246" t="str">
        <f>IF('(入力①) 基本情報入力シート'!C39="","",'(入力①) 基本情報入力シート'!C39)</f>
        <v/>
      </c>
      <c r="C18" s="247" t="str">
        <f>IF('(入力①) 基本情報入力シート'!D39="","",'(入力①) 基本情報入力シート'!D39)</f>
        <v/>
      </c>
      <c r="D18" s="247" t="str">
        <f>IF('(入力①) 基本情報入力シート'!E39="","",'(入力①) 基本情報入力シート'!E39)</f>
        <v/>
      </c>
      <c r="E18" s="247" t="str">
        <f>IF('(入力①) 基本情報入力シート'!F39="","",'(入力①) 基本情報入力シート'!F39)</f>
        <v/>
      </c>
      <c r="F18" s="247" t="str">
        <f>IF('(入力①) 基本情報入力シート'!G39="","",'(入力①) 基本情報入力シート'!G39)</f>
        <v/>
      </c>
      <c r="G18" s="247" t="str">
        <f>IF('(入力①) 基本情報入力シート'!H39="","",'(入力①) 基本情報入力シート'!H39)</f>
        <v/>
      </c>
      <c r="H18" s="247" t="str">
        <f>IF('(入力①) 基本情報入力シート'!I39="","",'(入力①) 基本情報入力シート'!I39)</f>
        <v/>
      </c>
      <c r="I18" s="247" t="str">
        <f>IF('(入力①) 基本情報入力シート'!J39="","",'(入力①) 基本情報入力シート'!J39)</f>
        <v/>
      </c>
      <c r="J18" s="247" t="str">
        <f>IF('(入力①) 基本情報入力シート'!K39="","",'(入力①) 基本情報入力シート'!K39)</f>
        <v/>
      </c>
      <c r="K18" s="249" t="str">
        <f>IF('(入力①) 基本情報入力シート'!L39="","",'(入力①) 基本情報入力シート'!L39)</f>
        <v/>
      </c>
      <c r="L18" s="185" t="str">
        <f>IF('(入力①) 基本情報入力シート'!M39="","",'(入力①) 基本情報入力シート'!M39)</f>
        <v/>
      </c>
      <c r="M18" s="185" t="str">
        <f>IF('(入力①) 基本情報入力シート'!R39="","",'(入力①) 基本情報入力シート'!R39)</f>
        <v/>
      </c>
      <c r="N18" s="185" t="str">
        <f>IF('(入力①) 基本情報入力シート'!W39="","",'(入力①) 基本情報入力シート'!W39)</f>
        <v/>
      </c>
      <c r="O18" s="185" t="str">
        <f>IF('(入力①) 基本情報入力シート'!X39="","",'(入力①) 基本情報入力シート'!X39)</f>
        <v/>
      </c>
      <c r="P18" s="198" t="str">
        <f>IF('(入力①) 基本情報入力シート'!Y39="","",'(入力①) 基本情報入力シート'!Y39)</f>
        <v/>
      </c>
      <c r="Q18" s="204" t="str">
        <f>IF('(入力①) 基本情報入力シート'!Z39="","",'(入力①) 基本情報入力シート'!Z39)</f>
        <v/>
      </c>
      <c r="R18" s="254" t="str">
        <f>IF('(入力①) 基本情報入力シート'!AA39="","",'(入力①) 基本情報入力シート'!AA39)</f>
        <v/>
      </c>
      <c r="S18" s="257"/>
      <c r="T18" s="261"/>
      <c r="U18" s="265" t="str">
        <f>IF(P18="","",VLOOKUP(P18,'【参考】数式用'!$A$5:$I$38,MATCH(T18,'【参考】数式用'!$H$4:$I$4,0)+7,0))</f>
        <v/>
      </c>
      <c r="V18" s="271"/>
      <c r="W18" s="225" t="s">
        <v>253</v>
      </c>
      <c r="X18" s="276"/>
      <c r="Y18" s="232" t="s">
        <v>37</v>
      </c>
      <c r="Z18" s="276"/>
      <c r="AA18" s="233" t="s">
        <v>237</v>
      </c>
      <c r="AB18" s="276"/>
      <c r="AC18" s="232" t="s">
        <v>37</v>
      </c>
      <c r="AD18" s="276"/>
      <c r="AE18" s="232" t="s">
        <v>42</v>
      </c>
      <c r="AF18" s="236" t="s">
        <v>72</v>
      </c>
      <c r="AG18" s="237" t="str">
        <f t="shared" si="0"/>
        <v/>
      </c>
      <c r="AH18" s="281" t="s">
        <v>255</v>
      </c>
      <c r="AI18" s="243" t="str">
        <f t="shared" si="1"/>
        <v/>
      </c>
      <c r="AJ18" s="151"/>
      <c r="AK18" s="289" t="str">
        <f t="shared" si="2"/>
        <v>○</v>
      </c>
      <c r="AL18" s="290" t="str">
        <f t="shared" si="3"/>
        <v/>
      </c>
      <c r="AM18" s="291"/>
      <c r="AN18" s="291"/>
      <c r="AO18" s="291"/>
      <c r="AP18" s="291"/>
      <c r="AQ18" s="291"/>
      <c r="AR18" s="291"/>
      <c r="AS18" s="291"/>
      <c r="AT18" s="291"/>
      <c r="AU18" s="292"/>
    </row>
    <row r="19" spans="1:47" ht="33" customHeight="1">
      <c r="A19" s="158">
        <f t="shared" si="4"/>
        <v>8</v>
      </c>
      <c r="B19" s="246" t="str">
        <f>IF('(入力①) 基本情報入力シート'!C40="","",'(入力①) 基本情報入力シート'!C40)</f>
        <v/>
      </c>
      <c r="C19" s="247" t="str">
        <f>IF('(入力①) 基本情報入力シート'!D40="","",'(入力①) 基本情報入力シート'!D40)</f>
        <v/>
      </c>
      <c r="D19" s="247" t="str">
        <f>IF('(入力①) 基本情報入力シート'!E40="","",'(入力①) 基本情報入力シート'!E40)</f>
        <v/>
      </c>
      <c r="E19" s="247" t="str">
        <f>IF('(入力①) 基本情報入力シート'!F40="","",'(入力①) 基本情報入力シート'!F40)</f>
        <v/>
      </c>
      <c r="F19" s="247" t="str">
        <f>IF('(入力①) 基本情報入力シート'!G40="","",'(入力①) 基本情報入力シート'!G40)</f>
        <v/>
      </c>
      <c r="G19" s="247" t="str">
        <f>IF('(入力①) 基本情報入力シート'!H40="","",'(入力①) 基本情報入力シート'!H40)</f>
        <v/>
      </c>
      <c r="H19" s="247" t="str">
        <f>IF('(入力①) 基本情報入力シート'!I40="","",'(入力①) 基本情報入力シート'!I40)</f>
        <v/>
      </c>
      <c r="I19" s="247" t="str">
        <f>IF('(入力①) 基本情報入力シート'!J40="","",'(入力①) 基本情報入力シート'!J40)</f>
        <v/>
      </c>
      <c r="J19" s="247" t="str">
        <f>IF('(入力①) 基本情報入力シート'!K40="","",'(入力①) 基本情報入力シート'!K40)</f>
        <v/>
      </c>
      <c r="K19" s="249" t="str">
        <f>IF('(入力①) 基本情報入力シート'!L40="","",'(入力①) 基本情報入力シート'!L40)</f>
        <v/>
      </c>
      <c r="L19" s="185" t="str">
        <f>IF('(入力①) 基本情報入力シート'!M40="","",'(入力①) 基本情報入力シート'!M40)</f>
        <v/>
      </c>
      <c r="M19" s="185" t="str">
        <f>IF('(入力①) 基本情報入力シート'!R40="","",'(入力①) 基本情報入力シート'!R40)</f>
        <v/>
      </c>
      <c r="N19" s="185" t="str">
        <f>IF('(入力①) 基本情報入力シート'!W40="","",'(入力①) 基本情報入力シート'!W40)</f>
        <v/>
      </c>
      <c r="O19" s="185" t="str">
        <f>IF('(入力①) 基本情報入力シート'!X40="","",'(入力①) 基本情報入力シート'!X40)</f>
        <v/>
      </c>
      <c r="P19" s="198" t="str">
        <f>IF('(入力①) 基本情報入力シート'!Y40="","",'(入力①) 基本情報入力シート'!Y40)</f>
        <v/>
      </c>
      <c r="Q19" s="204" t="str">
        <f>IF('(入力①) 基本情報入力シート'!Z40="","",'(入力①) 基本情報入力シート'!Z40)</f>
        <v/>
      </c>
      <c r="R19" s="254" t="str">
        <f>IF('(入力①) 基本情報入力シート'!AA40="","",'(入力①) 基本情報入力シート'!AA40)</f>
        <v/>
      </c>
      <c r="S19" s="257"/>
      <c r="T19" s="261"/>
      <c r="U19" s="265" t="str">
        <f>IF(P19="","",VLOOKUP(P19,'【参考】数式用'!$A$5:$I$38,MATCH(T19,'【参考】数式用'!$H$4:$I$4,0)+7,0))</f>
        <v/>
      </c>
      <c r="V19" s="271"/>
      <c r="W19" s="225" t="s">
        <v>253</v>
      </c>
      <c r="X19" s="276"/>
      <c r="Y19" s="232" t="s">
        <v>37</v>
      </c>
      <c r="Z19" s="276"/>
      <c r="AA19" s="233" t="s">
        <v>237</v>
      </c>
      <c r="AB19" s="276"/>
      <c r="AC19" s="232" t="s">
        <v>37</v>
      </c>
      <c r="AD19" s="276"/>
      <c r="AE19" s="232" t="s">
        <v>42</v>
      </c>
      <c r="AF19" s="236" t="s">
        <v>72</v>
      </c>
      <c r="AG19" s="237" t="str">
        <f t="shared" si="0"/>
        <v/>
      </c>
      <c r="AH19" s="281" t="s">
        <v>255</v>
      </c>
      <c r="AI19" s="243" t="str">
        <f t="shared" si="1"/>
        <v/>
      </c>
      <c r="AJ19" s="151"/>
      <c r="AK19" s="289" t="str">
        <f t="shared" si="2"/>
        <v>○</v>
      </c>
      <c r="AL19" s="290" t="str">
        <f t="shared" si="3"/>
        <v/>
      </c>
      <c r="AM19" s="291"/>
      <c r="AN19" s="291"/>
      <c r="AO19" s="291"/>
      <c r="AP19" s="291"/>
      <c r="AQ19" s="291"/>
      <c r="AR19" s="291"/>
      <c r="AS19" s="291"/>
      <c r="AT19" s="291"/>
      <c r="AU19" s="292"/>
    </row>
    <row r="20" spans="1:47" ht="33" customHeight="1">
      <c r="A20" s="158">
        <f t="shared" si="4"/>
        <v>9</v>
      </c>
      <c r="B20" s="246" t="str">
        <f>IF('(入力①) 基本情報入力シート'!C41="","",'(入力①) 基本情報入力シート'!C41)</f>
        <v/>
      </c>
      <c r="C20" s="247" t="str">
        <f>IF('(入力①) 基本情報入力シート'!D41="","",'(入力①) 基本情報入力シート'!D41)</f>
        <v/>
      </c>
      <c r="D20" s="247" t="str">
        <f>IF('(入力①) 基本情報入力シート'!E41="","",'(入力①) 基本情報入力シート'!E41)</f>
        <v/>
      </c>
      <c r="E20" s="247" t="str">
        <f>IF('(入力①) 基本情報入力シート'!F41="","",'(入力①) 基本情報入力シート'!F41)</f>
        <v/>
      </c>
      <c r="F20" s="247" t="str">
        <f>IF('(入力①) 基本情報入力シート'!G41="","",'(入力①) 基本情報入力シート'!G41)</f>
        <v/>
      </c>
      <c r="G20" s="247" t="str">
        <f>IF('(入力①) 基本情報入力シート'!H41="","",'(入力①) 基本情報入力シート'!H41)</f>
        <v/>
      </c>
      <c r="H20" s="247" t="str">
        <f>IF('(入力①) 基本情報入力シート'!I41="","",'(入力①) 基本情報入力シート'!I41)</f>
        <v/>
      </c>
      <c r="I20" s="247" t="str">
        <f>IF('(入力①) 基本情報入力シート'!J41="","",'(入力①) 基本情報入力シート'!J41)</f>
        <v/>
      </c>
      <c r="J20" s="247" t="str">
        <f>IF('(入力①) 基本情報入力シート'!K41="","",'(入力①) 基本情報入力シート'!K41)</f>
        <v/>
      </c>
      <c r="K20" s="249" t="str">
        <f>IF('(入力①) 基本情報入力シート'!L41="","",'(入力①) 基本情報入力シート'!L41)</f>
        <v/>
      </c>
      <c r="L20" s="185" t="str">
        <f>IF('(入力①) 基本情報入力シート'!M41="","",'(入力①) 基本情報入力シート'!M41)</f>
        <v/>
      </c>
      <c r="M20" s="185" t="str">
        <f>IF('(入力①) 基本情報入力シート'!R41="","",'(入力①) 基本情報入力シート'!R41)</f>
        <v/>
      </c>
      <c r="N20" s="185" t="str">
        <f>IF('(入力①) 基本情報入力シート'!W41="","",'(入力①) 基本情報入力シート'!W41)</f>
        <v/>
      </c>
      <c r="O20" s="185" t="str">
        <f>IF('(入力①) 基本情報入力シート'!X41="","",'(入力①) 基本情報入力シート'!X41)</f>
        <v/>
      </c>
      <c r="P20" s="198" t="str">
        <f>IF('(入力①) 基本情報入力シート'!Y41="","",'(入力①) 基本情報入力シート'!Y41)</f>
        <v/>
      </c>
      <c r="Q20" s="204" t="str">
        <f>IF('(入力①) 基本情報入力シート'!Z41="","",'(入力①) 基本情報入力シート'!Z41)</f>
        <v/>
      </c>
      <c r="R20" s="254" t="str">
        <f>IF('(入力①) 基本情報入力シート'!AA41="","",'(入力①) 基本情報入力シート'!AA41)</f>
        <v/>
      </c>
      <c r="S20" s="257"/>
      <c r="T20" s="261"/>
      <c r="U20" s="265" t="str">
        <f>IF(P20="","",VLOOKUP(P20,'【参考】数式用'!$A$5:$I$38,MATCH(T20,'【参考】数式用'!$H$4:$I$4,0)+7,0))</f>
        <v/>
      </c>
      <c r="V20" s="271"/>
      <c r="W20" s="225" t="s">
        <v>253</v>
      </c>
      <c r="X20" s="276"/>
      <c r="Y20" s="232" t="s">
        <v>37</v>
      </c>
      <c r="Z20" s="276"/>
      <c r="AA20" s="233" t="s">
        <v>237</v>
      </c>
      <c r="AB20" s="276"/>
      <c r="AC20" s="232" t="s">
        <v>37</v>
      </c>
      <c r="AD20" s="276"/>
      <c r="AE20" s="232" t="s">
        <v>42</v>
      </c>
      <c r="AF20" s="236" t="s">
        <v>72</v>
      </c>
      <c r="AG20" s="237" t="str">
        <f t="shared" si="0"/>
        <v/>
      </c>
      <c r="AH20" s="281" t="s">
        <v>255</v>
      </c>
      <c r="AI20" s="243" t="str">
        <f t="shared" si="1"/>
        <v/>
      </c>
      <c r="AJ20" s="151"/>
      <c r="AK20" s="289" t="str">
        <f t="shared" si="2"/>
        <v>○</v>
      </c>
      <c r="AL20" s="290" t="str">
        <f t="shared" si="3"/>
        <v/>
      </c>
      <c r="AM20" s="291"/>
      <c r="AN20" s="291"/>
      <c r="AO20" s="291"/>
      <c r="AP20" s="291"/>
      <c r="AQ20" s="291"/>
      <c r="AR20" s="291"/>
      <c r="AS20" s="291"/>
      <c r="AT20" s="291"/>
      <c r="AU20" s="292"/>
    </row>
    <row r="21" spans="1:47" ht="33" customHeight="1">
      <c r="A21" s="158">
        <f t="shared" si="4"/>
        <v>10</v>
      </c>
      <c r="B21" s="246" t="str">
        <f>IF('(入力①) 基本情報入力シート'!C42="","",'(入力①) 基本情報入力シート'!C42)</f>
        <v/>
      </c>
      <c r="C21" s="247" t="str">
        <f>IF('(入力①) 基本情報入力シート'!D42="","",'(入力①) 基本情報入力シート'!D42)</f>
        <v/>
      </c>
      <c r="D21" s="247" t="str">
        <f>IF('(入力①) 基本情報入力シート'!E42="","",'(入力①) 基本情報入力シート'!E42)</f>
        <v/>
      </c>
      <c r="E21" s="247" t="str">
        <f>IF('(入力①) 基本情報入力シート'!F42="","",'(入力①) 基本情報入力シート'!F42)</f>
        <v/>
      </c>
      <c r="F21" s="247" t="str">
        <f>IF('(入力①) 基本情報入力シート'!G42="","",'(入力①) 基本情報入力シート'!G42)</f>
        <v/>
      </c>
      <c r="G21" s="247" t="str">
        <f>IF('(入力①) 基本情報入力シート'!H42="","",'(入力①) 基本情報入力シート'!H42)</f>
        <v/>
      </c>
      <c r="H21" s="247" t="str">
        <f>IF('(入力①) 基本情報入力シート'!I42="","",'(入力①) 基本情報入力シート'!I42)</f>
        <v/>
      </c>
      <c r="I21" s="247" t="str">
        <f>IF('(入力①) 基本情報入力シート'!J42="","",'(入力①) 基本情報入力シート'!J42)</f>
        <v/>
      </c>
      <c r="J21" s="247" t="str">
        <f>IF('(入力①) 基本情報入力シート'!K42="","",'(入力①) 基本情報入力シート'!K42)</f>
        <v/>
      </c>
      <c r="K21" s="249" t="str">
        <f>IF('(入力①) 基本情報入力シート'!L42="","",'(入力①) 基本情報入力シート'!L42)</f>
        <v/>
      </c>
      <c r="L21" s="185" t="str">
        <f>IF('(入力①) 基本情報入力シート'!M42="","",'(入力①) 基本情報入力シート'!M42)</f>
        <v/>
      </c>
      <c r="M21" s="185" t="str">
        <f>IF('(入力①) 基本情報入力シート'!R42="","",'(入力①) 基本情報入力シート'!R42)</f>
        <v/>
      </c>
      <c r="N21" s="185" t="str">
        <f>IF('(入力①) 基本情報入力シート'!W42="","",'(入力①) 基本情報入力シート'!W42)</f>
        <v/>
      </c>
      <c r="O21" s="185" t="str">
        <f>IF('(入力①) 基本情報入力シート'!X42="","",'(入力①) 基本情報入力シート'!X42)</f>
        <v/>
      </c>
      <c r="P21" s="198" t="str">
        <f>IF('(入力①) 基本情報入力シート'!Y42="","",'(入力①) 基本情報入力シート'!Y42)</f>
        <v/>
      </c>
      <c r="Q21" s="204" t="str">
        <f>IF('(入力①) 基本情報入力シート'!Z42="","",'(入力①) 基本情報入力シート'!Z42)</f>
        <v/>
      </c>
      <c r="R21" s="254" t="str">
        <f>IF('(入力①) 基本情報入力シート'!AA42="","",'(入力①) 基本情報入力シート'!AA42)</f>
        <v/>
      </c>
      <c r="S21" s="257"/>
      <c r="T21" s="261"/>
      <c r="U21" s="265" t="str">
        <f>IF(P21="","",VLOOKUP(P21,'【参考】数式用'!$A$5:$I$38,MATCH(T21,'【参考】数式用'!$H$4:$I$4,0)+7,0))</f>
        <v/>
      </c>
      <c r="V21" s="271"/>
      <c r="W21" s="225" t="s">
        <v>253</v>
      </c>
      <c r="X21" s="276"/>
      <c r="Y21" s="232" t="s">
        <v>37</v>
      </c>
      <c r="Z21" s="276"/>
      <c r="AA21" s="233" t="s">
        <v>237</v>
      </c>
      <c r="AB21" s="276"/>
      <c r="AC21" s="232" t="s">
        <v>37</v>
      </c>
      <c r="AD21" s="276"/>
      <c r="AE21" s="232" t="s">
        <v>42</v>
      </c>
      <c r="AF21" s="236" t="s">
        <v>72</v>
      </c>
      <c r="AG21" s="237" t="str">
        <f t="shared" si="0"/>
        <v/>
      </c>
      <c r="AH21" s="281" t="s">
        <v>255</v>
      </c>
      <c r="AI21" s="243" t="str">
        <f t="shared" si="1"/>
        <v/>
      </c>
      <c r="AJ21" s="151"/>
      <c r="AK21" s="289" t="str">
        <f t="shared" si="2"/>
        <v>○</v>
      </c>
      <c r="AL21" s="290" t="str">
        <f t="shared" si="3"/>
        <v/>
      </c>
      <c r="AM21" s="291"/>
      <c r="AN21" s="291"/>
      <c r="AO21" s="291"/>
      <c r="AP21" s="291"/>
      <c r="AQ21" s="291"/>
      <c r="AR21" s="291"/>
      <c r="AS21" s="291"/>
      <c r="AT21" s="291"/>
      <c r="AU21" s="292"/>
    </row>
    <row r="22" spans="1:47" ht="33" customHeight="1">
      <c r="A22" s="158">
        <f t="shared" si="4"/>
        <v>11</v>
      </c>
      <c r="B22" s="246" t="str">
        <f>IF('(入力①) 基本情報入力シート'!C43="","",'(入力①) 基本情報入力シート'!C43)</f>
        <v/>
      </c>
      <c r="C22" s="247" t="str">
        <f>IF('(入力①) 基本情報入力シート'!D43="","",'(入力①) 基本情報入力シート'!D43)</f>
        <v/>
      </c>
      <c r="D22" s="247" t="str">
        <f>IF('(入力①) 基本情報入力シート'!E43="","",'(入力①) 基本情報入力シート'!E43)</f>
        <v/>
      </c>
      <c r="E22" s="247" t="str">
        <f>IF('(入力①) 基本情報入力シート'!F43="","",'(入力①) 基本情報入力シート'!F43)</f>
        <v/>
      </c>
      <c r="F22" s="247" t="str">
        <f>IF('(入力①) 基本情報入力シート'!G43="","",'(入力①) 基本情報入力シート'!G43)</f>
        <v/>
      </c>
      <c r="G22" s="247" t="str">
        <f>IF('(入力①) 基本情報入力シート'!H43="","",'(入力①) 基本情報入力シート'!H43)</f>
        <v/>
      </c>
      <c r="H22" s="247" t="str">
        <f>IF('(入力①) 基本情報入力シート'!I43="","",'(入力①) 基本情報入力シート'!I43)</f>
        <v/>
      </c>
      <c r="I22" s="247" t="str">
        <f>IF('(入力①) 基本情報入力シート'!J43="","",'(入力①) 基本情報入力シート'!J43)</f>
        <v/>
      </c>
      <c r="J22" s="247" t="str">
        <f>IF('(入力①) 基本情報入力シート'!K43="","",'(入力①) 基本情報入力シート'!K43)</f>
        <v/>
      </c>
      <c r="K22" s="249" t="str">
        <f>IF('(入力①) 基本情報入力シート'!L43="","",'(入力①) 基本情報入力シート'!L43)</f>
        <v/>
      </c>
      <c r="L22" s="185" t="str">
        <f>IF('(入力①) 基本情報入力シート'!M43="","",'(入力①) 基本情報入力シート'!M43)</f>
        <v/>
      </c>
      <c r="M22" s="185" t="str">
        <f>IF('(入力①) 基本情報入力シート'!R43="","",'(入力①) 基本情報入力シート'!R43)</f>
        <v/>
      </c>
      <c r="N22" s="185" t="str">
        <f>IF('(入力①) 基本情報入力シート'!W43="","",'(入力①) 基本情報入力シート'!W43)</f>
        <v/>
      </c>
      <c r="O22" s="185" t="str">
        <f>IF('(入力①) 基本情報入力シート'!X43="","",'(入力①) 基本情報入力シート'!X43)</f>
        <v/>
      </c>
      <c r="P22" s="198" t="str">
        <f>IF('(入力①) 基本情報入力シート'!Y43="","",'(入力①) 基本情報入力シート'!Y43)</f>
        <v/>
      </c>
      <c r="Q22" s="204" t="str">
        <f>IF('(入力①) 基本情報入力シート'!Z43="","",'(入力①) 基本情報入力シート'!Z43)</f>
        <v/>
      </c>
      <c r="R22" s="254" t="str">
        <f>IF('(入力①) 基本情報入力シート'!AA43="","",'(入力①) 基本情報入力シート'!AA43)</f>
        <v/>
      </c>
      <c r="S22" s="257"/>
      <c r="T22" s="261"/>
      <c r="U22" s="265" t="str">
        <f>IF(P22="","",VLOOKUP(P22,'【参考】数式用'!$A$5:$I$38,MATCH(T22,'【参考】数式用'!$H$4:$I$4,0)+7,0))</f>
        <v/>
      </c>
      <c r="V22" s="271"/>
      <c r="W22" s="225" t="s">
        <v>253</v>
      </c>
      <c r="X22" s="276"/>
      <c r="Y22" s="232" t="s">
        <v>37</v>
      </c>
      <c r="Z22" s="276"/>
      <c r="AA22" s="233" t="s">
        <v>237</v>
      </c>
      <c r="AB22" s="276"/>
      <c r="AC22" s="232" t="s">
        <v>37</v>
      </c>
      <c r="AD22" s="276"/>
      <c r="AE22" s="232" t="s">
        <v>42</v>
      </c>
      <c r="AF22" s="236" t="s">
        <v>72</v>
      </c>
      <c r="AG22" s="237" t="str">
        <f t="shared" si="0"/>
        <v/>
      </c>
      <c r="AH22" s="281" t="s">
        <v>255</v>
      </c>
      <c r="AI22" s="243" t="str">
        <f t="shared" si="1"/>
        <v/>
      </c>
      <c r="AJ22" s="151"/>
      <c r="AK22" s="289" t="str">
        <f t="shared" si="2"/>
        <v>○</v>
      </c>
      <c r="AL22" s="290" t="str">
        <f t="shared" si="3"/>
        <v/>
      </c>
      <c r="AM22" s="291"/>
      <c r="AN22" s="291"/>
      <c r="AO22" s="291"/>
      <c r="AP22" s="291"/>
      <c r="AQ22" s="291"/>
      <c r="AR22" s="291"/>
      <c r="AS22" s="291"/>
      <c r="AT22" s="291"/>
      <c r="AU22" s="292"/>
    </row>
    <row r="23" spans="1:47" ht="33" customHeight="1">
      <c r="A23" s="158">
        <f t="shared" si="4"/>
        <v>12</v>
      </c>
      <c r="B23" s="246" t="str">
        <f>IF('(入力①) 基本情報入力シート'!C44="","",'(入力①) 基本情報入力シート'!C44)</f>
        <v/>
      </c>
      <c r="C23" s="247" t="str">
        <f>IF('(入力①) 基本情報入力シート'!D44="","",'(入力①) 基本情報入力シート'!D44)</f>
        <v/>
      </c>
      <c r="D23" s="247" t="str">
        <f>IF('(入力①) 基本情報入力シート'!E44="","",'(入力①) 基本情報入力シート'!E44)</f>
        <v/>
      </c>
      <c r="E23" s="247" t="str">
        <f>IF('(入力①) 基本情報入力シート'!F44="","",'(入力①) 基本情報入力シート'!F44)</f>
        <v/>
      </c>
      <c r="F23" s="247" t="str">
        <f>IF('(入力①) 基本情報入力シート'!G44="","",'(入力①) 基本情報入力シート'!G44)</f>
        <v/>
      </c>
      <c r="G23" s="247" t="str">
        <f>IF('(入力①) 基本情報入力シート'!H44="","",'(入力①) 基本情報入力シート'!H44)</f>
        <v/>
      </c>
      <c r="H23" s="247" t="str">
        <f>IF('(入力①) 基本情報入力シート'!I44="","",'(入力①) 基本情報入力シート'!I44)</f>
        <v/>
      </c>
      <c r="I23" s="247" t="str">
        <f>IF('(入力①) 基本情報入力シート'!J44="","",'(入力①) 基本情報入力シート'!J44)</f>
        <v/>
      </c>
      <c r="J23" s="247" t="str">
        <f>IF('(入力①) 基本情報入力シート'!K44="","",'(入力①) 基本情報入力シート'!K44)</f>
        <v/>
      </c>
      <c r="K23" s="249" t="str">
        <f>IF('(入力①) 基本情報入力シート'!L44="","",'(入力①) 基本情報入力シート'!L44)</f>
        <v/>
      </c>
      <c r="L23" s="185" t="str">
        <f>IF('(入力①) 基本情報入力シート'!M44="","",'(入力①) 基本情報入力シート'!M44)</f>
        <v/>
      </c>
      <c r="M23" s="185" t="str">
        <f>IF('(入力①) 基本情報入力シート'!R44="","",'(入力①) 基本情報入力シート'!R44)</f>
        <v/>
      </c>
      <c r="N23" s="185" t="str">
        <f>IF('(入力①) 基本情報入力シート'!W44="","",'(入力①) 基本情報入力シート'!W44)</f>
        <v/>
      </c>
      <c r="O23" s="185" t="str">
        <f>IF('(入力①) 基本情報入力シート'!X44="","",'(入力①) 基本情報入力シート'!X44)</f>
        <v/>
      </c>
      <c r="P23" s="198" t="str">
        <f>IF('(入力①) 基本情報入力シート'!Y44="","",'(入力①) 基本情報入力シート'!Y44)</f>
        <v/>
      </c>
      <c r="Q23" s="204" t="str">
        <f>IF('(入力①) 基本情報入力シート'!Z44="","",'(入力①) 基本情報入力シート'!Z44)</f>
        <v/>
      </c>
      <c r="R23" s="254" t="str">
        <f>IF('(入力①) 基本情報入力シート'!AA44="","",'(入力①) 基本情報入力シート'!AA44)</f>
        <v/>
      </c>
      <c r="S23" s="257"/>
      <c r="T23" s="261"/>
      <c r="U23" s="265" t="str">
        <f>IF(P23="","",VLOOKUP(P23,'【参考】数式用'!$A$5:$I$38,MATCH(T23,'【参考】数式用'!$H$4:$I$4,0)+7,0))</f>
        <v/>
      </c>
      <c r="V23" s="271"/>
      <c r="W23" s="225" t="s">
        <v>253</v>
      </c>
      <c r="X23" s="276"/>
      <c r="Y23" s="232" t="s">
        <v>37</v>
      </c>
      <c r="Z23" s="276"/>
      <c r="AA23" s="233" t="s">
        <v>237</v>
      </c>
      <c r="AB23" s="276"/>
      <c r="AC23" s="232" t="s">
        <v>37</v>
      </c>
      <c r="AD23" s="276"/>
      <c r="AE23" s="232" t="s">
        <v>42</v>
      </c>
      <c r="AF23" s="236" t="s">
        <v>72</v>
      </c>
      <c r="AG23" s="237" t="str">
        <f t="shared" si="0"/>
        <v/>
      </c>
      <c r="AH23" s="281" t="s">
        <v>255</v>
      </c>
      <c r="AI23" s="243" t="str">
        <f t="shared" si="1"/>
        <v/>
      </c>
      <c r="AJ23" s="151"/>
      <c r="AK23" s="289" t="str">
        <f t="shared" si="2"/>
        <v>○</v>
      </c>
      <c r="AL23" s="290" t="str">
        <f t="shared" si="3"/>
        <v/>
      </c>
      <c r="AM23" s="291"/>
      <c r="AN23" s="291"/>
      <c r="AO23" s="291"/>
      <c r="AP23" s="291"/>
      <c r="AQ23" s="291"/>
      <c r="AR23" s="291"/>
      <c r="AS23" s="291"/>
      <c r="AT23" s="291"/>
      <c r="AU23" s="292"/>
    </row>
    <row r="24" spans="1:47" ht="33" customHeight="1">
      <c r="A24" s="158">
        <f t="shared" si="4"/>
        <v>13</v>
      </c>
      <c r="B24" s="246" t="str">
        <f>IF('(入力①) 基本情報入力シート'!C45="","",'(入力①) 基本情報入力シート'!C45)</f>
        <v/>
      </c>
      <c r="C24" s="247" t="str">
        <f>IF('(入力①) 基本情報入力シート'!D45="","",'(入力①) 基本情報入力シート'!D45)</f>
        <v/>
      </c>
      <c r="D24" s="247" t="str">
        <f>IF('(入力①) 基本情報入力シート'!E45="","",'(入力①) 基本情報入力シート'!E45)</f>
        <v/>
      </c>
      <c r="E24" s="247" t="str">
        <f>IF('(入力①) 基本情報入力シート'!F45="","",'(入力①) 基本情報入力シート'!F45)</f>
        <v/>
      </c>
      <c r="F24" s="247" t="str">
        <f>IF('(入力①) 基本情報入力シート'!G45="","",'(入力①) 基本情報入力シート'!G45)</f>
        <v/>
      </c>
      <c r="G24" s="247" t="str">
        <f>IF('(入力①) 基本情報入力シート'!H45="","",'(入力①) 基本情報入力シート'!H45)</f>
        <v/>
      </c>
      <c r="H24" s="247" t="str">
        <f>IF('(入力①) 基本情報入力シート'!I45="","",'(入力①) 基本情報入力シート'!I45)</f>
        <v/>
      </c>
      <c r="I24" s="247" t="str">
        <f>IF('(入力①) 基本情報入力シート'!J45="","",'(入力①) 基本情報入力シート'!J45)</f>
        <v/>
      </c>
      <c r="J24" s="247" t="str">
        <f>IF('(入力①) 基本情報入力シート'!K45="","",'(入力①) 基本情報入力シート'!K45)</f>
        <v/>
      </c>
      <c r="K24" s="249" t="str">
        <f>IF('(入力①) 基本情報入力シート'!L45="","",'(入力①) 基本情報入力シート'!L45)</f>
        <v/>
      </c>
      <c r="L24" s="185" t="str">
        <f>IF('(入力①) 基本情報入力シート'!M45="","",'(入力①) 基本情報入力シート'!M45)</f>
        <v/>
      </c>
      <c r="M24" s="185" t="str">
        <f>IF('(入力①) 基本情報入力シート'!R45="","",'(入力①) 基本情報入力シート'!R45)</f>
        <v/>
      </c>
      <c r="N24" s="185" t="str">
        <f>IF('(入力①) 基本情報入力シート'!W45="","",'(入力①) 基本情報入力シート'!W45)</f>
        <v/>
      </c>
      <c r="O24" s="185" t="str">
        <f>IF('(入力①) 基本情報入力シート'!X45="","",'(入力①) 基本情報入力シート'!X45)</f>
        <v/>
      </c>
      <c r="P24" s="198" t="str">
        <f>IF('(入力①) 基本情報入力シート'!Y45="","",'(入力①) 基本情報入力シート'!Y45)</f>
        <v/>
      </c>
      <c r="Q24" s="204" t="str">
        <f>IF('(入力①) 基本情報入力シート'!Z45="","",'(入力①) 基本情報入力シート'!Z45)</f>
        <v/>
      </c>
      <c r="R24" s="254" t="str">
        <f>IF('(入力①) 基本情報入力シート'!AA45="","",'(入力①) 基本情報入力シート'!AA45)</f>
        <v/>
      </c>
      <c r="S24" s="257"/>
      <c r="T24" s="261"/>
      <c r="U24" s="265" t="str">
        <f>IF(P24="","",VLOOKUP(P24,'【参考】数式用'!$A$5:$I$38,MATCH(T24,'【参考】数式用'!$H$4:$I$4,0)+7,0))</f>
        <v/>
      </c>
      <c r="V24" s="271"/>
      <c r="W24" s="225" t="s">
        <v>253</v>
      </c>
      <c r="X24" s="276"/>
      <c r="Y24" s="232" t="s">
        <v>37</v>
      </c>
      <c r="Z24" s="276"/>
      <c r="AA24" s="233" t="s">
        <v>237</v>
      </c>
      <c r="AB24" s="276"/>
      <c r="AC24" s="232" t="s">
        <v>37</v>
      </c>
      <c r="AD24" s="276"/>
      <c r="AE24" s="232" t="s">
        <v>42</v>
      </c>
      <c r="AF24" s="236" t="s">
        <v>72</v>
      </c>
      <c r="AG24" s="237" t="str">
        <f t="shared" si="0"/>
        <v/>
      </c>
      <c r="AH24" s="281" t="s">
        <v>255</v>
      </c>
      <c r="AI24" s="243" t="str">
        <f t="shared" si="1"/>
        <v/>
      </c>
      <c r="AJ24" s="151"/>
      <c r="AK24" s="289" t="str">
        <f t="shared" si="2"/>
        <v>○</v>
      </c>
      <c r="AL24" s="290" t="str">
        <f t="shared" si="3"/>
        <v/>
      </c>
      <c r="AM24" s="291"/>
      <c r="AN24" s="291"/>
      <c r="AO24" s="291"/>
      <c r="AP24" s="291"/>
      <c r="AQ24" s="291"/>
      <c r="AR24" s="291"/>
      <c r="AS24" s="291"/>
      <c r="AT24" s="291"/>
      <c r="AU24" s="292"/>
    </row>
    <row r="25" spans="1:47" ht="33" customHeight="1">
      <c r="A25" s="158">
        <f t="shared" si="4"/>
        <v>14</v>
      </c>
      <c r="B25" s="246" t="str">
        <f>IF('(入力①) 基本情報入力シート'!C46="","",'(入力①) 基本情報入力シート'!C46)</f>
        <v/>
      </c>
      <c r="C25" s="247" t="str">
        <f>IF('(入力①) 基本情報入力シート'!D46="","",'(入力①) 基本情報入力シート'!D46)</f>
        <v/>
      </c>
      <c r="D25" s="247" t="str">
        <f>IF('(入力①) 基本情報入力シート'!E46="","",'(入力①) 基本情報入力シート'!E46)</f>
        <v/>
      </c>
      <c r="E25" s="247" t="str">
        <f>IF('(入力①) 基本情報入力シート'!F46="","",'(入力①) 基本情報入力シート'!F46)</f>
        <v/>
      </c>
      <c r="F25" s="247" t="str">
        <f>IF('(入力①) 基本情報入力シート'!G46="","",'(入力①) 基本情報入力シート'!G46)</f>
        <v/>
      </c>
      <c r="G25" s="247" t="str">
        <f>IF('(入力①) 基本情報入力シート'!H46="","",'(入力①) 基本情報入力シート'!H46)</f>
        <v/>
      </c>
      <c r="H25" s="247" t="str">
        <f>IF('(入力①) 基本情報入力シート'!I46="","",'(入力①) 基本情報入力シート'!I46)</f>
        <v/>
      </c>
      <c r="I25" s="247" t="str">
        <f>IF('(入力①) 基本情報入力シート'!J46="","",'(入力①) 基本情報入力シート'!J46)</f>
        <v/>
      </c>
      <c r="J25" s="247" t="str">
        <f>IF('(入力①) 基本情報入力シート'!K46="","",'(入力①) 基本情報入力シート'!K46)</f>
        <v/>
      </c>
      <c r="K25" s="249" t="str">
        <f>IF('(入力①) 基本情報入力シート'!L46="","",'(入力①) 基本情報入力シート'!L46)</f>
        <v/>
      </c>
      <c r="L25" s="185" t="str">
        <f>IF('(入力①) 基本情報入力シート'!M46="","",'(入力①) 基本情報入力シート'!M46)</f>
        <v/>
      </c>
      <c r="M25" s="185" t="str">
        <f>IF('(入力①) 基本情報入力シート'!R46="","",'(入力①) 基本情報入力シート'!R46)</f>
        <v/>
      </c>
      <c r="N25" s="185" t="str">
        <f>IF('(入力①) 基本情報入力シート'!W46="","",'(入力①) 基本情報入力シート'!W46)</f>
        <v/>
      </c>
      <c r="O25" s="185" t="str">
        <f>IF('(入力①) 基本情報入力シート'!X46="","",'(入力①) 基本情報入力シート'!X46)</f>
        <v/>
      </c>
      <c r="P25" s="198" t="str">
        <f>IF('(入力①) 基本情報入力シート'!Y46="","",'(入力①) 基本情報入力シート'!Y46)</f>
        <v/>
      </c>
      <c r="Q25" s="204" t="str">
        <f>IF('(入力①) 基本情報入力シート'!Z46="","",'(入力①) 基本情報入力シート'!Z46)</f>
        <v/>
      </c>
      <c r="R25" s="254" t="str">
        <f>IF('(入力①) 基本情報入力シート'!AA46="","",'(入力①) 基本情報入力シート'!AA46)</f>
        <v/>
      </c>
      <c r="S25" s="257"/>
      <c r="T25" s="261"/>
      <c r="U25" s="265" t="str">
        <f>IF(P25="","",VLOOKUP(P25,'【参考】数式用'!$A$5:$I$38,MATCH(T25,'【参考】数式用'!$H$4:$I$4,0)+7,0))</f>
        <v/>
      </c>
      <c r="V25" s="271"/>
      <c r="W25" s="225" t="s">
        <v>253</v>
      </c>
      <c r="X25" s="276"/>
      <c r="Y25" s="232" t="s">
        <v>37</v>
      </c>
      <c r="Z25" s="276"/>
      <c r="AA25" s="233" t="s">
        <v>237</v>
      </c>
      <c r="AB25" s="276"/>
      <c r="AC25" s="232" t="s">
        <v>37</v>
      </c>
      <c r="AD25" s="276"/>
      <c r="AE25" s="232" t="s">
        <v>42</v>
      </c>
      <c r="AF25" s="236" t="s">
        <v>72</v>
      </c>
      <c r="AG25" s="237" t="str">
        <f t="shared" si="0"/>
        <v/>
      </c>
      <c r="AH25" s="281" t="s">
        <v>255</v>
      </c>
      <c r="AI25" s="243" t="str">
        <f t="shared" si="1"/>
        <v/>
      </c>
      <c r="AJ25" s="151"/>
      <c r="AK25" s="289" t="str">
        <f t="shared" si="2"/>
        <v>○</v>
      </c>
      <c r="AL25" s="290" t="str">
        <f t="shared" si="3"/>
        <v/>
      </c>
      <c r="AM25" s="291"/>
      <c r="AN25" s="291"/>
      <c r="AO25" s="291"/>
      <c r="AP25" s="291"/>
      <c r="AQ25" s="291"/>
      <c r="AR25" s="291"/>
      <c r="AS25" s="291"/>
      <c r="AT25" s="291"/>
      <c r="AU25" s="292"/>
    </row>
    <row r="26" spans="1:47" ht="33" customHeight="1">
      <c r="A26" s="158">
        <f t="shared" si="4"/>
        <v>15</v>
      </c>
      <c r="B26" s="246" t="str">
        <f>IF('(入力①) 基本情報入力シート'!C47="","",'(入力①) 基本情報入力シート'!C47)</f>
        <v/>
      </c>
      <c r="C26" s="247" t="str">
        <f>IF('(入力①) 基本情報入力シート'!D47="","",'(入力①) 基本情報入力シート'!D47)</f>
        <v/>
      </c>
      <c r="D26" s="247" t="str">
        <f>IF('(入力①) 基本情報入力シート'!E47="","",'(入力①) 基本情報入力シート'!E47)</f>
        <v/>
      </c>
      <c r="E26" s="247" t="str">
        <f>IF('(入力①) 基本情報入力シート'!F47="","",'(入力①) 基本情報入力シート'!F47)</f>
        <v/>
      </c>
      <c r="F26" s="247" t="str">
        <f>IF('(入力①) 基本情報入力シート'!G47="","",'(入力①) 基本情報入力シート'!G47)</f>
        <v/>
      </c>
      <c r="G26" s="247" t="str">
        <f>IF('(入力①) 基本情報入力シート'!H47="","",'(入力①) 基本情報入力シート'!H47)</f>
        <v/>
      </c>
      <c r="H26" s="247" t="str">
        <f>IF('(入力①) 基本情報入力シート'!I47="","",'(入力①) 基本情報入力シート'!I47)</f>
        <v/>
      </c>
      <c r="I26" s="247" t="str">
        <f>IF('(入力①) 基本情報入力シート'!J47="","",'(入力①) 基本情報入力シート'!J47)</f>
        <v/>
      </c>
      <c r="J26" s="247" t="str">
        <f>IF('(入力①) 基本情報入力シート'!K47="","",'(入力①) 基本情報入力シート'!K47)</f>
        <v/>
      </c>
      <c r="K26" s="249" t="str">
        <f>IF('(入力①) 基本情報入力シート'!L47="","",'(入力①) 基本情報入力シート'!L47)</f>
        <v/>
      </c>
      <c r="L26" s="185" t="str">
        <f>IF('(入力①) 基本情報入力シート'!M47="","",'(入力①) 基本情報入力シート'!M47)</f>
        <v/>
      </c>
      <c r="M26" s="185" t="str">
        <f>IF('(入力①) 基本情報入力シート'!R47="","",'(入力①) 基本情報入力シート'!R47)</f>
        <v/>
      </c>
      <c r="N26" s="185" t="str">
        <f>IF('(入力①) 基本情報入力シート'!W47="","",'(入力①) 基本情報入力シート'!W47)</f>
        <v/>
      </c>
      <c r="O26" s="185" t="str">
        <f>IF('(入力①) 基本情報入力シート'!X47="","",'(入力①) 基本情報入力シート'!X47)</f>
        <v/>
      </c>
      <c r="P26" s="198" t="str">
        <f>IF('(入力①) 基本情報入力シート'!Y47="","",'(入力①) 基本情報入力シート'!Y47)</f>
        <v/>
      </c>
      <c r="Q26" s="204" t="str">
        <f>IF('(入力①) 基本情報入力シート'!Z47="","",'(入力①) 基本情報入力シート'!Z47)</f>
        <v/>
      </c>
      <c r="R26" s="254" t="str">
        <f>IF('(入力①) 基本情報入力シート'!AA47="","",'(入力①) 基本情報入力シート'!AA47)</f>
        <v/>
      </c>
      <c r="S26" s="257"/>
      <c r="T26" s="261"/>
      <c r="U26" s="265" t="str">
        <f>IF(P26="","",VLOOKUP(P26,'【参考】数式用'!$A$5:$I$38,MATCH(T26,'【参考】数式用'!$H$4:$I$4,0)+7,0))</f>
        <v/>
      </c>
      <c r="V26" s="271"/>
      <c r="W26" s="225" t="s">
        <v>253</v>
      </c>
      <c r="X26" s="276"/>
      <c r="Y26" s="232" t="s">
        <v>37</v>
      </c>
      <c r="Z26" s="276"/>
      <c r="AA26" s="233" t="s">
        <v>237</v>
      </c>
      <c r="AB26" s="276"/>
      <c r="AC26" s="232" t="s">
        <v>37</v>
      </c>
      <c r="AD26" s="276"/>
      <c r="AE26" s="232" t="s">
        <v>42</v>
      </c>
      <c r="AF26" s="236" t="s">
        <v>72</v>
      </c>
      <c r="AG26" s="237" t="str">
        <f t="shared" si="0"/>
        <v/>
      </c>
      <c r="AH26" s="281" t="s">
        <v>255</v>
      </c>
      <c r="AI26" s="243" t="str">
        <f t="shared" si="1"/>
        <v/>
      </c>
      <c r="AJ26" s="151"/>
      <c r="AK26" s="289" t="str">
        <f t="shared" si="2"/>
        <v>○</v>
      </c>
      <c r="AL26" s="290" t="str">
        <f t="shared" si="3"/>
        <v/>
      </c>
      <c r="AM26" s="291"/>
      <c r="AN26" s="291"/>
      <c r="AO26" s="291"/>
      <c r="AP26" s="291"/>
      <c r="AQ26" s="291"/>
      <c r="AR26" s="291"/>
      <c r="AS26" s="291"/>
      <c r="AT26" s="291"/>
      <c r="AU26" s="292"/>
    </row>
    <row r="27" spans="1:47" ht="33" customHeight="1">
      <c r="A27" s="158">
        <f t="shared" si="4"/>
        <v>16</v>
      </c>
      <c r="B27" s="246" t="str">
        <f>IF('(入力①) 基本情報入力シート'!C48="","",'(入力①) 基本情報入力シート'!C48)</f>
        <v/>
      </c>
      <c r="C27" s="247" t="str">
        <f>IF('(入力①) 基本情報入力シート'!D48="","",'(入力①) 基本情報入力シート'!D48)</f>
        <v/>
      </c>
      <c r="D27" s="247" t="str">
        <f>IF('(入力①) 基本情報入力シート'!E48="","",'(入力①) 基本情報入力シート'!E48)</f>
        <v/>
      </c>
      <c r="E27" s="247" t="str">
        <f>IF('(入力①) 基本情報入力シート'!F48="","",'(入力①) 基本情報入力シート'!F48)</f>
        <v/>
      </c>
      <c r="F27" s="247" t="str">
        <f>IF('(入力①) 基本情報入力シート'!G48="","",'(入力①) 基本情報入力シート'!G48)</f>
        <v/>
      </c>
      <c r="G27" s="247" t="str">
        <f>IF('(入力①) 基本情報入力シート'!H48="","",'(入力①) 基本情報入力シート'!H48)</f>
        <v/>
      </c>
      <c r="H27" s="247" t="str">
        <f>IF('(入力①) 基本情報入力シート'!I48="","",'(入力①) 基本情報入力シート'!I48)</f>
        <v/>
      </c>
      <c r="I27" s="247" t="str">
        <f>IF('(入力①) 基本情報入力シート'!J48="","",'(入力①) 基本情報入力シート'!J48)</f>
        <v/>
      </c>
      <c r="J27" s="247" t="str">
        <f>IF('(入力①) 基本情報入力シート'!K48="","",'(入力①) 基本情報入力シート'!K48)</f>
        <v/>
      </c>
      <c r="K27" s="249" t="str">
        <f>IF('(入力①) 基本情報入力シート'!L48="","",'(入力①) 基本情報入力シート'!L48)</f>
        <v/>
      </c>
      <c r="L27" s="185" t="str">
        <f>IF('(入力①) 基本情報入力シート'!M48="","",'(入力①) 基本情報入力シート'!M48)</f>
        <v/>
      </c>
      <c r="M27" s="185" t="str">
        <f>IF('(入力①) 基本情報入力シート'!R48="","",'(入力①) 基本情報入力シート'!R48)</f>
        <v/>
      </c>
      <c r="N27" s="185" t="str">
        <f>IF('(入力①) 基本情報入力シート'!W48="","",'(入力①) 基本情報入力シート'!W48)</f>
        <v/>
      </c>
      <c r="O27" s="185" t="str">
        <f>IF('(入力①) 基本情報入力シート'!X48="","",'(入力①) 基本情報入力シート'!X48)</f>
        <v/>
      </c>
      <c r="P27" s="198" t="str">
        <f>IF('(入力①) 基本情報入力シート'!Y48="","",'(入力①) 基本情報入力シート'!Y48)</f>
        <v/>
      </c>
      <c r="Q27" s="204" t="str">
        <f>IF('(入力①) 基本情報入力シート'!Z48="","",'(入力①) 基本情報入力シート'!Z48)</f>
        <v/>
      </c>
      <c r="R27" s="254" t="str">
        <f>IF('(入力①) 基本情報入力シート'!AA48="","",'(入力①) 基本情報入力シート'!AA48)</f>
        <v/>
      </c>
      <c r="S27" s="257"/>
      <c r="T27" s="261"/>
      <c r="U27" s="265" t="str">
        <f>IF(P27="","",VLOOKUP(P27,'【参考】数式用'!$A$5:$I$38,MATCH(T27,'【参考】数式用'!$H$4:$I$4,0)+7,0))</f>
        <v/>
      </c>
      <c r="V27" s="271"/>
      <c r="W27" s="225" t="s">
        <v>253</v>
      </c>
      <c r="X27" s="276"/>
      <c r="Y27" s="232" t="s">
        <v>37</v>
      </c>
      <c r="Z27" s="276"/>
      <c r="AA27" s="233" t="s">
        <v>237</v>
      </c>
      <c r="AB27" s="276"/>
      <c r="AC27" s="232" t="s">
        <v>37</v>
      </c>
      <c r="AD27" s="276"/>
      <c r="AE27" s="232" t="s">
        <v>42</v>
      </c>
      <c r="AF27" s="236" t="s">
        <v>72</v>
      </c>
      <c r="AG27" s="237" t="str">
        <f t="shared" si="0"/>
        <v/>
      </c>
      <c r="AH27" s="281" t="s">
        <v>255</v>
      </c>
      <c r="AI27" s="243" t="str">
        <f t="shared" si="1"/>
        <v/>
      </c>
      <c r="AJ27" s="151"/>
      <c r="AK27" s="289" t="str">
        <f t="shared" si="2"/>
        <v>○</v>
      </c>
      <c r="AL27" s="290" t="str">
        <f t="shared" si="3"/>
        <v/>
      </c>
      <c r="AM27" s="291"/>
      <c r="AN27" s="291"/>
      <c r="AO27" s="291"/>
      <c r="AP27" s="291"/>
      <c r="AQ27" s="291"/>
      <c r="AR27" s="291"/>
      <c r="AS27" s="291"/>
      <c r="AT27" s="291"/>
      <c r="AU27" s="292"/>
    </row>
    <row r="28" spans="1:47" ht="33" customHeight="1">
      <c r="A28" s="158">
        <f t="shared" si="4"/>
        <v>17</v>
      </c>
      <c r="B28" s="246" t="str">
        <f>IF('(入力①) 基本情報入力シート'!C49="","",'(入力①) 基本情報入力シート'!C49)</f>
        <v/>
      </c>
      <c r="C28" s="247" t="str">
        <f>IF('(入力①) 基本情報入力シート'!D49="","",'(入力①) 基本情報入力シート'!D49)</f>
        <v/>
      </c>
      <c r="D28" s="247" t="str">
        <f>IF('(入力①) 基本情報入力シート'!E49="","",'(入力①) 基本情報入力シート'!E49)</f>
        <v/>
      </c>
      <c r="E28" s="247" t="str">
        <f>IF('(入力①) 基本情報入力シート'!F49="","",'(入力①) 基本情報入力シート'!F49)</f>
        <v/>
      </c>
      <c r="F28" s="247" t="str">
        <f>IF('(入力①) 基本情報入力シート'!G49="","",'(入力①) 基本情報入力シート'!G49)</f>
        <v/>
      </c>
      <c r="G28" s="247" t="str">
        <f>IF('(入力①) 基本情報入力シート'!H49="","",'(入力①) 基本情報入力シート'!H49)</f>
        <v/>
      </c>
      <c r="H28" s="247" t="str">
        <f>IF('(入力①) 基本情報入力シート'!I49="","",'(入力①) 基本情報入力シート'!I49)</f>
        <v/>
      </c>
      <c r="I28" s="247" t="str">
        <f>IF('(入力①) 基本情報入力シート'!J49="","",'(入力①) 基本情報入力シート'!J49)</f>
        <v/>
      </c>
      <c r="J28" s="247" t="str">
        <f>IF('(入力①) 基本情報入力シート'!K49="","",'(入力①) 基本情報入力シート'!K49)</f>
        <v/>
      </c>
      <c r="K28" s="249" t="str">
        <f>IF('(入力①) 基本情報入力シート'!L49="","",'(入力①) 基本情報入力シート'!L49)</f>
        <v/>
      </c>
      <c r="L28" s="185" t="str">
        <f>IF('(入力①) 基本情報入力シート'!M49="","",'(入力①) 基本情報入力シート'!M49)</f>
        <v/>
      </c>
      <c r="M28" s="185" t="str">
        <f>IF('(入力①) 基本情報入力シート'!R49="","",'(入力①) 基本情報入力シート'!R49)</f>
        <v/>
      </c>
      <c r="N28" s="185" t="str">
        <f>IF('(入力①) 基本情報入力シート'!W49="","",'(入力①) 基本情報入力シート'!W49)</f>
        <v/>
      </c>
      <c r="O28" s="185" t="str">
        <f>IF('(入力①) 基本情報入力シート'!X49="","",'(入力①) 基本情報入力シート'!X49)</f>
        <v/>
      </c>
      <c r="P28" s="198" t="str">
        <f>IF('(入力①) 基本情報入力シート'!Y49="","",'(入力①) 基本情報入力シート'!Y49)</f>
        <v/>
      </c>
      <c r="Q28" s="204" t="str">
        <f>IF('(入力①) 基本情報入力シート'!Z49="","",'(入力①) 基本情報入力シート'!Z49)</f>
        <v/>
      </c>
      <c r="R28" s="254" t="str">
        <f>IF('(入力①) 基本情報入力シート'!AA49="","",'(入力①) 基本情報入力シート'!AA49)</f>
        <v/>
      </c>
      <c r="S28" s="257"/>
      <c r="T28" s="261"/>
      <c r="U28" s="265" t="str">
        <f>IF(P28="","",VLOOKUP(P28,'【参考】数式用'!$A$5:$I$38,MATCH(T28,'【参考】数式用'!$H$4:$I$4,0)+7,0))</f>
        <v/>
      </c>
      <c r="V28" s="271"/>
      <c r="W28" s="225" t="s">
        <v>253</v>
      </c>
      <c r="X28" s="276"/>
      <c r="Y28" s="232" t="s">
        <v>37</v>
      </c>
      <c r="Z28" s="276"/>
      <c r="AA28" s="233" t="s">
        <v>237</v>
      </c>
      <c r="AB28" s="276"/>
      <c r="AC28" s="232" t="s">
        <v>37</v>
      </c>
      <c r="AD28" s="276"/>
      <c r="AE28" s="232" t="s">
        <v>42</v>
      </c>
      <c r="AF28" s="236" t="s">
        <v>72</v>
      </c>
      <c r="AG28" s="237" t="str">
        <f t="shared" si="0"/>
        <v/>
      </c>
      <c r="AH28" s="281" t="s">
        <v>255</v>
      </c>
      <c r="AI28" s="243" t="str">
        <f t="shared" si="1"/>
        <v/>
      </c>
      <c r="AJ28" s="151"/>
      <c r="AK28" s="289" t="str">
        <f t="shared" si="2"/>
        <v>○</v>
      </c>
      <c r="AL28" s="290" t="str">
        <f t="shared" si="3"/>
        <v/>
      </c>
      <c r="AM28" s="291"/>
      <c r="AN28" s="291"/>
      <c r="AO28" s="291"/>
      <c r="AP28" s="291"/>
      <c r="AQ28" s="291"/>
      <c r="AR28" s="291"/>
      <c r="AS28" s="291"/>
      <c r="AT28" s="291"/>
      <c r="AU28" s="292"/>
    </row>
    <row r="29" spans="1:47" ht="33" customHeight="1">
      <c r="A29" s="158">
        <f t="shared" si="4"/>
        <v>18</v>
      </c>
      <c r="B29" s="246" t="str">
        <f>IF('(入力①) 基本情報入力シート'!C50="","",'(入力①) 基本情報入力シート'!C50)</f>
        <v/>
      </c>
      <c r="C29" s="247" t="str">
        <f>IF('(入力①) 基本情報入力シート'!D50="","",'(入力①) 基本情報入力シート'!D50)</f>
        <v/>
      </c>
      <c r="D29" s="247" t="str">
        <f>IF('(入力①) 基本情報入力シート'!E50="","",'(入力①) 基本情報入力シート'!E50)</f>
        <v/>
      </c>
      <c r="E29" s="247" t="str">
        <f>IF('(入力①) 基本情報入力シート'!F50="","",'(入力①) 基本情報入力シート'!F50)</f>
        <v/>
      </c>
      <c r="F29" s="247" t="str">
        <f>IF('(入力①) 基本情報入力シート'!G50="","",'(入力①) 基本情報入力シート'!G50)</f>
        <v/>
      </c>
      <c r="G29" s="247" t="str">
        <f>IF('(入力①) 基本情報入力シート'!H50="","",'(入力①) 基本情報入力シート'!H50)</f>
        <v/>
      </c>
      <c r="H29" s="247" t="str">
        <f>IF('(入力①) 基本情報入力シート'!I50="","",'(入力①) 基本情報入力シート'!I50)</f>
        <v/>
      </c>
      <c r="I29" s="247" t="str">
        <f>IF('(入力①) 基本情報入力シート'!J50="","",'(入力①) 基本情報入力シート'!J50)</f>
        <v/>
      </c>
      <c r="J29" s="247" t="str">
        <f>IF('(入力①) 基本情報入力シート'!K50="","",'(入力①) 基本情報入力シート'!K50)</f>
        <v/>
      </c>
      <c r="K29" s="249" t="str">
        <f>IF('(入力①) 基本情報入力シート'!L50="","",'(入力①) 基本情報入力シート'!L50)</f>
        <v/>
      </c>
      <c r="L29" s="185" t="str">
        <f>IF('(入力①) 基本情報入力シート'!M50="","",'(入力①) 基本情報入力シート'!M50)</f>
        <v/>
      </c>
      <c r="M29" s="185" t="str">
        <f>IF('(入力①) 基本情報入力シート'!R50="","",'(入力①) 基本情報入力シート'!R50)</f>
        <v/>
      </c>
      <c r="N29" s="185" t="str">
        <f>IF('(入力①) 基本情報入力シート'!W50="","",'(入力①) 基本情報入力シート'!W50)</f>
        <v/>
      </c>
      <c r="O29" s="185" t="str">
        <f>IF('(入力①) 基本情報入力シート'!X50="","",'(入力①) 基本情報入力シート'!X50)</f>
        <v/>
      </c>
      <c r="P29" s="198" t="str">
        <f>IF('(入力①) 基本情報入力シート'!Y50="","",'(入力①) 基本情報入力シート'!Y50)</f>
        <v/>
      </c>
      <c r="Q29" s="204" t="str">
        <f>IF('(入力①) 基本情報入力シート'!Z50="","",'(入力①) 基本情報入力シート'!Z50)</f>
        <v/>
      </c>
      <c r="R29" s="254" t="str">
        <f>IF('(入力①) 基本情報入力シート'!AA50="","",'(入力①) 基本情報入力シート'!AA50)</f>
        <v/>
      </c>
      <c r="S29" s="257"/>
      <c r="T29" s="261"/>
      <c r="U29" s="265" t="str">
        <f>IF(P29="","",VLOOKUP(P29,'【参考】数式用'!$A$5:$I$38,MATCH(T29,'【参考】数式用'!$H$4:$I$4,0)+7,0))</f>
        <v/>
      </c>
      <c r="V29" s="271"/>
      <c r="W29" s="225" t="s">
        <v>253</v>
      </c>
      <c r="X29" s="276"/>
      <c r="Y29" s="232" t="s">
        <v>37</v>
      </c>
      <c r="Z29" s="276"/>
      <c r="AA29" s="233" t="s">
        <v>237</v>
      </c>
      <c r="AB29" s="276"/>
      <c r="AC29" s="232" t="s">
        <v>37</v>
      </c>
      <c r="AD29" s="276"/>
      <c r="AE29" s="232" t="s">
        <v>42</v>
      </c>
      <c r="AF29" s="236" t="s">
        <v>72</v>
      </c>
      <c r="AG29" s="237" t="str">
        <f t="shared" si="0"/>
        <v/>
      </c>
      <c r="AH29" s="281" t="s">
        <v>255</v>
      </c>
      <c r="AI29" s="243" t="str">
        <f t="shared" si="1"/>
        <v/>
      </c>
      <c r="AJ29" s="151"/>
      <c r="AK29" s="289" t="str">
        <f t="shared" si="2"/>
        <v>○</v>
      </c>
      <c r="AL29" s="290" t="str">
        <f t="shared" si="3"/>
        <v/>
      </c>
      <c r="AM29" s="291"/>
      <c r="AN29" s="291"/>
      <c r="AO29" s="291"/>
      <c r="AP29" s="291"/>
      <c r="AQ29" s="291"/>
      <c r="AR29" s="291"/>
      <c r="AS29" s="291"/>
      <c r="AT29" s="291"/>
      <c r="AU29" s="292"/>
    </row>
    <row r="30" spans="1:47" ht="33" customHeight="1">
      <c r="A30" s="158">
        <f t="shared" si="4"/>
        <v>19</v>
      </c>
      <c r="B30" s="246" t="str">
        <f>IF('(入力①) 基本情報入力シート'!C51="","",'(入力①) 基本情報入力シート'!C51)</f>
        <v/>
      </c>
      <c r="C30" s="247" t="str">
        <f>IF('(入力①) 基本情報入力シート'!D51="","",'(入力①) 基本情報入力シート'!D51)</f>
        <v/>
      </c>
      <c r="D30" s="247" t="str">
        <f>IF('(入力①) 基本情報入力シート'!E51="","",'(入力①) 基本情報入力シート'!E51)</f>
        <v/>
      </c>
      <c r="E30" s="247" t="str">
        <f>IF('(入力①) 基本情報入力シート'!F51="","",'(入力①) 基本情報入力シート'!F51)</f>
        <v/>
      </c>
      <c r="F30" s="247" t="str">
        <f>IF('(入力①) 基本情報入力シート'!G51="","",'(入力①) 基本情報入力シート'!G51)</f>
        <v/>
      </c>
      <c r="G30" s="247" t="str">
        <f>IF('(入力①) 基本情報入力シート'!H51="","",'(入力①) 基本情報入力シート'!H51)</f>
        <v/>
      </c>
      <c r="H30" s="247" t="str">
        <f>IF('(入力①) 基本情報入力シート'!I51="","",'(入力①) 基本情報入力シート'!I51)</f>
        <v/>
      </c>
      <c r="I30" s="247" t="str">
        <f>IF('(入力①) 基本情報入力シート'!J51="","",'(入力①) 基本情報入力シート'!J51)</f>
        <v/>
      </c>
      <c r="J30" s="247" t="str">
        <f>IF('(入力①) 基本情報入力シート'!K51="","",'(入力①) 基本情報入力シート'!K51)</f>
        <v/>
      </c>
      <c r="K30" s="249" t="str">
        <f>IF('(入力①) 基本情報入力シート'!L51="","",'(入力①) 基本情報入力シート'!L51)</f>
        <v/>
      </c>
      <c r="L30" s="185" t="str">
        <f>IF('(入力①) 基本情報入力シート'!M51="","",'(入力①) 基本情報入力シート'!M51)</f>
        <v/>
      </c>
      <c r="M30" s="185" t="str">
        <f>IF('(入力①) 基本情報入力シート'!R51="","",'(入力①) 基本情報入力シート'!R51)</f>
        <v/>
      </c>
      <c r="N30" s="185" t="str">
        <f>IF('(入力①) 基本情報入力シート'!W51="","",'(入力①) 基本情報入力シート'!W51)</f>
        <v/>
      </c>
      <c r="O30" s="185" t="str">
        <f>IF('(入力①) 基本情報入力シート'!X51="","",'(入力①) 基本情報入力シート'!X51)</f>
        <v/>
      </c>
      <c r="P30" s="198" t="str">
        <f>IF('(入力①) 基本情報入力シート'!Y51="","",'(入力①) 基本情報入力シート'!Y51)</f>
        <v/>
      </c>
      <c r="Q30" s="204" t="str">
        <f>IF('(入力①) 基本情報入力シート'!Z51="","",'(入力①) 基本情報入力シート'!Z51)</f>
        <v/>
      </c>
      <c r="R30" s="254" t="str">
        <f>IF('(入力①) 基本情報入力シート'!AA51="","",'(入力①) 基本情報入力シート'!AA51)</f>
        <v/>
      </c>
      <c r="S30" s="257"/>
      <c r="T30" s="261"/>
      <c r="U30" s="265" t="str">
        <f>IF(P30="","",VLOOKUP(P30,'【参考】数式用'!$A$5:$I$38,MATCH(T30,'【参考】数式用'!$H$4:$I$4,0)+7,0))</f>
        <v/>
      </c>
      <c r="V30" s="271"/>
      <c r="W30" s="225" t="s">
        <v>253</v>
      </c>
      <c r="X30" s="276"/>
      <c r="Y30" s="232" t="s">
        <v>37</v>
      </c>
      <c r="Z30" s="276"/>
      <c r="AA30" s="233" t="s">
        <v>237</v>
      </c>
      <c r="AB30" s="276"/>
      <c r="AC30" s="232" t="s">
        <v>37</v>
      </c>
      <c r="AD30" s="276"/>
      <c r="AE30" s="232" t="s">
        <v>42</v>
      </c>
      <c r="AF30" s="236" t="s">
        <v>72</v>
      </c>
      <c r="AG30" s="237" t="str">
        <f t="shared" si="0"/>
        <v/>
      </c>
      <c r="AH30" s="281" t="s">
        <v>255</v>
      </c>
      <c r="AI30" s="243" t="str">
        <f t="shared" si="1"/>
        <v/>
      </c>
      <c r="AJ30" s="151"/>
      <c r="AK30" s="289" t="str">
        <f t="shared" si="2"/>
        <v>○</v>
      </c>
      <c r="AL30" s="290" t="str">
        <f t="shared" si="3"/>
        <v/>
      </c>
      <c r="AM30" s="291"/>
      <c r="AN30" s="291"/>
      <c r="AO30" s="291"/>
      <c r="AP30" s="291"/>
      <c r="AQ30" s="291"/>
      <c r="AR30" s="291"/>
      <c r="AS30" s="291"/>
      <c r="AT30" s="291"/>
      <c r="AU30" s="292"/>
    </row>
    <row r="31" spans="1:47" ht="33" customHeight="1">
      <c r="A31" s="158">
        <f t="shared" si="4"/>
        <v>20</v>
      </c>
      <c r="B31" s="246" t="str">
        <f>IF('(入力①) 基本情報入力シート'!C52="","",'(入力①) 基本情報入力シート'!C52)</f>
        <v/>
      </c>
      <c r="C31" s="247" t="str">
        <f>IF('(入力①) 基本情報入力シート'!D52="","",'(入力①) 基本情報入力シート'!D52)</f>
        <v/>
      </c>
      <c r="D31" s="247" t="str">
        <f>IF('(入力①) 基本情報入力シート'!E52="","",'(入力①) 基本情報入力シート'!E52)</f>
        <v/>
      </c>
      <c r="E31" s="247" t="str">
        <f>IF('(入力①) 基本情報入力シート'!F52="","",'(入力①) 基本情報入力シート'!F52)</f>
        <v/>
      </c>
      <c r="F31" s="247" t="str">
        <f>IF('(入力①) 基本情報入力シート'!G52="","",'(入力①) 基本情報入力シート'!G52)</f>
        <v/>
      </c>
      <c r="G31" s="247" t="str">
        <f>IF('(入力①) 基本情報入力シート'!H52="","",'(入力①) 基本情報入力シート'!H52)</f>
        <v/>
      </c>
      <c r="H31" s="247" t="str">
        <f>IF('(入力①) 基本情報入力シート'!I52="","",'(入力①) 基本情報入力シート'!I52)</f>
        <v/>
      </c>
      <c r="I31" s="247" t="str">
        <f>IF('(入力①) 基本情報入力シート'!J52="","",'(入力①) 基本情報入力シート'!J52)</f>
        <v/>
      </c>
      <c r="J31" s="247" t="str">
        <f>IF('(入力①) 基本情報入力シート'!K52="","",'(入力①) 基本情報入力シート'!K52)</f>
        <v/>
      </c>
      <c r="K31" s="249" t="str">
        <f>IF('(入力①) 基本情報入力シート'!L52="","",'(入力①) 基本情報入力シート'!L52)</f>
        <v/>
      </c>
      <c r="L31" s="185" t="str">
        <f>IF('(入力①) 基本情報入力シート'!M52="","",'(入力①) 基本情報入力シート'!M52)</f>
        <v/>
      </c>
      <c r="M31" s="185" t="str">
        <f>IF('(入力①) 基本情報入力シート'!R52="","",'(入力①) 基本情報入力シート'!R52)</f>
        <v/>
      </c>
      <c r="N31" s="185" t="str">
        <f>IF('(入力①) 基本情報入力シート'!W52="","",'(入力①) 基本情報入力シート'!W52)</f>
        <v/>
      </c>
      <c r="O31" s="185" t="str">
        <f>IF('(入力①) 基本情報入力シート'!X52="","",'(入力①) 基本情報入力シート'!X52)</f>
        <v/>
      </c>
      <c r="P31" s="198" t="str">
        <f>IF('(入力①) 基本情報入力シート'!Y52="","",'(入力①) 基本情報入力シート'!Y52)</f>
        <v/>
      </c>
      <c r="Q31" s="204" t="str">
        <f>IF('(入力①) 基本情報入力シート'!Z52="","",'(入力①) 基本情報入力シート'!Z52)</f>
        <v/>
      </c>
      <c r="R31" s="254" t="str">
        <f>IF('(入力①) 基本情報入力シート'!AA52="","",'(入力①) 基本情報入力シート'!AA52)</f>
        <v/>
      </c>
      <c r="S31" s="257"/>
      <c r="T31" s="261"/>
      <c r="U31" s="265" t="str">
        <f>IF(P31="","",VLOOKUP(P31,'【参考】数式用'!$A$5:$I$38,MATCH(T31,'【参考】数式用'!$H$4:$I$4,0)+7,0))</f>
        <v/>
      </c>
      <c r="V31" s="271"/>
      <c r="W31" s="225" t="s">
        <v>253</v>
      </c>
      <c r="X31" s="276"/>
      <c r="Y31" s="232" t="s">
        <v>37</v>
      </c>
      <c r="Z31" s="276"/>
      <c r="AA31" s="233" t="s">
        <v>237</v>
      </c>
      <c r="AB31" s="276"/>
      <c r="AC31" s="232" t="s">
        <v>37</v>
      </c>
      <c r="AD31" s="276"/>
      <c r="AE31" s="232" t="s">
        <v>42</v>
      </c>
      <c r="AF31" s="236" t="s">
        <v>72</v>
      </c>
      <c r="AG31" s="237" t="str">
        <f t="shared" si="0"/>
        <v/>
      </c>
      <c r="AH31" s="281" t="s">
        <v>255</v>
      </c>
      <c r="AI31" s="243" t="str">
        <f t="shared" si="1"/>
        <v/>
      </c>
      <c r="AJ31" s="151"/>
      <c r="AK31" s="289" t="str">
        <f t="shared" si="2"/>
        <v>○</v>
      </c>
      <c r="AL31" s="290" t="str">
        <f t="shared" si="3"/>
        <v/>
      </c>
      <c r="AM31" s="291"/>
      <c r="AN31" s="291"/>
      <c r="AO31" s="291"/>
      <c r="AP31" s="291"/>
      <c r="AQ31" s="291"/>
      <c r="AR31" s="291"/>
      <c r="AS31" s="291"/>
      <c r="AT31" s="291"/>
      <c r="AU31" s="292"/>
    </row>
    <row r="32" spans="1:47" ht="33" customHeight="1">
      <c r="A32" s="158">
        <f t="shared" si="4"/>
        <v>21</v>
      </c>
      <c r="B32" s="246" t="str">
        <f>IF('(入力①) 基本情報入力シート'!C53="","",'(入力①) 基本情報入力シート'!C53)</f>
        <v/>
      </c>
      <c r="C32" s="247" t="str">
        <f>IF('(入力①) 基本情報入力シート'!D53="","",'(入力①) 基本情報入力シート'!D53)</f>
        <v/>
      </c>
      <c r="D32" s="247" t="str">
        <f>IF('(入力①) 基本情報入力シート'!E53="","",'(入力①) 基本情報入力シート'!E53)</f>
        <v/>
      </c>
      <c r="E32" s="247" t="str">
        <f>IF('(入力①) 基本情報入力シート'!F53="","",'(入力①) 基本情報入力シート'!F53)</f>
        <v/>
      </c>
      <c r="F32" s="247" t="str">
        <f>IF('(入力①) 基本情報入力シート'!G53="","",'(入力①) 基本情報入力シート'!G53)</f>
        <v/>
      </c>
      <c r="G32" s="247" t="str">
        <f>IF('(入力①) 基本情報入力シート'!H53="","",'(入力①) 基本情報入力シート'!H53)</f>
        <v/>
      </c>
      <c r="H32" s="247" t="str">
        <f>IF('(入力①) 基本情報入力シート'!I53="","",'(入力①) 基本情報入力シート'!I53)</f>
        <v/>
      </c>
      <c r="I32" s="247" t="str">
        <f>IF('(入力①) 基本情報入力シート'!J53="","",'(入力①) 基本情報入力シート'!J53)</f>
        <v/>
      </c>
      <c r="J32" s="247" t="str">
        <f>IF('(入力①) 基本情報入力シート'!K53="","",'(入力①) 基本情報入力シート'!K53)</f>
        <v/>
      </c>
      <c r="K32" s="249" t="str">
        <f>IF('(入力①) 基本情報入力シート'!L53="","",'(入力①) 基本情報入力シート'!L53)</f>
        <v/>
      </c>
      <c r="L32" s="185" t="str">
        <f>IF('(入力①) 基本情報入力シート'!M53="","",'(入力①) 基本情報入力シート'!M53)</f>
        <v/>
      </c>
      <c r="M32" s="185" t="str">
        <f>IF('(入力①) 基本情報入力シート'!R53="","",'(入力①) 基本情報入力シート'!R53)</f>
        <v/>
      </c>
      <c r="N32" s="185" t="str">
        <f>IF('(入力①) 基本情報入力シート'!W53="","",'(入力①) 基本情報入力シート'!W53)</f>
        <v/>
      </c>
      <c r="O32" s="185" t="str">
        <f>IF('(入力①) 基本情報入力シート'!X53="","",'(入力①) 基本情報入力シート'!X53)</f>
        <v/>
      </c>
      <c r="P32" s="198" t="str">
        <f>IF('(入力①) 基本情報入力シート'!Y53="","",'(入力①) 基本情報入力シート'!Y53)</f>
        <v/>
      </c>
      <c r="Q32" s="204" t="str">
        <f>IF('(入力①) 基本情報入力シート'!Z53="","",'(入力①) 基本情報入力シート'!Z53)</f>
        <v/>
      </c>
      <c r="R32" s="254" t="str">
        <f>IF('(入力①) 基本情報入力シート'!AA53="","",'(入力①) 基本情報入力シート'!AA53)</f>
        <v/>
      </c>
      <c r="S32" s="257"/>
      <c r="T32" s="261"/>
      <c r="U32" s="265" t="str">
        <f>IF(P32="","",VLOOKUP(P32,'【参考】数式用'!$A$5:$I$38,MATCH(T32,'【参考】数式用'!$H$4:$I$4,0)+7,0))</f>
        <v/>
      </c>
      <c r="V32" s="271"/>
      <c r="W32" s="225" t="s">
        <v>253</v>
      </c>
      <c r="X32" s="276"/>
      <c r="Y32" s="232" t="s">
        <v>37</v>
      </c>
      <c r="Z32" s="276"/>
      <c r="AA32" s="233" t="s">
        <v>237</v>
      </c>
      <c r="AB32" s="276"/>
      <c r="AC32" s="232" t="s">
        <v>37</v>
      </c>
      <c r="AD32" s="276"/>
      <c r="AE32" s="232" t="s">
        <v>42</v>
      </c>
      <c r="AF32" s="236" t="s">
        <v>72</v>
      </c>
      <c r="AG32" s="237" t="str">
        <f t="shared" si="0"/>
        <v/>
      </c>
      <c r="AH32" s="281" t="s">
        <v>255</v>
      </c>
      <c r="AI32" s="243" t="str">
        <f t="shared" si="1"/>
        <v/>
      </c>
      <c r="AJ32" s="151"/>
      <c r="AK32" s="289" t="str">
        <f t="shared" si="2"/>
        <v>○</v>
      </c>
      <c r="AL32" s="290" t="str">
        <f t="shared" si="3"/>
        <v/>
      </c>
      <c r="AM32" s="291"/>
      <c r="AN32" s="291"/>
      <c r="AO32" s="291"/>
      <c r="AP32" s="291"/>
      <c r="AQ32" s="291"/>
      <c r="AR32" s="291"/>
      <c r="AS32" s="291"/>
      <c r="AT32" s="291"/>
      <c r="AU32" s="292"/>
    </row>
    <row r="33" spans="1:47" ht="33" customHeight="1">
      <c r="A33" s="158">
        <f t="shared" si="4"/>
        <v>22</v>
      </c>
      <c r="B33" s="246" t="str">
        <f>IF('(入力①) 基本情報入力シート'!C54="","",'(入力①) 基本情報入力シート'!C54)</f>
        <v/>
      </c>
      <c r="C33" s="247" t="str">
        <f>IF('(入力①) 基本情報入力シート'!D54="","",'(入力①) 基本情報入力シート'!D54)</f>
        <v/>
      </c>
      <c r="D33" s="247" t="str">
        <f>IF('(入力①) 基本情報入力シート'!E54="","",'(入力①) 基本情報入力シート'!E54)</f>
        <v/>
      </c>
      <c r="E33" s="247" t="str">
        <f>IF('(入力①) 基本情報入力シート'!F54="","",'(入力①) 基本情報入力シート'!F54)</f>
        <v/>
      </c>
      <c r="F33" s="247" t="str">
        <f>IF('(入力①) 基本情報入力シート'!G54="","",'(入力①) 基本情報入力シート'!G54)</f>
        <v/>
      </c>
      <c r="G33" s="247" t="str">
        <f>IF('(入力①) 基本情報入力シート'!H54="","",'(入力①) 基本情報入力シート'!H54)</f>
        <v/>
      </c>
      <c r="H33" s="247" t="str">
        <f>IF('(入力①) 基本情報入力シート'!I54="","",'(入力①) 基本情報入力シート'!I54)</f>
        <v/>
      </c>
      <c r="I33" s="247" t="str">
        <f>IF('(入力①) 基本情報入力シート'!J54="","",'(入力①) 基本情報入力シート'!J54)</f>
        <v/>
      </c>
      <c r="J33" s="247" t="str">
        <f>IF('(入力①) 基本情報入力シート'!K54="","",'(入力①) 基本情報入力シート'!K54)</f>
        <v/>
      </c>
      <c r="K33" s="249" t="str">
        <f>IF('(入力①) 基本情報入力シート'!L54="","",'(入力①) 基本情報入力シート'!L54)</f>
        <v/>
      </c>
      <c r="L33" s="185" t="str">
        <f>IF('(入力①) 基本情報入力シート'!M54="","",'(入力①) 基本情報入力シート'!M54)</f>
        <v/>
      </c>
      <c r="M33" s="185" t="str">
        <f>IF('(入力①) 基本情報入力シート'!R54="","",'(入力①) 基本情報入力シート'!R54)</f>
        <v/>
      </c>
      <c r="N33" s="185" t="str">
        <f>IF('(入力①) 基本情報入力シート'!W54="","",'(入力①) 基本情報入力シート'!W54)</f>
        <v/>
      </c>
      <c r="O33" s="185" t="str">
        <f>IF('(入力①) 基本情報入力シート'!X54="","",'(入力①) 基本情報入力シート'!X54)</f>
        <v/>
      </c>
      <c r="P33" s="198" t="str">
        <f>IF('(入力①) 基本情報入力シート'!Y54="","",'(入力①) 基本情報入力シート'!Y54)</f>
        <v/>
      </c>
      <c r="Q33" s="204" t="str">
        <f>IF('(入力①) 基本情報入力シート'!Z54="","",'(入力①) 基本情報入力シート'!Z54)</f>
        <v/>
      </c>
      <c r="R33" s="254" t="str">
        <f>IF('(入力①) 基本情報入力シート'!AA54="","",'(入力①) 基本情報入力シート'!AA54)</f>
        <v/>
      </c>
      <c r="S33" s="257"/>
      <c r="T33" s="261"/>
      <c r="U33" s="265" t="str">
        <f>IF(P33="","",VLOOKUP(P33,'【参考】数式用'!$A$5:$I$38,MATCH(T33,'【参考】数式用'!$H$4:$I$4,0)+7,0))</f>
        <v/>
      </c>
      <c r="V33" s="271"/>
      <c r="W33" s="225" t="s">
        <v>253</v>
      </c>
      <c r="X33" s="276"/>
      <c r="Y33" s="232" t="s">
        <v>37</v>
      </c>
      <c r="Z33" s="276"/>
      <c r="AA33" s="233" t="s">
        <v>237</v>
      </c>
      <c r="AB33" s="276"/>
      <c r="AC33" s="232" t="s">
        <v>37</v>
      </c>
      <c r="AD33" s="276"/>
      <c r="AE33" s="232" t="s">
        <v>42</v>
      </c>
      <c r="AF33" s="236" t="s">
        <v>72</v>
      </c>
      <c r="AG33" s="237" t="str">
        <f t="shared" si="0"/>
        <v/>
      </c>
      <c r="AH33" s="281" t="s">
        <v>255</v>
      </c>
      <c r="AI33" s="243" t="str">
        <f t="shared" si="1"/>
        <v/>
      </c>
      <c r="AJ33" s="151"/>
      <c r="AK33" s="289" t="str">
        <f t="shared" si="2"/>
        <v>○</v>
      </c>
      <c r="AL33" s="290" t="str">
        <f t="shared" si="3"/>
        <v/>
      </c>
      <c r="AM33" s="291"/>
      <c r="AN33" s="291"/>
      <c r="AO33" s="291"/>
      <c r="AP33" s="291"/>
      <c r="AQ33" s="291"/>
      <c r="AR33" s="291"/>
      <c r="AS33" s="291"/>
      <c r="AT33" s="291"/>
      <c r="AU33" s="292"/>
    </row>
    <row r="34" spans="1:47" ht="33" customHeight="1">
      <c r="A34" s="158">
        <f t="shared" si="4"/>
        <v>23</v>
      </c>
      <c r="B34" s="246" t="str">
        <f>IF('(入力①) 基本情報入力シート'!C55="","",'(入力①) 基本情報入力シート'!C55)</f>
        <v/>
      </c>
      <c r="C34" s="247" t="str">
        <f>IF('(入力①) 基本情報入力シート'!D55="","",'(入力①) 基本情報入力シート'!D55)</f>
        <v/>
      </c>
      <c r="D34" s="247" t="str">
        <f>IF('(入力①) 基本情報入力シート'!E55="","",'(入力①) 基本情報入力シート'!E55)</f>
        <v/>
      </c>
      <c r="E34" s="247" t="str">
        <f>IF('(入力①) 基本情報入力シート'!F55="","",'(入力①) 基本情報入力シート'!F55)</f>
        <v/>
      </c>
      <c r="F34" s="247" t="str">
        <f>IF('(入力①) 基本情報入力シート'!G55="","",'(入力①) 基本情報入力シート'!G55)</f>
        <v/>
      </c>
      <c r="G34" s="247" t="str">
        <f>IF('(入力①) 基本情報入力シート'!H55="","",'(入力①) 基本情報入力シート'!H55)</f>
        <v/>
      </c>
      <c r="H34" s="247" t="str">
        <f>IF('(入力①) 基本情報入力シート'!I55="","",'(入力①) 基本情報入力シート'!I55)</f>
        <v/>
      </c>
      <c r="I34" s="247" t="str">
        <f>IF('(入力①) 基本情報入力シート'!J55="","",'(入力①) 基本情報入力シート'!J55)</f>
        <v/>
      </c>
      <c r="J34" s="247" t="str">
        <f>IF('(入力①) 基本情報入力シート'!K55="","",'(入力①) 基本情報入力シート'!K55)</f>
        <v/>
      </c>
      <c r="K34" s="249" t="str">
        <f>IF('(入力①) 基本情報入力シート'!L55="","",'(入力①) 基本情報入力シート'!L55)</f>
        <v/>
      </c>
      <c r="L34" s="185" t="str">
        <f>IF('(入力①) 基本情報入力シート'!M55="","",'(入力①) 基本情報入力シート'!M55)</f>
        <v/>
      </c>
      <c r="M34" s="185" t="str">
        <f>IF('(入力①) 基本情報入力シート'!R55="","",'(入力①) 基本情報入力シート'!R55)</f>
        <v/>
      </c>
      <c r="N34" s="185" t="str">
        <f>IF('(入力①) 基本情報入力シート'!W55="","",'(入力①) 基本情報入力シート'!W55)</f>
        <v/>
      </c>
      <c r="O34" s="185" t="str">
        <f>IF('(入力①) 基本情報入力シート'!X55="","",'(入力①) 基本情報入力シート'!X55)</f>
        <v/>
      </c>
      <c r="P34" s="198" t="str">
        <f>IF('(入力①) 基本情報入力シート'!Y55="","",'(入力①) 基本情報入力シート'!Y55)</f>
        <v/>
      </c>
      <c r="Q34" s="204" t="str">
        <f>IF('(入力①) 基本情報入力シート'!Z55="","",'(入力①) 基本情報入力シート'!Z55)</f>
        <v/>
      </c>
      <c r="R34" s="254" t="str">
        <f>IF('(入力①) 基本情報入力シート'!AA55="","",'(入力①) 基本情報入力シート'!AA55)</f>
        <v/>
      </c>
      <c r="S34" s="257"/>
      <c r="T34" s="261"/>
      <c r="U34" s="265" t="str">
        <f>IF(P34="","",VLOOKUP(P34,'【参考】数式用'!$A$5:$I$38,MATCH(T34,'【参考】数式用'!$H$4:$I$4,0)+7,0))</f>
        <v/>
      </c>
      <c r="V34" s="271"/>
      <c r="W34" s="225" t="s">
        <v>253</v>
      </c>
      <c r="X34" s="276"/>
      <c r="Y34" s="232" t="s">
        <v>37</v>
      </c>
      <c r="Z34" s="276"/>
      <c r="AA34" s="233" t="s">
        <v>237</v>
      </c>
      <c r="AB34" s="276"/>
      <c r="AC34" s="232" t="s">
        <v>37</v>
      </c>
      <c r="AD34" s="276"/>
      <c r="AE34" s="232" t="s">
        <v>42</v>
      </c>
      <c r="AF34" s="236" t="s">
        <v>72</v>
      </c>
      <c r="AG34" s="237" t="str">
        <f t="shared" si="0"/>
        <v/>
      </c>
      <c r="AH34" s="281" t="s">
        <v>255</v>
      </c>
      <c r="AI34" s="243" t="str">
        <f t="shared" si="1"/>
        <v/>
      </c>
      <c r="AJ34" s="151"/>
      <c r="AK34" s="289" t="str">
        <f t="shared" si="2"/>
        <v>○</v>
      </c>
      <c r="AL34" s="290" t="str">
        <f t="shared" si="3"/>
        <v/>
      </c>
      <c r="AM34" s="291"/>
      <c r="AN34" s="291"/>
      <c r="AO34" s="291"/>
      <c r="AP34" s="291"/>
      <c r="AQ34" s="291"/>
      <c r="AR34" s="291"/>
      <c r="AS34" s="291"/>
      <c r="AT34" s="291"/>
      <c r="AU34" s="292"/>
    </row>
    <row r="35" spans="1:47" ht="33" customHeight="1">
      <c r="A35" s="158">
        <f t="shared" si="4"/>
        <v>24</v>
      </c>
      <c r="B35" s="246" t="str">
        <f>IF('(入力①) 基本情報入力シート'!C56="","",'(入力①) 基本情報入力シート'!C56)</f>
        <v/>
      </c>
      <c r="C35" s="247" t="str">
        <f>IF('(入力①) 基本情報入力シート'!D56="","",'(入力①) 基本情報入力シート'!D56)</f>
        <v/>
      </c>
      <c r="D35" s="247" t="str">
        <f>IF('(入力①) 基本情報入力シート'!E56="","",'(入力①) 基本情報入力シート'!E56)</f>
        <v/>
      </c>
      <c r="E35" s="247" t="str">
        <f>IF('(入力①) 基本情報入力シート'!F56="","",'(入力①) 基本情報入力シート'!F56)</f>
        <v/>
      </c>
      <c r="F35" s="247" t="str">
        <f>IF('(入力①) 基本情報入力シート'!G56="","",'(入力①) 基本情報入力シート'!G56)</f>
        <v/>
      </c>
      <c r="G35" s="247" t="str">
        <f>IF('(入力①) 基本情報入力シート'!H56="","",'(入力①) 基本情報入力シート'!H56)</f>
        <v/>
      </c>
      <c r="H35" s="247" t="str">
        <f>IF('(入力①) 基本情報入力シート'!I56="","",'(入力①) 基本情報入力シート'!I56)</f>
        <v/>
      </c>
      <c r="I35" s="247" t="str">
        <f>IF('(入力①) 基本情報入力シート'!J56="","",'(入力①) 基本情報入力シート'!J56)</f>
        <v/>
      </c>
      <c r="J35" s="247" t="str">
        <f>IF('(入力①) 基本情報入力シート'!K56="","",'(入力①) 基本情報入力シート'!K56)</f>
        <v/>
      </c>
      <c r="K35" s="249" t="str">
        <f>IF('(入力①) 基本情報入力シート'!L56="","",'(入力①) 基本情報入力シート'!L56)</f>
        <v/>
      </c>
      <c r="L35" s="185" t="str">
        <f>IF('(入力①) 基本情報入力シート'!M56="","",'(入力①) 基本情報入力シート'!M56)</f>
        <v/>
      </c>
      <c r="M35" s="185" t="str">
        <f>IF('(入力①) 基本情報入力シート'!R56="","",'(入力①) 基本情報入力シート'!R56)</f>
        <v/>
      </c>
      <c r="N35" s="185" t="str">
        <f>IF('(入力①) 基本情報入力シート'!W56="","",'(入力①) 基本情報入力シート'!W56)</f>
        <v/>
      </c>
      <c r="O35" s="185" t="str">
        <f>IF('(入力①) 基本情報入力シート'!X56="","",'(入力①) 基本情報入力シート'!X56)</f>
        <v/>
      </c>
      <c r="P35" s="198" t="str">
        <f>IF('(入力①) 基本情報入力シート'!Y56="","",'(入力①) 基本情報入力シート'!Y56)</f>
        <v/>
      </c>
      <c r="Q35" s="204" t="str">
        <f>IF('(入力①) 基本情報入力シート'!Z56="","",'(入力①) 基本情報入力シート'!Z56)</f>
        <v/>
      </c>
      <c r="R35" s="254" t="str">
        <f>IF('(入力①) 基本情報入力シート'!AA56="","",'(入力①) 基本情報入力シート'!AA56)</f>
        <v/>
      </c>
      <c r="S35" s="257"/>
      <c r="T35" s="261"/>
      <c r="U35" s="265" t="str">
        <f>IF(P35="","",VLOOKUP(P35,'【参考】数式用'!$A$5:$I$38,MATCH(T35,'【参考】数式用'!$H$4:$I$4,0)+7,0))</f>
        <v/>
      </c>
      <c r="V35" s="271"/>
      <c r="W35" s="225" t="s">
        <v>253</v>
      </c>
      <c r="X35" s="276"/>
      <c r="Y35" s="232" t="s">
        <v>37</v>
      </c>
      <c r="Z35" s="276"/>
      <c r="AA35" s="233" t="s">
        <v>237</v>
      </c>
      <c r="AB35" s="276"/>
      <c r="AC35" s="232" t="s">
        <v>37</v>
      </c>
      <c r="AD35" s="276"/>
      <c r="AE35" s="232" t="s">
        <v>42</v>
      </c>
      <c r="AF35" s="236" t="s">
        <v>72</v>
      </c>
      <c r="AG35" s="237" t="str">
        <f t="shared" si="0"/>
        <v/>
      </c>
      <c r="AH35" s="281" t="s">
        <v>255</v>
      </c>
      <c r="AI35" s="243" t="str">
        <f t="shared" si="1"/>
        <v/>
      </c>
      <c r="AJ35" s="151"/>
      <c r="AK35" s="289" t="str">
        <f t="shared" si="2"/>
        <v>○</v>
      </c>
      <c r="AL35" s="290" t="str">
        <f t="shared" si="3"/>
        <v/>
      </c>
      <c r="AM35" s="291"/>
      <c r="AN35" s="291"/>
      <c r="AO35" s="291"/>
      <c r="AP35" s="291"/>
      <c r="AQ35" s="291"/>
      <c r="AR35" s="291"/>
      <c r="AS35" s="291"/>
      <c r="AT35" s="291"/>
      <c r="AU35" s="292"/>
    </row>
    <row r="36" spans="1:47" ht="33" customHeight="1">
      <c r="A36" s="158">
        <f t="shared" si="4"/>
        <v>25</v>
      </c>
      <c r="B36" s="246" t="str">
        <f>IF('(入力①) 基本情報入力シート'!C57="","",'(入力①) 基本情報入力シート'!C57)</f>
        <v/>
      </c>
      <c r="C36" s="247" t="str">
        <f>IF('(入力①) 基本情報入力シート'!D57="","",'(入力①) 基本情報入力シート'!D57)</f>
        <v/>
      </c>
      <c r="D36" s="247" t="str">
        <f>IF('(入力①) 基本情報入力シート'!E57="","",'(入力①) 基本情報入力シート'!E57)</f>
        <v/>
      </c>
      <c r="E36" s="247" t="str">
        <f>IF('(入力①) 基本情報入力シート'!F57="","",'(入力①) 基本情報入力シート'!F57)</f>
        <v/>
      </c>
      <c r="F36" s="247" t="str">
        <f>IF('(入力①) 基本情報入力シート'!G57="","",'(入力①) 基本情報入力シート'!G57)</f>
        <v/>
      </c>
      <c r="G36" s="247" t="str">
        <f>IF('(入力①) 基本情報入力シート'!H57="","",'(入力①) 基本情報入力シート'!H57)</f>
        <v/>
      </c>
      <c r="H36" s="247" t="str">
        <f>IF('(入力①) 基本情報入力シート'!I57="","",'(入力①) 基本情報入力シート'!I57)</f>
        <v/>
      </c>
      <c r="I36" s="247" t="str">
        <f>IF('(入力①) 基本情報入力シート'!J57="","",'(入力①) 基本情報入力シート'!J57)</f>
        <v/>
      </c>
      <c r="J36" s="247" t="str">
        <f>IF('(入力①) 基本情報入力シート'!K57="","",'(入力①) 基本情報入力シート'!K57)</f>
        <v/>
      </c>
      <c r="K36" s="249" t="str">
        <f>IF('(入力①) 基本情報入力シート'!L57="","",'(入力①) 基本情報入力シート'!L57)</f>
        <v/>
      </c>
      <c r="L36" s="185" t="str">
        <f>IF('(入力①) 基本情報入力シート'!M57="","",'(入力①) 基本情報入力シート'!M57)</f>
        <v/>
      </c>
      <c r="M36" s="185" t="str">
        <f>IF('(入力①) 基本情報入力シート'!R57="","",'(入力①) 基本情報入力シート'!R57)</f>
        <v/>
      </c>
      <c r="N36" s="185" t="str">
        <f>IF('(入力①) 基本情報入力シート'!W57="","",'(入力①) 基本情報入力シート'!W57)</f>
        <v/>
      </c>
      <c r="O36" s="185" t="str">
        <f>IF('(入力①) 基本情報入力シート'!X57="","",'(入力①) 基本情報入力シート'!X57)</f>
        <v/>
      </c>
      <c r="P36" s="198" t="str">
        <f>IF('(入力①) 基本情報入力シート'!Y57="","",'(入力①) 基本情報入力シート'!Y57)</f>
        <v/>
      </c>
      <c r="Q36" s="204" t="str">
        <f>IF('(入力①) 基本情報入力シート'!Z57="","",'(入力①) 基本情報入力シート'!Z57)</f>
        <v/>
      </c>
      <c r="R36" s="254" t="str">
        <f>IF('(入力①) 基本情報入力シート'!AA57="","",'(入力①) 基本情報入力シート'!AA57)</f>
        <v/>
      </c>
      <c r="S36" s="257"/>
      <c r="T36" s="261"/>
      <c r="U36" s="265" t="str">
        <f>IF(P36="","",VLOOKUP(P36,'【参考】数式用'!$A$5:$I$38,MATCH(T36,'【参考】数式用'!$H$4:$I$4,0)+7,0))</f>
        <v/>
      </c>
      <c r="V36" s="271"/>
      <c r="W36" s="225" t="s">
        <v>253</v>
      </c>
      <c r="X36" s="276"/>
      <c r="Y36" s="232" t="s">
        <v>37</v>
      </c>
      <c r="Z36" s="276"/>
      <c r="AA36" s="233" t="s">
        <v>237</v>
      </c>
      <c r="AB36" s="276"/>
      <c r="AC36" s="232" t="s">
        <v>37</v>
      </c>
      <c r="AD36" s="276"/>
      <c r="AE36" s="232" t="s">
        <v>42</v>
      </c>
      <c r="AF36" s="236" t="s">
        <v>72</v>
      </c>
      <c r="AG36" s="237" t="str">
        <f t="shared" si="0"/>
        <v/>
      </c>
      <c r="AH36" s="281" t="s">
        <v>255</v>
      </c>
      <c r="AI36" s="243" t="str">
        <f t="shared" si="1"/>
        <v/>
      </c>
      <c r="AJ36" s="151"/>
      <c r="AK36" s="289" t="str">
        <f t="shared" si="2"/>
        <v>○</v>
      </c>
      <c r="AL36" s="290" t="str">
        <f t="shared" si="3"/>
        <v/>
      </c>
      <c r="AM36" s="291"/>
      <c r="AN36" s="291"/>
      <c r="AO36" s="291"/>
      <c r="AP36" s="291"/>
      <c r="AQ36" s="291"/>
      <c r="AR36" s="291"/>
      <c r="AS36" s="291"/>
      <c r="AT36" s="291"/>
      <c r="AU36" s="292"/>
    </row>
    <row r="37" spans="1:47" ht="33" customHeight="1">
      <c r="A37" s="158">
        <f t="shared" si="4"/>
        <v>26</v>
      </c>
      <c r="B37" s="246" t="str">
        <f>IF('(入力①) 基本情報入力シート'!C58="","",'(入力①) 基本情報入力シート'!C58)</f>
        <v/>
      </c>
      <c r="C37" s="247" t="str">
        <f>IF('(入力①) 基本情報入力シート'!D58="","",'(入力①) 基本情報入力シート'!D58)</f>
        <v/>
      </c>
      <c r="D37" s="247" t="str">
        <f>IF('(入力①) 基本情報入力シート'!E58="","",'(入力①) 基本情報入力シート'!E58)</f>
        <v/>
      </c>
      <c r="E37" s="247" t="str">
        <f>IF('(入力①) 基本情報入力シート'!F58="","",'(入力①) 基本情報入力シート'!F58)</f>
        <v/>
      </c>
      <c r="F37" s="247" t="str">
        <f>IF('(入力①) 基本情報入力シート'!G58="","",'(入力①) 基本情報入力シート'!G58)</f>
        <v/>
      </c>
      <c r="G37" s="247" t="str">
        <f>IF('(入力①) 基本情報入力シート'!H58="","",'(入力①) 基本情報入力シート'!H58)</f>
        <v/>
      </c>
      <c r="H37" s="247" t="str">
        <f>IF('(入力①) 基本情報入力シート'!I58="","",'(入力①) 基本情報入力シート'!I58)</f>
        <v/>
      </c>
      <c r="I37" s="247" t="str">
        <f>IF('(入力①) 基本情報入力シート'!J58="","",'(入力①) 基本情報入力シート'!J58)</f>
        <v/>
      </c>
      <c r="J37" s="247" t="str">
        <f>IF('(入力①) 基本情報入力シート'!K58="","",'(入力①) 基本情報入力シート'!K58)</f>
        <v/>
      </c>
      <c r="K37" s="249" t="str">
        <f>IF('(入力①) 基本情報入力シート'!L58="","",'(入力①) 基本情報入力シート'!L58)</f>
        <v/>
      </c>
      <c r="L37" s="185" t="str">
        <f>IF('(入力①) 基本情報入力シート'!M58="","",'(入力①) 基本情報入力シート'!M58)</f>
        <v/>
      </c>
      <c r="M37" s="185" t="str">
        <f>IF('(入力①) 基本情報入力シート'!R58="","",'(入力①) 基本情報入力シート'!R58)</f>
        <v/>
      </c>
      <c r="N37" s="185" t="str">
        <f>IF('(入力①) 基本情報入力シート'!W58="","",'(入力①) 基本情報入力シート'!W58)</f>
        <v/>
      </c>
      <c r="O37" s="185" t="str">
        <f>IF('(入力①) 基本情報入力シート'!X58="","",'(入力①) 基本情報入力シート'!X58)</f>
        <v/>
      </c>
      <c r="P37" s="198" t="str">
        <f>IF('(入力①) 基本情報入力シート'!Y58="","",'(入力①) 基本情報入力シート'!Y58)</f>
        <v/>
      </c>
      <c r="Q37" s="204" t="str">
        <f>IF('(入力①) 基本情報入力シート'!Z58="","",'(入力①) 基本情報入力シート'!Z58)</f>
        <v/>
      </c>
      <c r="R37" s="254" t="str">
        <f>IF('(入力①) 基本情報入力シート'!AA58="","",'(入力①) 基本情報入力シート'!AA58)</f>
        <v/>
      </c>
      <c r="S37" s="257"/>
      <c r="T37" s="261"/>
      <c r="U37" s="265" t="str">
        <f>IF(P37="","",VLOOKUP(P37,'【参考】数式用'!$A$5:$I$38,MATCH(T37,'【参考】数式用'!$H$4:$I$4,0)+7,0))</f>
        <v/>
      </c>
      <c r="V37" s="271"/>
      <c r="W37" s="225" t="s">
        <v>253</v>
      </c>
      <c r="X37" s="276"/>
      <c r="Y37" s="232" t="s">
        <v>37</v>
      </c>
      <c r="Z37" s="276"/>
      <c r="AA37" s="233" t="s">
        <v>237</v>
      </c>
      <c r="AB37" s="276"/>
      <c r="AC37" s="232" t="s">
        <v>37</v>
      </c>
      <c r="AD37" s="276"/>
      <c r="AE37" s="232" t="s">
        <v>42</v>
      </c>
      <c r="AF37" s="236" t="s">
        <v>72</v>
      </c>
      <c r="AG37" s="237" t="str">
        <f t="shared" si="0"/>
        <v/>
      </c>
      <c r="AH37" s="281" t="s">
        <v>255</v>
      </c>
      <c r="AI37" s="243" t="str">
        <f t="shared" si="1"/>
        <v/>
      </c>
      <c r="AJ37" s="151"/>
      <c r="AK37" s="289" t="str">
        <f t="shared" si="2"/>
        <v>○</v>
      </c>
      <c r="AL37" s="290" t="str">
        <f t="shared" si="3"/>
        <v/>
      </c>
      <c r="AM37" s="291"/>
      <c r="AN37" s="291"/>
      <c r="AO37" s="291"/>
      <c r="AP37" s="291"/>
      <c r="AQ37" s="291"/>
      <c r="AR37" s="291"/>
      <c r="AS37" s="291"/>
      <c r="AT37" s="291"/>
      <c r="AU37" s="292"/>
    </row>
    <row r="38" spans="1:47" ht="33" customHeight="1">
      <c r="A38" s="158">
        <f t="shared" si="4"/>
        <v>27</v>
      </c>
      <c r="B38" s="246" t="str">
        <f>IF('(入力①) 基本情報入力シート'!C59="","",'(入力①) 基本情報入力シート'!C59)</f>
        <v/>
      </c>
      <c r="C38" s="247" t="str">
        <f>IF('(入力①) 基本情報入力シート'!D59="","",'(入力①) 基本情報入力シート'!D59)</f>
        <v/>
      </c>
      <c r="D38" s="247" t="str">
        <f>IF('(入力①) 基本情報入力シート'!E59="","",'(入力①) 基本情報入力シート'!E59)</f>
        <v/>
      </c>
      <c r="E38" s="247" t="str">
        <f>IF('(入力①) 基本情報入力シート'!F59="","",'(入力①) 基本情報入力シート'!F59)</f>
        <v/>
      </c>
      <c r="F38" s="247" t="str">
        <f>IF('(入力①) 基本情報入力シート'!G59="","",'(入力①) 基本情報入力シート'!G59)</f>
        <v/>
      </c>
      <c r="G38" s="247" t="str">
        <f>IF('(入力①) 基本情報入力シート'!H59="","",'(入力①) 基本情報入力シート'!H59)</f>
        <v/>
      </c>
      <c r="H38" s="247" t="str">
        <f>IF('(入力①) 基本情報入力シート'!I59="","",'(入力①) 基本情報入力シート'!I59)</f>
        <v/>
      </c>
      <c r="I38" s="247" t="str">
        <f>IF('(入力①) 基本情報入力シート'!J59="","",'(入力①) 基本情報入力シート'!J59)</f>
        <v/>
      </c>
      <c r="J38" s="247" t="str">
        <f>IF('(入力①) 基本情報入力シート'!K59="","",'(入力①) 基本情報入力シート'!K59)</f>
        <v/>
      </c>
      <c r="K38" s="249" t="str">
        <f>IF('(入力①) 基本情報入力シート'!L59="","",'(入力①) 基本情報入力シート'!L59)</f>
        <v/>
      </c>
      <c r="L38" s="185" t="str">
        <f>IF('(入力①) 基本情報入力シート'!M59="","",'(入力①) 基本情報入力シート'!M59)</f>
        <v/>
      </c>
      <c r="M38" s="185" t="str">
        <f>IF('(入力①) 基本情報入力シート'!R59="","",'(入力①) 基本情報入力シート'!R59)</f>
        <v/>
      </c>
      <c r="N38" s="185" t="str">
        <f>IF('(入力①) 基本情報入力シート'!W59="","",'(入力①) 基本情報入力シート'!W59)</f>
        <v/>
      </c>
      <c r="O38" s="185" t="str">
        <f>IF('(入力①) 基本情報入力シート'!X59="","",'(入力①) 基本情報入力シート'!X59)</f>
        <v/>
      </c>
      <c r="P38" s="198" t="str">
        <f>IF('(入力①) 基本情報入力シート'!Y59="","",'(入力①) 基本情報入力シート'!Y59)</f>
        <v/>
      </c>
      <c r="Q38" s="204" t="str">
        <f>IF('(入力①) 基本情報入力シート'!Z59="","",'(入力①) 基本情報入力シート'!Z59)</f>
        <v/>
      </c>
      <c r="R38" s="254" t="str">
        <f>IF('(入力①) 基本情報入力シート'!AA59="","",'(入力①) 基本情報入力シート'!AA59)</f>
        <v/>
      </c>
      <c r="S38" s="257"/>
      <c r="T38" s="261"/>
      <c r="U38" s="265" t="str">
        <f>IF(P38="","",VLOOKUP(P38,'【参考】数式用'!$A$5:$I$38,MATCH(T38,'【参考】数式用'!$H$4:$I$4,0)+7,0))</f>
        <v/>
      </c>
      <c r="V38" s="271"/>
      <c r="W38" s="225" t="s">
        <v>253</v>
      </c>
      <c r="X38" s="276"/>
      <c r="Y38" s="232" t="s">
        <v>37</v>
      </c>
      <c r="Z38" s="276"/>
      <c r="AA38" s="233" t="s">
        <v>237</v>
      </c>
      <c r="AB38" s="276"/>
      <c r="AC38" s="232" t="s">
        <v>37</v>
      </c>
      <c r="AD38" s="276"/>
      <c r="AE38" s="232" t="s">
        <v>42</v>
      </c>
      <c r="AF38" s="236" t="s">
        <v>72</v>
      </c>
      <c r="AG38" s="237" t="str">
        <f t="shared" si="0"/>
        <v/>
      </c>
      <c r="AH38" s="281" t="s">
        <v>255</v>
      </c>
      <c r="AI38" s="243" t="str">
        <f t="shared" si="1"/>
        <v/>
      </c>
      <c r="AJ38" s="151"/>
      <c r="AK38" s="289" t="str">
        <f t="shared" si="2"/>
        <v>○</v>
      </c>
      <c r="AL38" s="290" t="str">
        <f t="shared" si="3"/>
        <v/>
      </c>
      <c r="AM38" s="291"/>
      <c r="AN38" s="291"/>
      <c r="AO38" s="291"/>
      <c r="AP38" s="291"/>
      <c r="AQ38" s="291"/>
      <c r="AR38" s="291"/>
      <c r="AS38" s="291"/>
      <c r="AT38" s="291"/>
      <c r="AU38" s="292"/>
    </row>
    <row r="39" spans="1:47" ht="33" customHeight="1">
      <c r="A39" s="158">
        <f t="shared" si="4"/>
        <v>28</v>
      </c>
      <c r="B39" s="246" t="str">
        <f>IF('(入力①) 基本情報入力シート'!C60="","",'(入力①) 基本情報入力シート'!C60)</f>
        <v/>
      </c>
      <c r="C39" s="247" t="str">
        <f>IF('(入力①) 基本情報入力シート'!D60="","",'(入力①) 基本情報入力シート'!D60)</f>
        <v/>
      </c>
      <c r="D39" s="247" t="str">
        <f>IF('(入力①) 基本情報入力シート'!E60="","",'(入力①) 基本情報入力シート'!E60)</f>
        <v/>
      </c>
      <c r="E39" s="247" t="str">
        <f>IF('(入力①) 基本情報入力シート'!F60="","",'(入力①) 基本情報入力シート'!F60)</f>
        <v/>
      </c>
      <c r="F39" s="247" t="str">
        <f>IF('(入力①) 基本情報入力シート'!G60="","",'(入力①) 基本情報入力シート'!G60)</f>
        <v/>
      </c>
      <c r="G39" s="247" t="str">
        <f>IF('(入力①) 基本情報入力シート'!H60="","",'(入力①) 基本情報入力シート'!H60)</f>
        <v/>
      </c>
      <c r="H39" s="247" t="str">
        <f>IF('(入力①) 基本情報入力シート'!I60="","",'(入力①) 基本情報入力シート'!I60)</f>
        <v/>
      </c>
      <c r="I39" s="247" t="str">
        <f>IF('(入力①) 基本情報入力シート'!J60="","",'(入力①) 基本情報入力シート'!J60)</f>
        <v/>
      </c>
      <c r="J39" s="247" t="str">
        <f>IF('(入力①) 基本情報入力シート'!K60="","",'(入力①) 基本情報入力シート'!K60)</f>
        <v/>
      </c>
      <c r="K39" s="249" t="str">
        <f>IF('(入力①) 基本情報入力シート'!L60="","",'(入力①) 基本情報入力シート'!L60)</f>
        <v/>
      </c>
      <c r="L39" s="185" t="str">
        <f>IF('(入力①) 基本情報入力シート'!M60="","",'(入力①) 基本情報入力シート'!M60)</f>
        <v/>
      </c>
      <c r="M39" s="185" t="str">
        <f>IF('(入力①) 基本情報入力シート'!R60="","",'(入力①) 基本情報入力シート'!R60)</f>
        <v/>
      </c>
      <c r="N39" s="185" t="str">
        <f>IF('(入力①) 基本情報入力シート'!W60="","",'(入力①) 基本情報入力シート'!W60)</f>
        <v/>
      </c>
      <c r="O39" s="185" t="str">
        <f>IF('(入力①) 基本情報入力シート'!X60="","",'(入力①) 基本情報入力シート'!X60)</f>
        <v/>
      </c>
      <c r="P39" s="198" t="str">
        <f>IF('(入力①) 基本情報入力シート'!Y60="","",'(入力①) 基本情報入力シート'!Y60)</f>
        <v/>
      </c>
      <c r="Q39" s="204" t="str">
        <f>IF('(入力①) 基本情報入力シート'!Z60="","",'(入力①) 基本情報入力シート'!Z60)</f>
        <v/>
      </c>
      <c r="R39" s="254" t="str">
        <f>IF('(入力①) 基本情報入力シート'!AA60="","",'(入力①) 基本情報入力シート'!AA60)</f>
        <v/>
      </c>
      <c r="S39" s="257"/>
      <c r="T39" s="261"/>
      <c r="U39" s="265" t="str">
        <f>IF(P39="","",VLOOKUP(P39,'【参考】数式用'!$A$5:$I$38,MATCH(T39,'【参考】数式用'!$H$4:$I$4,0)+7,0))</f>
        <v/>
      </c>
      <c r="V39" s="271"/>
      <c r="W39" s="225" t="s">
        <v>253</v>
      </c>
      <c r="X39" s="276"/>
      <c r="Y39" s="232" t="s">
        <v>37</v>
      </c>
      <c r="Z39" s="276"/>
      <c r="AA39" s="233" t="s">
        <v>237</v>
      </c>
      <c r="AB39" s="276"/>
      <c r="AC39" s="232" t="s">
        <v>37</v>
      </c>
      <c r="AD39" s="276"/>
      <c r="AE39" s="232" t="s">
        <v>42</v>
      </c>
      <c r="AF39" s="236" t="s">
        <v>72</v>
      </c>
      <c r="AG39" s="237" t="str">
        <f t="shared" si="0"/>
        <v/>
      </c>
      <c r="AH39" s="281" t="s">
        <v>255</v>
      </c>
      <c r="AI39" s="243" t="str">
        <f t="shared" si="1"/>
        <v/>
      </c>
      <c r="AJ39" s="151"/>
      <c r="AK39" s="289" t="str">
        <f t="shared" si="2"/>
        <v>○</v>
      </c>
      <c r="AL39" s="290" t="str">
        <f t="shared" si="3"/>
        <v/>
      </c>
      <c r="AM39" s="291"/>
      <c r="AN39" s="291"/>
      <c r="AO39" s="291"/>
      <c r="AP39" s="291"/>
      <c r="AQ39" s="291"/>
      <c r="AR39" s="291"/>
      <c r="AS39" s="291"/>
      <c r="AT39" s="291"/>
      <c r="AU39" s="292"/>
    </row>
    <row r="40" spans="1:47" ht="33" customHeight="1">
      <c r="A40" s="158">
        <f t="shared" si="4"/>
        <v>29</v>
      </c>
      <c r="B40" s="246" t="str">
        <f>IF('(入力①) 基本情報入力シート'!C61="","",'(入力①) 基本情報入力シート'!C61)</f>
        <v/>
      </c>
      <c r="C40" s="247" t="str">
        <f>IF('(入力①) 基本情報入力シート'!D61="","",'(入力①) 基本情報入力シート'!D61)</f>
        <v/>
      </c>
      <c r="D40" s="247" t="str">
        <f>IF('(入力①) 基本情報入力シート'!E61="","",'(入力①) 基本情報入力シート'!E61)</f>
        <v/>
      </c>
      <c r="E40" s="247" t="str">
        <f>IF('(入力①) 基本情報入力シート'!F61="","",'(入力①) 基本情報入力シート'!F61)</f>
        <v/>
      </c>
      <c r="F40" s="247" t="str">
        <f>IF('(入力①) 基本情報入力シート'!G61="","",'(入力①) 基本情報入力シート'!G61)</f>
        <v/>
      </c>
      <c r="G40" s="247" t="str">
        <f>IF('(入力①) 基本情報入力シート'!H61="","",'(入力①) 基本情報入力シート'!H61)</f>
        <v/>
      </c>
      <c r="H40" s="247" t="str">
        <f>IF('(入力①) 基本情報入力シート'!I61="","",'(入力①) 基本情報入力シート'!I61)</f>
        <v/>
      </c>
      <c r="I40" s="247" t="str">
        <f>IF('(入力①) 基本情報入力シート'!J61="","",'(入力①) 基本情報入力シート'!J61)</f>
        <v/>
      </c>
      <c r="J40" s="247" t="str">
        <f>IF('(入力①) 基本情報入力シート'!K61="","",'(入力①) 基本情報入力シート'!K61)</f>
        <v/>
      </c>
      <c r="K40" s="249" t="str">
        <f>IF('(入力①) 基本情報入力シート'!L61="","",'(入力①) 基本情報入力シート'!L61)</f>
        <v/>
      </c>
      <c r="L40" s="185" t="str">
        <f>IF('(入力①) 基本情報入力シート'!M61="","",'(入力①) 基本情報入力シート'!M61)</f>
        <v/>
      </c>
      <c r="M40" s="185" t="str">
        <f>IF('(入力①) 基本情報入力シート'!R61="","",'(入力①) 基本情報入力シート'!R61)</f>
        <v/>
      </c>
      <c r="N40" s="185" t="str">
        <f>IF('(入力①) 基本情報入力シート'!W61="","",'(入力①) 基本情報入力シート'!W61)</f>
        <v/>
      </c>
      <c r="O40" s="185" t="str">
        <f>IF('(入力①) 基本情報入力シート'!X61="","",'(入力①) 基本情報入力シート'!X61)</f>
        <v/>
      </c>
      <c r="P40" s="198" t="str">
        <f>IF('(入力①) 基本情報入力シート'!Y61="","",'(入力①) 基本情報入力シート'!Y61)</f>
        <v/>
      </c>
      <c r="Q40" s="204" t="str">
        <f>IF('(入力①) 基本情報入力シート'!Z61="","",'(入力①) 基本情報入力シート'!Z61)</f>
        <v/>
      </c>
      <c r="R40" s="254" t="str">
        <f>IF('(入力①) 基本情報入力シート'!AA61="","",'(入力①) 基本情報入力シート'!AA61)</f>
        <v/>
      </c>
      <c r="S40" s="257"/>
      <c r="T40" s="261"/>
      <c r="U40" s="265" t="str">
        <f>IF(P40="","",VLOOKUP(P40,'【参考】数式用'!$A$5:$I$38,MATCH(T40,'【参考】数式用'!$H$4:$I$4,0)+7,0))</f>
        <v/>
      </c>
      <c r="V40" s="271"/>
      <c r="W40" s="225" t="s">
        <v>253</v>
      </c>
      <c r="X40" s="276"/>
      <c r="Y40" s="232" t="s">
        <v>37</v>
      </c>
      <c r="Z40" s="276"/>
      <c r="AA40" s="233" t="s">
        <v>237</v>
      </c>
      <c r="AB40" s="276"/>
      <c r="AC40" s="232" t="s">
        <v>37</v>
      </c>
      <c r="AD40" s="276"/>
      <c r="AE40" s="232" t="s">
        <v>42</v>
      </c>
      <c r="AF40" s="236" t="s">
        <v>72</v>
      </c>
      <c r="AG40" s="237" t="str">
        <f t="shared" si="0"/>
        <v/>
      </c>
      <c r="AH40" s="281" t="s">
        <v>255</v>
      </c>
      <c r="AI40" s="243" t="str">
        <f t="shared" si="1"/>
        <v/>
      </c>
      <c r="AJ40" s="151"/>
      <c r="AK40" s="289" t="str">
        <f t="shared" si="2"/>
        <v>○</v>
      </c>
      <c r="AL40" s="290" t="str">
        <f t="shared" si="3"/>
        <v/>
      </c>
      <c r="AM40" s="291"/>
      <c r="AN40" s="291"/>
      <c r="AO40" s="291"/>
      <c r="AP40" s="291"/>
      <c r="AQ40" s="291"/>
      <c r="AR40" s="291"/>
      <c r="AS40" s="291"/>
      <c r="AT40" s="291"/>
      <c r="AU40" s="292"/>
    </row>
    <row r="41" spans="1:47" ht="33" customHeight="1">
      <c r="A41" s="158">
        <f t="shared" si="4"/>
        <v>30</v>
      </c>
      <c r="B41" s="246" t="str">
        <f>IF('(入力①) 基本情報入力シート'!C62="","",'(入力①) 基本情報入力シート'!C62)</f>
        <v/>
      </c>
      <c r="C41" s="247" t="str">
        <f>IF('(入力①) 基本情報入力シート'!D62="","",'(入力①) 基本情報入力シート'!D62)</f>
        <v/>
      </c>
      <c r="D41" s="247" t="str">
        <f>IF('(入力①) 基本情報入力シート'!E62="","",'(入力①) 基本情報入力シート'!E62)</f>
        <v/>
      </c>
      <c r="E41" s="247" t="str">
        <f>IF('(入力①) 基本情報入力シート'!F62="","",'(入力①) 基本情報入力シート'!F62)</f>
        <v/>
      </c>
      <c r="F41" s="247" t="str">
        <f>IF('(入力①) 基本情報入力シート'!G62="","",'(入力①) 基本情報入力シート'!G62)</f>
        <v/>
      </c>
      <c r="G41" s="247" t="str">
        <f>IF('(入力①) 基本情報入力シート'!H62="","",'(入力①) 基本情報入力シート'!H62)</f>
        <v/>
      </c>
      <c r="H41" s="247" t="str">
        <f>IF('(入力①) 基本情報入力シート'!I62="","",'(入力①) 基本情報入力シート'!I62)</f>
        <v/>
      </c>
      <c r="I41" s="247" t="str">
        <f>IF('(入力①) 基本情報入力シート'!J62="","",'(入力①) 基本情報入力シート'!J62)</f>
        <v/>
      </c>
      <c r="J41" s="247" t="str">
        <f>IF('(入力①) 基本情報入力シート'!K62="","",'(入力①) 基本情報入力シート'!K62)</f>
        <v/>
      </c>
      <c r="K41" s="249" t="str">
        <f>IF('(入力①) 基本情報入力シート'!L62="","",'(入力①) 基本情報入力シート'!L62)</f>
        <v/>
      </c>
      <c r="L41" s="185" t="str">
        <f>IF('(入力①) 基本情報入力シート'!M62="","",'(入力①) 基本情報入力シート'!M62)</f>
        <v/>
      </c>
      <c r="M41" s="185" t="str">
        <f>IF('(入力①) 基本情報入力シート'!R62="","",'(入力①) 基本情報入力シート'!R62)</f>
        <v/>
      </c>
      <c r="N41" s="185" t="str">
        <f>IF('(入力①) 基本情報入力シート'!W62="","",'(入力①) 基本情報入力シート'!W62)</f>
        <v/>
      </c>
      <c r="O41" s="185" t="str">
        <f>IF('(入力①) 基本情報入力シート'!X62="","",'(入力①) 基本情報入力シート'!X62)</f>
        <v/>
      </c>
      <c r="P41" s="198" t="str">
        <f>IF('(入力①) 基本情報入力シート'!Y62="","",'(入力①) 基本情報入力シート'!Y62)</f>
        <v/>
      </c>
      <c r="Q41" s="204" t="str">
        <f>IF('(入力①) 基本情報入力シート'!Z62="","",'(入力①) 基本情報入力シート'!Z62)</f>
        <v/>
      </c>
      <c r="R41" s="254" t="str">
        <f>IF('(入力①) 基本情報入力シート'!AA62="","",'(入力①) 基本情報入力シート'!AA62)</f>
        <v/>
      </c>
      <c r="S41" s="257"/>
      <c r="T41" s="261"/>
      <c r="U41" s="265" t="str">
        <f>IF(P41="","",VLOOKUP(P41,'【参考】数式用'!$A$5:$I$38,MATCH(T41,'【参考】数式用'!$H$4:$I$4,0)+7,0))</f>
        <v/>
      </c>
      <c r="V41" s="271"/>
      <c r="W41" s="225" t="s">
        <v>253</v>
      </c>
      <c r="X41" s="276"/>
      <c r="Y41" s="232" t="s">
        <v>37</v>
      </c>
      <c r="Z41" s="276"/>
      <c r="AA41" s="233" t="s">
        <v>237</v>
      </c>
      <c r="AB41" s="276"/>
      <c r="AC41" s="232" t="s">
        <v>37</v>
      </c>
      <c r="AD41" s="276"/>
      <c r="AE41" s="232" t="s">
        <v>42</v>
      </c>
      <c r="AF41" s="236" t="s">
        <v>72</v>
      </c>
      <c r="AG41" s="237" t="str">
        <f t="shared" si="0"/>
        <v/>
      </c>
      <c r="AH41" s="281" t="s">
        <v>255</v>
      </c>
      <c r="AI41" s="243" t="str">
        <f t="shared" si="1"/>
        <v/>
      </c>
      <c r="AJ41" s="151"/>
      <c r="AK41" s="289" t="str">
        <f t="shared" si="2"/>
        <v>○</v>
      </c>
      <c r="AL41" s="290" t="str">
        <f t="shared" si="3"/>
        <v/>
      </c>
      <c r="AM41" s="291"/>
      <c r="AN41" s="291"/>
      <c r="AO41" s="291"/>
      <c r="AP41" s="291"/>
      <c r="AQ41" s="291"/>
      <c r="AR41" s="291"/>
      <c r="AS41" s="291"/>
      <c r="AT41" s="291"/>
      <c r="AU41" s="292"/>
    </row>
    <row r="42" spans="1:47" ht="33" customHeight="1">
      <c r="A42" s="158">
        <f t="shared" si="4"/>
        <v>31</v>
      </c>
      <c r="B42" s="246" t="str">
        <f>IF('(入力①) 基本情報入力シート'!C63="","",'(入力①) 基本情報入力シート'!C63)</f>
        <v/>
      </c>
      <c r="C42" s="247" t="str">
        <f>IF('(入力①) 基本情報入力シート'!D63="","",'(入力①) 基本情報入力シート'!D63)</f>
        <v/>
      </c>
      <c r="D42" s="247" t="str">
        <f>IF('(入力①) 基本情報入力シート'!E63="","",'(入力①) 基本情報入力シート'!E63)</f>
        <v/>
      </c>
      <c r="E42" s="247" t="str">
        <f>IF('(入力①) 基本情報入力シート'!F63="","",'(入力①) 基本情報入力シート'!F63)</f>
        <v/>
      </c>
      <c r="F42" s="247" t="str">
        <f>IF('(入力①) 基本情報入力シート'!G63="","",'(入力①) 基本情報入力シート'!G63)</f>
        <v/>
      </c>
      <c r="G42" s="247" t="str">
        <f>IF('(入力①) 基本情報入力シート'!H63="","",'(入力①) 基本情報入力シート'!H63)</f>
        <v/>
      </c>
      <c r="H42" s="247" t="str">
        <f>IF('(入力①) 基本情報入力シート'!I63="","",'(入力①) 基本情報入力シート'!I63)</f>
        <v/>
      </c>
      <c r="I42" s="247" t="str">
        <f>IF('(入力①) 基本情報入力シート'!J63="","",'(入力①) 基本情報入力シート'!J63)</f>
        <v/>
      </c>
      <c r="J42" s="247" t="str">
        <f>IF('(入力①) 基本情報入力シート'!K63="","",'(入力①) 基本情報入力シート'!K63)</f>
        <v/>
      </c>
      <c r="K42" s="249" t="str">
        <f>IF('(入力①) 基本情報入力シート'!L63="","",'(入力①) 基本情報入力シート'!L63)</f>
        <v/>
      </c>
      <c r="L42" s="185" t="str">
        <f>IF('(入力①) 基本情報入力シート'!M63="","",'(入力①) 基本情報入力シート'!M63)</f>
        <v/>
      </c>
      <c r="M42" s="185" t="str">
        <f>IF('(入力①) 基本情報入力シート'!R63="","",'(入力①) 基本情報入力シート'!R63)</f>
        <v/>
      </c>
      <c r="N42" s="185" t="str">
        <f>IF('(入力①) 基本情報入力シート'!W63="","",'(入力①) 基本情報入力シート'!W63)</f>
        <v/>
      </c>
      <c r="O42" s="185" t="str">
        <f>IF('(入力①) 基本情報入力シート'!X63="","",'(入力①) 基本情報入力シート'!X63)</f>
        <v/>
      </c>
      <c r="P42" s="198" t="str">
        <f>IF('(入力①) 基本情報入力シート'!Y63="","",'(入力①) 基本情報入力シート'!Y63)</f>
        <v/>
      </c>
      <c r="Q42" s="204" t="str">
        <f>IF('(入力①) 基本情報入力シート'!Z63="","",'(入力①) 基本情報入力シート'!Z63)</f>
        <v/>
      </c>
      <c r="R42" s="254" t="str">
        <f>IF('(入力①) 基本情報入力シート'!AA63="","",'(入力①) 基本情報入力シート'!AA63)</f>
        <v/>
      </c>
      <c r="S42" s="257"/>
      <c r="T42" s="261"/>
      <c r="U42" s="265" t="str">
        <f>IF(P42="","",VLOOKUP(P42,'【参考】数式用'!$A$5:$I$38,MATCH(T42,'【参考】数式用'!$H$4:$I$4,0)+7,0))</f>
        <v/>
      </c>
      <c r="V42" s="271"/>
      <c r="W42" s="225" t="s">
        <v>253</v>
      </c>
      <c r="X42" s="276"/>
      <c r="Y42" s="232" t="s">
        <v>37</v>
      </c>
      <c r="Z42" s="276"/>
      <c r="AA42" s="233" t="s">
        <v>237</v>
      </c>
      <c r="AB42" s="276"/>
      <c r="AC42" s="232" t="s">
        <v>37</v>
      </c>
      <c r="AD42" s="276"/>
      <c r="AE42" s="232" t="s">
        <v>42</v>
      </c>
      <c r="AF42" s="236" t="s">
        <v>72</v>
      </c>
      <c r="AG42" s="237" t="str">
        <f t="shared" si="0"/>
        <v/>
      </c>
      <c r="AH42" s="281" t="s">
        <v>255</v>
      </c>
      <c r="AI42" s="243" t="str">
        <f t="shared" si="1"/>
        <v/>
      </c>
      <c r="AJ42" s="151"/>
      <c r="AK42" s="289" t="str">
        <f t="shared" si="2"/>
        <v>○</v>
      </c>
      <c r="AL42" s="290" t="str">
        <f t="shared" si="3"/>
        <v/>
      </c>
      <c r="AM42" s="291"/>
      <c r="AN42" s="291"/>
      <c r="AO42" s="291"/>
      <c r="AP42" s="291"/>
      <c r="AQ42" s="291"/>
      <c r="AR42" s="291"/>
      <c r="AS42" s="291"/>
      <c r="AT42" s="291"/>
      <c r="AU42" s="292"/>
    </row>
    <row r="43" spans="1:47" ht="33" customHeight="1">
      <c r="A43" s="158">
        <f t="shared" si="4"/>
        <v>32</v>
      </c>
      <c r="B43" s="246" t="str">
        <f>IF('(入力①) 基本情報入力シート'!C64="","",'(入力①) 基本情報入力シート'!C64)</f>
        <v/>
      </c>
      <c r="C43" s="247" t="str">
        <f>IF('(入力①) 基本情報入力シート'!D64="","",'(入力①) 基本情報入力シート'!D64)</f>
        <v/>
      </c>
      <c r="D43" s="247" t="str">
        <f>IF('(入力①) 基本情報入力シート'!E64="","",'(入力①) 基本情報入力シート'!E64)</f>
        <v/>
      </c>
      <c r="E43" s="247" t="str">
        <f>IF('(入力①) 基本情報入力シート'!F64="","",'(入力①) 基本情報入力シート'!F64)</f>
        <v/>
      </c>
      <c r="F43" s="247" t="str">
        <f>IF('(入力①) 基本情報入力シート'!G64="","",'(入力①) 基本情報入力シート'!G64)</f>
        <v/>
      </c>
      <c r="G43" s="247" t="str">
        <f>IF('(入力①) 基本情報入力シート'!H64="","",'(入力①) 基本情報入力シート'!H64)</f>
        <v/>
      </c>
      <c r="H43" s="247" t="str">
        <f>IF('(入力①) 基本情報入力シート'!I64="","",'(入力①) 基本情報入力シート'!I64)</f>
        <v/>
      </c>
      <c r="I43" s="247" t="str">
        <f>IF('(入力①) 基本情報入力シート'!J64="","",'(入力①) 基本情報入力シート'!J64)</f>
        <v/>
      </c>
      <c r="J43" s="247" t="str">
        <f>IF('(入力①) 基本情報入力シート'!K64="","",'(入力①) 基本情報入力シート'!K64)</f>
        <v/>
      </c>
      <c r="K43" s="249" t="str">
        <f>IF('(入力①) 基本情報入力シート'!L64="","",'(入力①) 基本情報入力シート'!L64)</f>
        <v/>
      </c>
      <c r="L43" s="185" t="str">
        <f>IF('(入力①) 基本情報入力シート'!M64="","",'(入力①) 基本情報入力シート'!M64)</f>
        <v/>
      </c>
      <c r="M43" s="185" t="str">
        <f>IF('(入力①) 基本情報入力シート'!R64="","",'(入力①) 基本情報入力シート'!R64)</f>
        <v/>
      </c>
      <c r="N43" s="185" t="str">
        <f>IF('(入力①) 基本情報入力シート'!W64="","",'(入力①) 基本情報入力シート'!W64)</f>
        <v/>
      </c>
      <c r="O43" s="185" t="str">
        <f>IF('(入力①) 基本情報入力シート'!X64="","",'(入力①) 基本情報入力シート'!X64)</f>
        <v/>
      </c>
      <c r="P43" s="198" t="str">
        <f>IF('(入力①) 基本情報入力シート'!Y64="","",'(入力①) 基本情報入力シート'!Y64)</f>
        <v/>
      </c>
      <c r="Q43" s="204" t="str">
        <f>IF('(入力①) 基本情報入力シート'!Z64="","",'(入力①) 基本情報入力シート'!Z64)</f>
        <v/>
      </c>
      <c r="R43" s="254" t="str">
        <f>IF('(入力①) 基本情報入力シート'!AA64="","",'(入力①) 基本情報入力シート'!AA64)</f>
        <v/>
      </c>
      <c r="S43" s="257"/>
      <c r="T43" s="261"/>
      <c r="U43" s="265" t="str">
        <f>IF(P43="","",VLOOKUP(P43,'【参考】数式用'!$A$5:$I$38,MATCH(T43,'【参考】数式用'!$H$4:$I$4,0)+7,0))</f>
        <v/>
      </c>
      <c r="V43" s="271"/>
      <c r="W43" s="225" t="s">
        <v>253</v>
      </c>
      <c r="X43" s="276"/>
      <c r="Y43" s="232" t="s">
        <v>37</v>
      </c>
      <c r="Z43" s="276"/>
      <c r="AA43" s="233" t="s">
        <v>237</v>
      </c>
      <c r="AB43" s="276"/>
      <c r="AC43" s="232" t="s">
        <v>37</v>
      </c>
      <c r="AD43" s="276"/>
      <c r="AE43" s="232" t="s">
        <v>42</v>
      </c>
      <c r="AF43" s="236" t="s">
        <v>72</v>
      </c>
      <c r="AG43" s="237" t="str">
        <f t="shared" si="0"/>
        <v/>
      </c>
      <c r="AH43" s="281" t="s">
        <v>255</v>
      </c>
      <c r="AI43" s="243" t="str">
        <f t="shared" si="1"/>
        <v/>
      </c>
      <c r="AJ43" s="151"/>
      <c r="AK43" s="289" t="str">
        <f t="shared" si="2"/>
        <v>○</v>
      </c>
      <c r="AL43" s="290" t="str">
        <f t="shared" si="3"/>
        <v/>
      </c>
      <c r="AM43" s="291"/>
      <c r="AN43" s="291"/>
      <c r="AO43" s="291"/>
      <c r="AP43" s="291"/>
      <c r="AQ43" s="291"/>
      <c r="AR43" s="291"/>
      <c r="AS43" s="291"/>
      <c r="AT43" s="291"/>
      <c r="AU43" s="292"/>
    </row>
    <row r="44" spans="1:47" ht="33" customHeight="1">
      <c r="A44" s="158">
        <f t="shared" si="4"/>
        <v>33</v>
      </c>
      <c r="B44" s="246" t="str">
        <f>IF('(入力①) 基本情報入力シート'!C65="","",'(入力①) 基本情報入力シート'!C65)</f>
        <v/>
      </c>
      <c r="C44" s="247" t="str">
        <f>IF('(入力①) 基本情報入力シート'!D65="","",'(入力①) 基本情報入力シート'!D65)</f>
        <v/>
      </c>
      <c r="D44" s="247" t="str">
        <f>IF('(入力①) 基本情報入力シート'!E65="","",'(入力①) 基本情報入力シート'!E65)</f>
        <v/>
      </c>
      <c r="E44" s="247" t="str">
        <f>IF('(入力①) 基本情報入力シート'!F65="","",'(入力①) 基本情報入力シート'!F65)</f>
        <v/>
      </c>
      <c r="F44" s="247" t="str">
        <f>IF('(入力①) 基本情報入力シート'!G65="","",'(入力①) 基本情報入力シート'!G65)</f>
        <v/>
      </c>
      <c r="G44" s="247" t="str">
        <f>IF('(入力①) 基本情報入力シート'!H65="","",'(入力①) 基本情報入力シート'!H65)</f>
        <v/>
      </c>
      <c r="H44" s="247" t="str">
        <f>IF('(入力①) 基本情報入力シート'!I65="","",'(入力①) 基本情報入力シート'!I65)</f>
        <v/>
      </c>
      <c r="I44" s="247" t="str">
        <f>IF('(入力①) 基本情報入力シート'!J65="","",'(入力①) 基本情報入力シート'!J65)</f>
        <v/>
      </c>
      <c r="J44" s="247" t="str">
        <f>IF('(入力①) 基本情報入力シート'!K65="","",'(入力①) 基本情報入力シート'!K65)</f>
        <v/>
      </c>
      <c r="K44" s="249" t="str">
        <f>IF('(入力①) 基本情報入力シート'!L65="","",'(入力①) 基本情報入力シート'!L65)</f>
        <v/>
      </c>
      <c r="L44" s="185" t="str">
        <f>IF('(入力①) 基本情報入力シート'!M65="","",'(入力①) 基本情報入力シート'!M65)</f>
        <v/>
      </c>
      <c r="M44" s="185" t="str">
        <f>IF('(入力①) 基本情報入力シート'!R65="","",'(入力①) 基本情報入力シート'!R65)</f>
        <v/>
      </c>
      <c r="N44" s="185" t="str">
        <f>IF('(入力①) 基本情報入力シート'!W65="","",'(入力①) 基本情報入力シート'!W65)</f>
        <v/>
      </c>
      <c r="O44" s="185" t="str">
        <f>IF('(入力①) 基本情報入力シート'!X65="","",'(入力①) 基本情報入力シート'!X65)</f>
        <v/>
      </c>
      <c r="P44" s="198" t="str">
        <f>IF('(入力①) 基本情報入力シート'!Y65="","",'(入力①) 基本情報入力シート'!Y65)</f>
        <v/>
      </c>
      <c r="Q44" s="204" t="str">
        <f>IF('(入力①) 基本情報入力シート'!Z65="","",'(入力①) 基本情報入力シート'!Z65)</f>
        <v/>
      </c>
      <c r="R44" s="254" t="str">
        <f>IF('(入力①) 基本情報入力シート'!AA65="","",'(入力①) 基本情報入力シート'!AA65)</f>
        <v/>
      </c>
      <c r="S44" s="257"/>
      <c r="T44" s="261"/>
      <c r="U44" s="265" t="str">
        <f>IF(P44="","",VLOOKUP(P44,'【参考】数式用'!$A$5:$I$38,MATCH(T44,'【参考】数式用'!$H$4:$I$4,0)+7,0))</f>
        <v/>
      </c>
      <c r="V44" s="271"/>
      <c r="W44" s="225" t="s">
        <v>253</v>
      </c>
      <c r="X44" s="276"/>
      <c r="Y44" s="232" t="s">
        <v>37</v>
      </c>
      <c r="Z44" s="276"/>
      <c r="AA44" s="233" t="s">
        <v>237</v>
      </c>
      <c r="AB44" s="276"/>
      <c r="AC44" s="232" t="s">
        <v>37</v>
      </c>
      <c r="AD44" s="276"/>
      <c r="AE44" s="232" t="s">
        <v>42</v>
      </c>
      <c r="AF44" s="236" t="s">
        <v>72</v>
      </c>
      <c r="AG44" s="237" t="str">
        <f t="shared" si="0"/>
        <v/>
      </c>
      <c r="AH44" s="281" t="s">
        <v>255</v>
      </c>
      <c r="AI44" s="243" t="str">
        <f t="shared" si="1"/>
        <v/>
      </c>
      <c r="AJ44" s="151"/>
      <c r="AK44" s="289" t="str">
        <f t="shared" si="2"/>
        <v>○</v>
      </c>
      <c r="AL44" s="290" t="str">
        <f t="shared" si="3"/>
        <v/>
      </c>
      <c r="AM44" s="291"/>
      <c r="AN44" s="291"/>
      <c r="AO44" s="291"/>
      <c r="AP44" s="291"/>
      <c r="AQ44" s="291"/>
      <c r="AR44" s="291"/>
      <c r="AS44" s="291"/>
      <c r="AT44" s="291"/>
      <c r="AU44" s="292"/>
    </row>
    <row r="45" spans="1:47" ht="33" customHeight="1">
      <c r="A45" s="158">
        <f t="shared" si="4"/>
        <v>34</v>
      </c>
      <c r="B45" s="246" t="str">
        <f>IF('(入力①) 基本情報入力シート'!C66="","",'(入力①) 基本情報入力シート'!C66)</f>
        <v/>
      </c>
      <c r="C45" s="247" t="str">
        <f>IF('(入力①) 基本情報入力シート'!D66="","",'(入力①) 基本情報入力シート'!D66)</f>
        <v/>
      </c>
      <c r="D45" s="247" t="str">
        <f>IF('(入力①) 基本情報入力シート'!E66="","",'(入力①) 基本情報入力シート'!E66)</f>
        <v/>
      </c>
      <c r="E45" s="247" t="str">
        <f>IF('(入力①) 基本情報入力シート'!F66="","",'(入力①) 基本情報入力シート'!F66)</f>
        <v/>
      </c>
      <c r="F45" s="247" t="str">
        <f>IF('(入力①) 基本情報入力シート'!G66="","",'(入力①) 基本情報入力シート'!G66)</f>
        <v/>
      </c>
      <c r="G45" s="247" t="str">
        <f>IF('(入力①) 基本情報入力シート'!H66="","",'(入力①) 基本情報入力シート'!H66)</f>
        <v/>
      </c>
      <c r="H45" s="247" t="str">
        <f>IF('(入力①) 基本情報入力シート'!I66="","",'(入力①) 基本情報入力シート'!I66)</f>
        <v/>
      </c>
      <c r="I45" s="247" t="str">
        <f>IF('(入力①) 基本情報入力シート'!J66="","",'(入力①) 基本情報入力シート'!J66)</f>
        <v/>
      </c>
      <c r="J45" s="247" t="str">
        <f>IF('(入力①) 基本情報入力シート'!K66="","",'(入力①) 基本情報入力シート'!K66)</f>
        <v/>
      </c>
      <c r="K45" s="249" t="str">
        <f>IF('(入力①) 基本情報入力シート'!L66="","",'(入力①) 基本情報入力シート'!L66)</f>
        <v/>
      </c>
      <c r="L45" s="185" t="str">
        <f>IF('(入力①) 基本情報入力シート'!M66="","",'(入力①) 基本情報入力シート'!M66)</f>
        <v/>
      </c>
      <c r="M45" s="185" t="str">
        <f>IF('(入力①) 基本情報入力シート'!R66="","",'(入力①) 基本情報入力シート'!R66)</f>
        <v/>
      </c>
      <c r="N45" s="185" t="str">
        <f>IF('(入力①) 基本情報入力シート'!W66="","",'(入力①) 基本情報入力シート'!W66)</f>
        <v/>
      </c>
      <c r="O45" s="185" t="str">
        <f>IF('(入力①) 基本情報入力シート'!X66="","",'(入力①) 基本情報入力シート'!X66)</f>
        <v/>
      </c>
      <c r="P45" s="198" t="str">
        <f>IF('(入力①) 基本情報入力シート'!Y66="","",'(入力①) 基本情報入力シート'!Y66)</f>
        <v/>
      </c>
      <c r="Q45" s="204" t="str">
        <f>IF('(入力①) 基本情報入力シート'!Z66="","",'(入力①) 基本情報入力シート'!Z66)</f>
        <v/>
      </c>
      <c r="R45" s="254" t="str">
        <f>IF('(入力①) 基本情報入力シート'!AA66="","",'(入力①) 基本情報入力シート'!AA66)</f>
        <v/>
      </c>
      <c r="S45" s="257"/>
      <c r="T45" s="261"/>
      <c r="U45" s="265" t="str">
        <f>IF(P45="","",VLOOKUP(P45,'【参考】数式用'!$A$5:$I$38,MATCH(T45,'【参考】数式用'!$H$4:$I$4,0)+7,0))</f>
        <v/>
      </c>
      <c r="V45" s="271"/>
      <c r="W45" s="225" t="s">
        <v>253</v>
      </c>
      <c r="X45" s="276"/>
      <c r="Y45" s="232" t="s">
        <v>37</v>
      </c>
      <c r="Z45" s="276"/>
      <c r="AA45" s="233" t="s">
        <v>237</v>
      </c>
      <c r="AB45" s="276"/>
      <c r="AC45" s="232" t="s">
        <v>37</v>
      </c>
      <c r="AD45" s="276"/>
      <c r="AE45" s="232" t="s">
        <v>42</v>
      </c>
      <c r="AF45" s="236" t="s">
        <v>72</v>
      </c>
      <c r="AG45" s="237" t="str">
        <f t="shared" si="0"/>
        <v/>
      </c>
      <c r="AH45" s="281" t="s">
        <v>255</v>
      </c>
      <c r="AI45" s="243" t="str">
        <f t="shared" si="1"/>
        <v/>
      </c>
      <c r="AJ45" s="151"/>
      <c r="AK45" s="289" t="str">
        <f t="shared" si="2"/>
        <v>○</v>
      </c>
      <c r="AL45" s="290" t="str">
        <f t="shared" si="3"/>
        <v/>
      </c>
      <c r="AM45" s="291"/>
      <c r="AN45" s="291"/>
      <c r="AO45" s="291"/>
      <c r="AP45" s="291"/>
      <c r="AQ45" s="291"/>
      <c r="AR45" s="291"/>
      <c r="AS45" s="291"/>
      <c r="AT45" s="291"/>
      <c r="AU45" s="292"/>
    </row>
    <row r="46" spans="1:47" ht="33" customHeight="1">
      <c r="A46" s="158">
        <f t="shared" si="4"/>
        <v>35</v>
      </c>
      <c r="B46" s="246" t="str">
        <f>IF('(入力①) 基本情報入力シート'!C67="","",'(入力①) 基本情報入力シート'!C67)</f>
        <v/>
      </c>
      <c r="C46" s="247" t="str">
        <f>IF('(入力①) 基本情報入力シート'!D67="","",'(入力①) 基本情報入力シート'!D67)</f>
        <v/>
      </c>
      <c r="D46" s="247" t="str">
        <f>IF('(入力①) 基本情報入力シート'!E67="","",'(入力①) 基本情報入力シート'!E67)</f>
        <v/>
      </c>
      <c r="E46" s="247" t="str">
        <f>IF('(入力①) 基本情報入力シート'!F67="","",'(入力①) 基本情報入力シート'!F67)</f>
        <v/>
      </c>
      <c r="F46" s="247" t="str">
        <f>IF('(入力①) 基本情報入力シート'!G67="","",'(入力①) 基本情報入力シート'!G67)</f>
        <v/>
      </c>
      <c r="G46" s="247" t="str">
        <f>IF('(入力①) 基本情報入力シート'!H67="","",'(入力①) 基本情報入力シート'!H67)</f>
        <v/>
      </c>
      <c r="H46" s="247" t="str">
        <f>IF('(入力①) 基本情報入力シート'!I67="","",'(入力①) 基本情報入力シート'!I67)</f>
        <v/>
      </c>
      <c r="I46" s="247" t="str">
        <f>IF('(入力①) 基本情報入力シート'!J67="","",'(入力①) 基本情報入力シート'!J67)</f>
        <v/>
      </c>
      <c r="J46" s="247" t="str">
        <f>IF('(入力①) 基本情報入力シート'!K67="","",'(入力①) 基本情報入力シート'!K67)</f>
        <v/>
      </c>
      <c r="K46" s="249" t="str">
        <f>IF('(入力①) 基本情報入力シート'!L67="","",'(入力①) 基本情報入力シート'!L67)</f>
        <v/>
      </c>
      <c r="L46" s="185" t="str">
        <f>IF('(入力①) 基本情報入力シート'!M67="","",'(入力①) 基本情報入力シート'!M67)</f>
        <v/>
      </c>
      <c r="M46" s="185" t="str">
        <f>IF('(入力①) 基本情報入力シート'!R67="","",'(入力①) 基本情報入力シート'!R67)</f>
        <v/>
      </c>
      <c r="N46" s="185" t="str">
        <f>IF('(入力①) 基本情報入力シート'!W67="","",'(入力①) 基本情報入力シート'!W67)</f>
        <v/>
      </c>
      <c r="O46" s="185" t="str">
        <f>IF('(入力①) 基本情報入力シート'!X67="","",'(入力①) 基本情報入力シート'!X67)</f>
        <v/>
      </c>
      <c r="P46" s="198" t="str">
        <f>IF('(入力①) 基本情報入力シート'!Y67="","",'(入力①) 基本情報入力シート'!Y67)</f>
        <v/>
      </c>
      <c r="Q46" s="204" t="str">
        <f>IF('(入力①) 基本情報入力シート'!Z67="","",'(入力①) 基本情報入力シート'!Z67)</f>
        <v/>
      </c>
      <c r="R46" s="254" t="str">
        <f>IF('(入力①) 基本情報入力シート'!AA67="","",'(入力①) 基本情報入力シート'!AA67)</f>
        <v/>
      </c>
      <c r="S46" s="257"/>
      <c r="T46" s="261"/>
      <c r="U46" s="265" t="str">
        <f>IF(P46="","",VLOOKUP(P46,'【参考】数式用'!$A$5:$I$38,MATCH(T46,'【参考】数式用'!$H$4:$I$4,0)+7,0))</f>
        <v/>
      </c>
      <c r="V46" s="271"/>
      <c r="W46" s="225" t="s">
        <v>253</v>
      </c>
      <c r="X46" s="276"/>
      <c r="Y46" s="232" t="s">
        <v>37</v>
      </c>
      <c r="Z46" s="276"/>
      <c r="AA46" s="233" t="s">
        <v>237</v>
      </c>
      <c r="AB46" s="276"/>
      <c r="AC46" s="232" t="s">
        <v>37</v>
      </c>
      <c r="AD46" s="276"/>
      <c r="AE46" s="232" t="s">
        <v>42</v>
      </c>
      <c r="AF46" s="236" t="s">
        <v>72</v>
      </c>
      <c r="AG46" s="237" t="str">
        <f t="shared" si="0"/>
        <v/>
      </c>
      <c r="AH46" s="281" t="s">
        <v>255</v>
      </c>
      <c r="AI46" s="243" t="str">
        <f t="shared" si="1"/>
        <v/>
      </c>
      <c r="AJ46" s="151"/>
      <c r="AK46" s="289" t="str">
        <f t="shared" si="2"/>
        <v>○</v>
      </c>
      <c r="AL46" s="290" t="str">
        <f t="shared" si="3"/>
        <v/>
      </c>
      <c r="AM46" s="291"/>
      <c r="AN46" s="291"/>
      <c r="AO46" s="291"/>
      <c r="AP46" s="291"/>
      <c r="AQ46" s="291"/>
      <c r="AR46" s="291"/>
      <c r="AS46" s="291"/>
      <c r="AT46" s="291"/>
      <c r="AU46" s="292"/>
    </row>
    <row r="47" spans="1:47" ht="33" customHeight="1">
      <c r="A47" s="158">
        <f t="shared" si="4"/>
        <v>36</v>
      </c>
      <c r="B47" s="246" t="str">
        <f>IF('(入力①) 基本情報入力シート'!C68="","",'(入力①) 基本情報入力シート'!C68)</f>
        <v/>
      </c>
      <c r="C47" s="247" t="str">
        <f>IF('(入力①) 基本情報入力シート'!D68="","",'(入力①) 基本情報入力シート'!D68)</f>
        <v/>
      </c>
      <c r="D47" s="247" t="str">
        <f>IF('(入力①) 基本情報入力シート'!E68="","",'(入力①) 基本情報入力シート'!E68)</f>
        <v/>
      </c>
      <c r="E47" s="247" t="str">
        <f>IF('(入力①) 基本情報入力シート'!F68="","",'(入力①) 基本情報入力シート'!F68)</f>
        <v/>
      </c>
      <c r="F47" s="247" t="str">
        <f>IF('(入力①) 基本情報入力シート'!G68="","",'(入力①) 基本情報入力シート'!G68)</f>
        <v/>
      </c>
      <c r="G47" s="247" t="str">
        <f>IF('(入力①) 基本情報入力シート'!H68="","",'(入力①) 基本情報入力シート'!H68)</f>
        <v/>
      </c>
      <c r="H47" s="247" t="str">
        <f>IF('(入力①) 基本情報入力シート'!I68="","",'(入力①) 基本情報入力シート'!I68)</f>
        <v/>
      </c>
      <c r="I47" s="247" t="str">
        <f>IF('(入力①) 基本情報入力シート'!J68="","",'(入力①) 基本情報入力シート'!J68)</f>
        <v/>
      </c>
      <c r="J47" s="247" t="str">
        <f>IF('(入力①) 基本情報入力シート'!K68="","",'(入力①) 基本情報入力シート'!K68)</f>
        <v/>
      </c>
      <c r="K47" s="249" t="str">
        <f>IF('(入力①) 基本情報入力シート'!L68="","",'(入力①) 基本情報入力シート'!L68)</f>
        <v/>
      </c>
      <c r="L47" s="185" t="str">
        <f>IF('(入力①) 基本情報入力シート'!M68="","",'(入力①) 基本情報入力シート'!M68)</f>
        <v/>
      </c>
      <c r="M47" s="185" t="str">
        <f>IF('(入力①) 基本情報入力シート'!R68="","",'(入力①) 基本情報入力シート'!R68)</f>
        <v/>
      </c>
      <c r="N47" s="185" t="str">
        <f>IF('(入力①) 基本情報入力シート'!W68="","",'(入力①) 基本情報入力シート'!W68)</f>
        <v/>
      </c>
      <c r="O47" s="185" t="str">
        <f>IF('(入力①) 基本情報入力シート'!X68="","",'(入力①) 基本情報入力シート'!X68)</f>
        <v/>
      </c>
      <c r="P47" s="198" t="str">
        <f>IF('(入力①) 基本情報入力シート'!Y68="","",'(入力①) 基本情報入力シート'!Y68)</f>
        <v/>
      </c>
      <c r="Q47" s="204" t="str">
        <f>IF('(入力①) 基本情報入力シート'!Z68="","",'(入力①) 基本情報入力シート'!Z68)</f>
        <v/>
      </c>
      <c r="R47" s="254" t="str">
        <f>IF('(入力①) 基本情報入力シート'!AA68="","",'(入力①) 基本情報入力シート'!AA68)</f>
        <v/>
      </c>
      <c r="S47" s="257"/>
      <c r="T47" s="261"/>
      <c r="U47" s="265" t="str">
        <f>IF(P47="","",VLOOKUP(P47,'【参考】数式用'!$A$5:$I$38,MATCH(T47,'【参考】数式用'!$H$4:$I$4,0)+7,0))</f>
        <v/>
      </c>
      <c r="V47" s="271"/>
      <c r="W47" s="225" t="s">
        <v>253</v>
      </c>
      <c r="X47" s="276"/>
      <c r="Y47" s="232" t="s">
        <v>37</v>
      </c>
      <c r="Z47" s="276"/>
      <c r="AA47" s="233" t="s">
        <v>237</v>
      </c>
      <c r="AB47" s="276"/>
      <c r="AC47" s="232" t="s">
        <v>37</v>
      </c>
      <c r="AD47" s="276"/>
      <c r="AE47" s="232" t="s">
        <v>42</v>
      </c>
      <c r="AF47" s="236" t="s">
        <v>72</v>
      </c>
      <c r="AG47" s="237" t="str">
        <f t="shared" si="0"/>
        <v/>
      </c>
      <c r="AH47" s="281" t="s">
        <v>255</v>
      </c>
      <c r="AI47" s="243" t="str">
        <f t="shared" si="1"/>
        <v/>
      </c>
      <c r="AJ47" s="151"/>
      <c r="AK47" s="289" t="str">
        <f t="shared" si="2"/>
        <v>○</v>
      </c>
      <c r="AL47" s="290" t="str">
        <f t="shared" si="3"/>
        <v/>
      </c>
      <c r="AM47" s="291"/>
      <c r="AN47" s="291"/>
      <c r="AO47" s="291"/>
      <c r="AP47" s="291"/>
      <c r="AQ47" s="291"/>
      <c r="AR47" s="291"/>
      <c r="AS47" s="291"/>
      <c r="AT47" s="291"/>
      <c r="AU47" s="292"/>
    </row>
    <row r="48" spans="1:47" ht="33" customHeight="1">
      <c r="A48" s="158">
        <f t="shared" si="4"/>
        <v>37</v>
      </c>
      <c r="B48" s="246" t="str">
        <f>IF('(入力①) 基本情報入力シート'!C69="","",'(入力①) 基本情報入力シート'!C69)</f>
        <v/>
      </c>
      <c r="C48" s="247" t="str">
        <f>IF('(入力①) 基本情報入力シート'!D69="","",'(入力①) 基本情報入力シート'!D69)</f>
        <v/>
      </c>
      <c r="D48" s="247" t="str">
        <f>IF('(入力①) 基本情報入力シート'!E69="","",'(入力①) 基本情報入力シート'!E69)</f>
        <v/>
      </c>
      <c r="E48" s="247" t="str">
        <f>IF('(入力①) 基本情報入力シート'!F69="","",'(入力①) 基本情報入力シート'!F69)</f>
        <v/>
      </c>
      <c r="F48" s="247" t="str">
        <f>IF('(入力①) 基本情報入力シート'!G69="","",'(入力①) 基本情報入力シート'!G69)</f>
        <v/>
      </c>
      <c r="G48" s="247" t="str">
        <f>IF('(入力①) 基本情報入力シート'!H69="","",'(入力①) 基本情報入力シート'!H69)</f>
        <v/>
      </c>
      <c r="H48" s="247" t="str">
        <f>IF('(入力①) 基本情報入力シート'!I69="","",'(入力①) 基本情報入力シート'!I69)</f>
        <v/>
      </c>
      <c r="I48" s="247" t="str">
        <f>IF('(入力①) 基本情報入力シート'!J69="","",'(入力①) 基本情報入力シート'!J69)</f>
        <v/>
      </c>
      <c r="J48" s="247" t="str">
        <f>IF('(入力①) 基本情報入力シート'!K69="","",'(入力①) 基本情報入力シート'!K69)</f>
        <v/>
      </c>
      <c r="K48" s="249" t="str">
        <f>IF('(入力①) 基本情報入力シート'!L69="","",'(入力①) 基本情報入力シート'!L69)</f>
        <v/>
      </c>
      <c r="L48" s="185" t="str">
        <f>IF('(入力①) 基本情報入力シート'!M69="","",'(入力①) 基本情報入力シート'!M69)</f>
        <v/>
      </c>
      <c r="M48" s="185" t="str">
        <f>IF('(入力①) 基本情報入力シート'!R69="","",'(入力①) 基本情報入力シート'!R69)</f>
        <v/>
      </c>
      <c r="N48" s="185" t="str">
        <f>IF('(入力①) 基本情報入力シート'!W69="","",'(入力①) 基本情報入力シート'!W69)</f>
        <v/>
      </c>
      <c r="O48" s="185" t="str">
        <f>IF('(入力①) 基本情報入力シート'!X69="","",'(入力①) 基本情報入力シート'!X69)</f>
        <v/>
      </c>
      <c r="P48" s="198" t="str">
        <f>IF('(入力①) 基本情報入力シート'!Y69="","",'(入力①) 基本情報入力シート'!Y69)</f>
        <v/>
      </c>
      <c r="Q48" s="204" t="str">
        <f>IF('(入力①) 基本情報入力シート'!Z69="","",'(入力①) 基本情報入力シート'!Z69)</f>
        <v/>
      </c>
      <c r="R48" s="254" t="str">
        <f>IF('(入力①) 基本情報入力シート'!AA69="","",'(入力①) 基本情報入力シート'!AA69)</f>
        <v/>
      </c>
      <c r="S48" s="257"/>
      <c r="T48" s="261"/>
      <c r="U48" s="265" t="str">
        <f>IF(P48="","",VLOOKUP(P48,'【参考】数式用'!$A$5:$I$38,MATCH(T48,'【参考】数式用'!$H$4:$I$4,0)+7,0))</f>
        <v/>
      </c>
      <c r="V48" s="271"/>
      <c r="W48" s="225" t="s">
        <v>253</v>
      </c>
      <c r="X48" s="276"/>
      <c r="Y48" s="232" t="s">
        <v>37</v>
      </c>
      <c r="Z48" s="276"/>
      <c r="AA48" s="233" t="s">
        <v>237</v>
      </c>
      <c r="AB48" s="276"/>
      <c r="AC48" s="232" t="s">
        <v>37</v>
      </c>
      <c r="AD48" s="276"/>
      <c r="AE48" s="232" t="s">
        <v>42</v>
      </c>
      <c r="AF48" s="236" t="s">
        <v>72</v>
      </c>
      <c r="AG48" s="237" t="str">
        <f t="shared" si="0"/>
        <v/>
      </c>
      <c r="AH48" s="281" t="s">
        <v>255</v>
      </c>
      <c r="AI48" s="243" t="str">
        <f t="shared" si="1"/>
        <v/>
      </c>
      <c r="AJ48" s="151"/>
      <c r="AK48" s="289" t="str">
        <f t="shared" si="2"/>
        <v>○</v>
      </c>
      <c r="AL48" s="290" t="str">
        <f t="shared" si="3"/>
        <v/>
      </c>
      <c r="AM48" s="291"/>
      <c r="AN48" s="291"/>
      <c r="AO48" s="291"/>
      <c r="AP48" s="291"/>
      <c r="AQ48" s="291"/>
      <c r="AR48" s="291"/>
      <c r="AS48" s="291"/>
      <c r="AT48" s="291"/>
      <c r="AU48" s="292"/>
    </row>
    <row r="49" spans="1:47" ht="33" customHeight="1">
      <c r="A49" s="158">
        <f t="shared" si="4"/>
        <v>38</v>
      </c>
      <c r="B49" s="246" t="str">
        <f>IF('(入力①) 基本情報入力シート'!C70="","",'(入力①) 基本情報入力シート'!C70)</f>
        <v/>
      </c>
      <c r="C49" s="247" t="str">
        <f>IF('(入力①) 基本情報入力シート'!D70="","",'(入力①) 基本情報入力シート'!D70)</f>
        <v/>
      </c>
      <c r="D49" s="247" t="str">
        <f>IF('(入力①) 基本情報入力シート'!E70="","",'(入力①) 基本情報入力シート'!E70)</f>
        <v/>
      </c>
      <c r="E49" s="247" t="str">
        <f>IF('(入力①) 基本情報入力シート'!F70="","",'(入力①) 基本情報入力シート'!F70)</f>
        <v/>
      </c>
      <c r="F49" s="247" t="str">
        <f>IF('(入力①) 基本情報入力シート'!G70="","",'(入力①) 基本情報入力シート'!G70)</f>
        <v/>
      </c>
      <c r="G49" s="247" t="str">
        <f>IF('(入力①) 基本情報入力シート'!H70="","",'(入力①) 基本情報入力シート'!H70)</f>
        <v/>
      </c>
      <c r="H49" s="247" t="str">
        <f>IF('(入力①) 基本情報入力シート'!I70="","",'(入力①) 基本情報入力シート'!I70)</f>
        <v/>
      </c>
      <c r="I49" s="247" t="str">
        <f>IF('(入力①) 基本情報入力シート'!J70="","",'(入力①) 基本情報入力シート'!J70)</f>
        <v/>
      </c>
      <c r="J49" s="247" t="str">
        <f>IF('(入力①) 基本情報入力シート'!K70="","",'(入力①) 基本情報入力シート'!K70)</f>
        <v/>
      </c>
      <c r="K49" s="249" t="str">
        <f>IF('(入力①) 基本情報入力シート'!L70="","",'(入力①) 基本情報入力シート'!L70)</f>
        <v/>
      </c>
      <c r="L49" s="185" t="str">
        <f>IF('(入力①) 基本情報入力シート'!M70="","",'(入力①) 基本情報入力シート'!M70)</f>
        <v/>
      </c>
      <c r="M49" s="185" t="str">
        <f>IF('(入力①) 基本情報入力シート'!R70="","",'(入力①) 基本情報入力シート'!R70)</f>
        <v/>
      </c>
      <c r="N49" s="185" t="str">
        <f>IF('(入力①) 基本情報入力シート'!W70="","",'(入力①) 基本情報入力シート'!W70)</f>
        <v/>
      </c>
      <c r="O49" s="185" t="str">
        <f>IF('(入力①) 基本情報入力シート'!X70="","",'(入力①) 基本情報入力シート'!X70)</f>
        <v/>
      </c>
      <c r="P49" s="198" t="str">
        <f>IF('(入力①) 基本情報入力シート'!Y70="","",'(入力①) 基本情報入力シート'!Y70)</f>
        <v/>
      </c>
      <c r="Q49" s="204" t="str">
        <f>IF('(入力①) 基本情報入力シート'!Z70="","",'(入力①) 基本情報入力シート'!Z70)</f>
        <v/>
      </c>
      <c r="R49" s="254" t="str">
        <f>IF('(入力①) 基本情報入力シート'!AA70="","",'(入力①) 基本情報入力シート'!AA70)</f>
        <v/>
      </c>
      <c r="S49" s="257"/>
      <c r="T49" s="261"/>
      <c r="U49" s="265" t="str">
        <f>IF(P49="","",VLOOKUP(P49,'【参考】数式用'!$A$5:$I$38,MATCH(T49,'【参考】数式用'!$H$4:$I$4,0)+7,0))</f>
        <v/>
      </c>
      <c r="V49" s="271"/>
      <c r="W49" s="225" t="s">
        <v>253</v>
      </c>
      <c r="X49" s="276"/>
      <c r="Y49" s="232" t="s">
        <v>37</v>
      </c>
      <c r="Z49" s="276"/>
      <c r="AA49" s="233" t="s">
        <v>237</v>
      </c>
      <c r="AB49" s="276"/>
      <c r="AC49" s="232" t="s">
        <v>37</v>
      </c>
      <c r="AD49" s="276"/>
      <c r="AE49" s="232" t="s">
        <v>42</v>
      </c>
      <c r="AF49" s="236" t="s">
        <v>72</v>
      </c>
      <c r="AG49" s="237" t="str">
        <f t="shared" si="0"/>
        <v/>
      </c>
      <c r="AH49" s="281" t="s">
        <v>255</v>
      </c>
      <c r="AI49" s="243" t="str">
        <f t="shared" si="1"/>
        <v/>
      </c>
      <c r="AJ49" s="151"/>
      <c r="AK49" s="289" t="str">
        <f t="shared" si="2"/>
        <v>○</v>
      </c>
      <c r="AL49" s="290" t="str">
        <f t="shared" si="3"/>
        <v/>
      </c>
      <c r="AM49" s="291"/>
      <c r="AN49" s="291"/>
      <c r="AO49" s="291"/>
      <c r="AP49" s="291"/>
      <c r="AQ49" s="291"/>
      <c r="AR49" s="291"/>
      <c r="AS49" s="291"/>
      <c r="AT49" s="291"/>
      <c r="AU49" s="292"/>
    </row>
    <row r="50" spans="1:47" ht="33" customHeight="1">
      <c r="A50" s="158">
        <f t="shared" si="4"/>
        <v>39</v>
      </c>
      <c r="B50" s="246" t="str">
        <f>IF('(入力①) 基本情報入力シート'!C71="","",'(入力①) 基本情報入力シート'!C71)</f>
        <v/>
      </c>
      <c r="C50" s="247" t="str">
        <f>IF('(入力①) 基本情報入力シート'!D71="","",'(入力①) 基本情報入力シート'!D71)</f>
        <v/>
      </c>
      <c r="D50" s="247" t="str">
        <f>IF('(入力①) 基本情報入力シート'!E71="","",'(入力①) 基本情報入力シート'!E71)</f>
        <v/>
      </c>
      <c r="E50" s="247" t="str">
        <f>IF('(入力①) 基本情報入力シート'!F71="","",'(入力①) 基本情報入力シート'!F71)</f>
        <v/>
      </c>
      <c r="F50" s="247" t="str">
        <f>IF('(入力①) 基本情報入力シート'!G71="","",'(入力①) 基本情報入力シート'!G71)</f>
        <v/>
      </c>
      <c r="G50" s="247" t="str">
        <f>IF('(入力①) 基本情報入力シート'!H71="","",'(入力①) 基本情報入力シート'!H71)</f>
        <v/>
      </c>
      <c r="H50" s="247" t="str">
        <f>IF('(入力①) 基本情報入力シート'!I71="","",'(入力①) 基本情報入力シート'!I71)</f>
        <v/>
      </c>
      <c r="I50" s="247" t="str">
        <f>IF('(入力①) 基本情報入力シート'!J71="","",'(入力①) 基本情報入力シート'!J71)</f>
        <v/>
      </c>
      <c r="J50" s="247" t="str">
        <f>IF('(入力①) 基本情報入力シート'!K71="","",'(入力①) 基本情報入力シート'!K71)</f>
        <v/>
      </c>
      <c r="K50" s="249" t="str">
        <f>IF('(入力①) 基本情報入力シート'!L71="","",'(入力①) 基本情報入力シート'!L71)</f>
        <v/>
      </c>
      <c r="L50" s="185" t="str">
        <f>IF('(入力①) 基本情報入力シート'!M71="","",'(入力①) 基本情報入力シート'!M71)</f>
        <v/>
      </c>
      <c r="M50" s="185" t="str">
        <f>IF('(入力①) 基本情報入力シート'!R71="","",'(入力①) 基本情報入力シート'!R71)</f>
        <v/>
      </c>
      <c r="N50" s="185" t="str">
        <f>IF('(入力①) 基本情報入力シート'!W71="","",'(入力①) 基本情報入力シート'!W71)</f>
        <v/>
      </c>
      <c r="O50" s="185" t="str">
        <f>IF('(入力①) 基本情報入力シート'!X71="","",'(入力①) 基本情報入力シート'!X71)</f>
        <v/>
      </c>
      <c r="P50" s="198" t="str">
        <f>IF('(入力①) 基本情報入力シート'!Y71="","",'(入力①) 基本情報入力シート'!Y71)</f>
        <v/>
      </c>
      <c r="Q50" s="204" t="str">
        <f>IF('(入力①) 基本情報入力シート'!Z71="","",'(入力①) 基本情報入力シート'!Z71)</f>
        <v/>
      </c>
      <c r="R50" s="254" t="str">
        <f>IF('(入力①) 基本情報入力シート'!AA71="","",'(入力①) 基本情報入力シート'!AA71)</f>
        <v/>
      </c>
      <c r="S50" s="257"/>
      <c r="T50" s="261"/>
      <c r="U50" s="265" t="str">
        <f>IF(P50="","",VLOOKUP(P50,'【参考】数式用'!$A$5:$I$38,MATCH(T50,'【参考】数式用'!$H$4:$I$4,0)+7,0))</f>
        <v/>
      </c>
      <c r="V50" s="271"/>
      <c r="W50" s="225" t="s">
        <v>253</v>
      </c>
      <c r="X50" s="276"/>
      <c r="Y50" s="232" t="s">
        <v>37</v>
      </c>
      <c r="Z50" s="276"/>
      <c r="AA50" s="233" t="s">
        <v>237</v>
      </c>
      <c r="AB50" s="276"/>
      <c r="AC50" s="232" t="s">
        <v>37</v>
      </c>
      <c r="AD50" s="276"/>
      <c r="AE50" s="232" t="s">
        <v>42</v>
      </c>
      <c r="AF50" s="236" t="s">
        <v>72</v>
      </c>
      <c r="AG50" s="237" t="str">
        <f t="shared" si="0"/>
        <v/>
      </c>
      <c r="AH50" s="281" t="s">
        <v>255</v>
      </c>
      <c r="AI50" s="243" t="str">
        <f t="shared" si="1"/>
        <v/>
      </c>
      <c r="AJ50" s="151"/>
      <c r="AK50" s="289" t="str">
        <f t="shared" si="2"/>
        <v>○</v>
      </c>
      <c r="AL50" s="290" t="str">
        <f t="shared" si="3"/>
        <v/>
      </c>
      <c r="AM50" s="291"/>
      <c r="AN50" s="291"/>
      <c r="AO50" s="291"/>
      <c r="AP50" s="291"/>
      <c r="AQ50" s="291"/>
      <c r="AR50" s="291"/>
      <c r="AS50" s="291"/>
      <c r="AT50" s="291"/>
      <c r="AU50" s="292"/>
    </row>
    <row r="51" spans="1:47" ht="33" customHeight="1">
      <c r="A51" s="158">
        <f t="shared" si="4"/>
        <v>40</v>
      </c>
      <c r="B51" s="246" t="str">
        <f>IF('(入力①) 基本情報入力シート'!C72="","",'(入力①) 基本情報入力シート'!C72)</f>
        <v/>
      </c>
      <c r="C51" s="247" t="str">
        <f>IF('(入力①) 基本情報入力シート'!D72="","",'(入力①) 基本情報入力シート'!D72)</f>
        <v/>
      </c>
      <c r="D51" s="247" t="str">
        <f>IF('(入力①) 基本情報入力シート'!E72="","",'(入力①) 基本情報入力シート'!E72)</f>
        <v/>
      </c>
      <c r="E51" s="247" t="str">
        <f>IF('(入力①) 基本情報入力シート'!F72="","",'(入力①) 基本情報入力シート'!F72)</f>
        <v/>
      </c>
      <c r="F51" s="247" t="str">
        <f>IF('(入力①) 基本情報入力シート'!G72="","",'(入力①) 基本情報入力シート'!G72)</f>
        <v/>
      </c>
      <c r="G51" s="247" t="str">
        <f>IF('(入力①) 基本情報入力シート'!H72="","",'(入力①) 基本情報入力シート'!H72)</f>
        <v/>
      </c>
      <c r="H51" s="247" t="str">
        <f>IF('(入力①) 基本情報入力シート'!I72="","",'(入力①) 基本情報入力シート'!I72)</f>
        <v/>
      </c>
      <c r="I51" s="247" t="str">
        <f>IF('(入力①) 基本情報入力シート'!J72="","",'(入力①) 基本情報入力シート'!J72)</f>
        <v/>
      </c>
      <c r="J51" s="247" t="str">
        <f>IF('(入力①) 基本情報入力シート'!K72="","",'(入力①) 基本情報入力シート'!K72)</f>
        <v/>
      </c>
      <c r="K51" s="249" t="str">
        <f>IF('(入力①) 基本情報入力シート'!L72="","",'(入力①) 基本情報入力シート'!L72)</f>
        <v/>
      </c>
      <c r="L51" s="185" t="str">
        <f>IF('(入力①) 基本情報入力シート'!M72="","",'(入力①) 基本情報入力シート'!M72)</f>
        <v/>
      </c>
      <c r="M51" s="185" t="str">
        <f>IF('(入力①) 基本情報入力シート'!R72="","",'(入力①) 基本情報入力シート'!R72)</f>
        <v/>
      </c>
      <c r="N51" s="185" t="str">
        <f>IF('(入力①) 基本情報入力シート'!W72="","",'(入力①) 基本情報入力シート'!W72)</f>
        <v/>
      </c>
      <c r="O51" s="185" t="str">
        <f>IF('(入力①) 基本情報入力シート'!X72="","",'(入力①) 基本情報入力シート'!X72)</f>
        <v/>
      </c>
      <c r="P51" s="198" t="str">
        <f>IF('(入力①) 基本情報入力シート'!Y72="","",'(入力①) 基本情報入力シート'!Y72)</f>
        <v/>
      </c>
      <c r="Q51" s="204" t="str">
        <f>IF('(入力①) 基本情報入力シート'!Z72="","",'(入力①) 基本情報入力シート'!Z72)</f>
        <v/>
      </c>
      <c r="R51" s="254" t="str">
        <f>IF('(入力①) 基本情報入力シート'!AA72="","",'(入力①) 基本情報入力シート'!AA72)</f>
        <v/>
      </c>
      <c r="S51" s="257"/>
      <c r="T51" s="261"/>
      <c r="U51" s="265" t="str">
        <f>IF(P51="","",VLOOKUP(P51,'【参考】数式用'!$A$5:$I$38,MATCH(T51,'【参考】数式用'!$H$4:$I$4,0)+7,0))</f>
        <v/>
      </c>
      <c r="V51" s="271"/>
      <c r="W51" s="225" t="s">
        <v>253</v>
      </c>
      <c r="X51" s="276"/>
      <c r="Y51" s="232" t="s">
        <v>37</v>
      </c>
      <c r="Z51" s="276"/>
      <c r="AA51" s="233" t="s">
        <v>237</v>
      </c>
      <c r="AB51" s="276"/>
      <c r="AC51" s="232" t="s">
        <v>37</v>
      </c>
      <c r="AD51" s="276"/>
      <c r="AE51" s="232" t="s">
        <v>42</v>
      </c>
      <c r="AF51" s="236" t="s">
        <v>72</v>
      </c>
      <c r="AG51" s="237" t="str">
        <f t="shared" si="0"/>
        <v/>
      </c>
      <c r="AH51" s="281" t="s">
        <v>255</v>
      </c>
      <c r="AI51" s="243" t="str">
        <f t="shared" si="1"/>
        <v/>
      </c>
      <c r="AJ51" s="151"/>
      <c r="AK51" s="289" t="str">
        <f t="shared" si="2"/>
        <v>○</v>
      </c>
      <c r="AL51" s="290" t="str">
        <f t="shared" si="3"/>
        <v/>
      </c>
      <c r="AM51" s="291"/>
      <c r="AN51" s="291"/>
      <c r="AO51" s="291"/>
      <c r="AP51" s="291"/>
      <c r="AQ51" s="291"/>
      <c r="AR51" s="291"/>
      <c r="AS51" s="291"/>
      <c r="AT51" s="291"/>
      <c r="AU51" s="292"/>
    </row>
    <row r="52" spans="1:47" ht="33" customHeight="1">
      <c r="A52" s="158">
        <f t="shared" si="4"/>
        <v>41</v>
      </c>
      <c r="B52" s="246" t="str">
        <f>IF('(入力①) 基本情報入力シート'!C73="","",'(入力①) 基本情報入力シート'!C73)</f>
        <v/>
      </c>
      <c r="C52" s="247" t="str">
        <f>IF('(入力①) 基本情報入力シート'!D73="","",'(入力①) 基本情報入力シート'!D73)</f>
        <v/>
      </c>
      <c r="D52" s="247" t="str">
        <f>IF('(入力①) 基本情報入力シート'!E73="","",'(入力①) 基本情報入力シート'!E73)</f>
        <v/>
      </c>
      <c r="E52" s="247" t="str">
        <f>IF('(入力①) 基本情報入力シート'!F73="","",'(入力①) 基本情報入力シート'!F73)</f>
        <v/>
      </c>
      <c r="F52" s="247" t="str">
        <f>IF('(入力①) 基本情報入力シート'!G73="","",'(入力①) 基本情報入力シート'!G73)</f>
        <v/>
      </c>
      <c r="G52" s="247" t="str">
        <f>IF('(入力①) 基本情報入力シート'!H73="","",'(入力①) 基本情報入力シート'!H73)</f>
        <v/>
      </c>
      <c r="H52" s="247" t="str">
        <f>IF('(入力①) 基本情報入力シート'!I73="","",'(入力①) 基本情報入力シート'!I73)</f>
        <v/>
      </c>
      <c r="I52" s="247" t="str">
        <f>IF('(入力①) 基本情報入力シート'!J73="","",'(入力①) 基本情報入力シート'!J73)</f>
        <v/>
      </c>
      <c r="J52" s="247" t="str">
        <f>IF('(入力①) 基本情報入力シート'!K73="","",'(入力①) 基本情報入力シート'!K73)</f>
        <v/>
      </c>
      <c r="K52" s="249" t="str">
        <f>IF('(入力①) 基本情報入力シート'!L73="","",'(入力①) 基本情報入力シート'!L73)</f>
        <v/>
      </c>
      <c r="L52" s="185" t="str">
        <f>IF('(入力①) 基本情報入力シート'!M73="","",'(入力①) 基本情報入力シート'!M73)</f>
        <v/>
      </c>
      <c r="M52" s="185" t="str">
        <f>IF('(入力①) 基本情報入力シート'!R73="","",'(入力①) 基本情報入力シート'!R73)</f>
        <v/>
      </c>
      <c r="N52" s="185" t="str">
        <f>IF('(入力①) 基本情報入力シート'!W73="","",'(入力①) 基本情報入力シート'!W73)</f>
        <v/>
      </c>
      <c r="O52" s="185" t="str">
        <f>IF('(入力①) 基本情報入力シート'!X73="","",'(入力①) 基本情報入力シート'!X73)</f>
        <v/>
      </c>
      <c r="P52" s="198" t="str">
        <f>IF('(入力①) 基本情報入力シート'!Y73="","",'(入力①) 基本情報入力シート'!Y73)</f>
        <v/>
      </c>
      <c r="Q52" s="204" t="str">
        <f>IF('(入力①) 基本情報入力シート'!Z73="","",'(入力①) 基本情報入力シート'!Z73)</f>
        <v/>
      </c>
      <c r="R52" s="254" t="str">
        <f>IF('(入力①) 基本情報入力シート'!AA73="","",'(入力①) 基本情報入力シート'!AA73)</f>
        <v/>
      </c>
      <c r="S52" s="257"/>
      <c r="T52" s="261"/>
      <c r="U52" s="265" t="str">
        <f>IF(P52="","",VLOOKUP(P52,'【参考】数式用'!$A$5:$I$38,MATCH(T52,'【参考】数式用'!$H$4:$I$4,0)+7,0))</f>
        <v/>
      </c>
      <c r="V52" s="271"/>
      <c r="W52" s="225" t="s">
        <v>253</v>
      </c>
      <c r="X52" s="276"/>
      <c r="Y52" s="232" t="s">
        <v>37</v>
      </c>
      <c r="Z52" s="276"/>
      <c r="AA52" s="233" t="s">
        <v>237</v>
      </c>
      <c r="AB52" s="276"/>
      <c r="AC52" s="232" t="s">
        <v>37</v>
      </c>
      <c r="AD52" s="276"/>
      <c r="AE52" s="232" t="s">
        <v>42</v>
      </c>
      <c r="AF52" s="236" t="s">
        <v>72</v>
      </c>
      <c r="AG52" s="237" t="str">
        <f t="shared" si="0"/>
        <v/>
      </c>
      <c r="AH52" s="281" t="s">
        <v>255</v>
      </c>
      <c r="AI52" s="243" t="str">
        <f t="shared" si="1"/>
        <v/>
      </c>
      <c r="AJ52" s="151"/>
      <c r="AK52" s="289" t="str">
        <f t="shared" si="2"/>
        <v>○</v>
      </c>
      <c r="AL52" s="290" t="str">
        <f t="shared" si="3"/>
        <v/>
      </c>
      <c r="AM52" s="291"/>
      <c r="AN52" s="291"/>
      <c r="AO52" s="291"/>
      <c r="AP52" s="291"/>
      <c r="AQ52" s="291"/>
      <c r="AR52" s="291"/>
      <c r="AS52" s="291"/>
      <c r="AT52" s="291"/>
      <c r="AU52" s="292"/>
    </row>
    <row r="53" spans="1:47" ht="33" customHeight="1">
      <c r="A53" s="158">
        <f t="shared" si="4"/>
        <v>42</v>
      </c>
      <c r="B53" s="246" t="str">
        <f>IF('(入力①) 基本情報入力シート'!C74="","",'(入力①) 基本情報入力シート'!C74)</f>
        <v/>
      </c>
      <c r="C53" s="247" t="str">
        <f>IF('(入力①) 基本情報入力シート'!D74="","",'(入力①) 基本情報入力シート'!D74)</f>
        <v/>
      </c>
      <c r="D53" s="247" t="str">
        <f>IF('(入力①) 基本情報入力シート'!E74="","",'(入力①) 基本情報入力シート'!E74)</f>
        <v/>
      </c>
      <c r="E53" s="247" t="str">
        <f>IF('(入力①) 基本情報入力シート'!F74="","",'(入力①) 基本情報入力シート'!F74)</f>
        <v/>
      </c>
      <c r="F53" s="247" t="str">
        <f>IF('(入力①) 基本情報入力シート'!G74="","",'(入力①) 基本情報入力シート'!G74)</f>
        <v/>
      </c>
      <c r="G53" s="247" t="str">
        <f>IF('(入力①) 基本情報入力シート'!H74="","",'(入力①) 基本情報入力シート'!H74)</f>
        <v/>
      </c>
      <c r="H53" s="247" t="str">
        <f>IF('(入力①) 基本情報入力シート'!I74="","",'(入力①) 基本情報入力シート'!I74)</f>
        <v/>
      </c>
      <c r="I53" s="247" t="str">
        <f>IF('(入力①) 基本情報入力シート'!J74="","",'(入力①) 基本情報入力シート'!J74)</f>
        <v/>
      </c>
      <c r="J53" s="247" t="str">
        <f>IF('(入力①) 基本情報入力シート'!K74="","",'(入力①) 基本情報入力シート'!K74)</f>
        <v/>
      </c>
      <c r="K53" s="249" t="str">
        <f>IF('(入力①) 基本情報入力シート'!L74="","",'(入力①) 基本情報入力シート'!L74)</f>
        <v/>
      </c>
      <c r="L53" s="185" t="str">
        <f>IF('(入力①) 基本情報入力シート'!M74="","",'(入力①) 基本情報入力シート'!M74)</f>
        <v/>
      </c>
      <c r="M53" s="185" t="str">
        <f>IF('(入力①) 基本情報入力シート'!R74="","",'(入力①) 基本情報入力シート'!R74)</f>
        <v/>
      </c>
      <c r="N53" s="185" t="str">
        <f>IF('(入力①) 基本情報入力シート'!W74="","",'(入力①) 基本情報入力シート'!W74)</f>
        <v/>
      </c>
      <c r="O53" s="185" t="str">
        <f>IF('(入力①) 基本情報入力シート'!X74="","",'(入力①) 基本情報入力シート'!X74)</f>
        <v/>
      </c>
      <c r="P53" s="198" t="str">
        <f>IF('(入力①) 基本情報入力シート'!Y74="","",'(入力①) 基本情報入力シート'!Y74)</f>
        <v/>
      </c>
      <c r="Q53" s="204" t="str">
        <f>IF('(入力①) 基本情報入力シート'!Z74="","",'(入力①) 基本情報入力シート'!Z74)</f>
        <v/>
      </c>
      <c r="R53" s="254" t="str">
        <f>IF('(入力①) 基本情報入力シート'!AA74="","",'(入力①) 基本情報入力シート'!AA74)</f>
        <v/>
      </c>
      <c r="S53" s="257"/>
      <c r="T53" s="261"/>
      <c r="U53" s="265" t="str">
        <f>IF(P53="","",VLOOKUP(P53,'【参考】数式用'!$A$5:$I$38,MATCH(T53,'【参考】数式用'!$H$4:$I$4,0)+7,0))</f>
        <v/>
      </c>
      <c r="V53" s="271"/>
      <c r="W53" s="225" t="s">
        <v>253</v>
      </c>
      <c r="X53" s="276"/>
      <c r="Y53" s="232" t="s">
        <v>37</v>
      </c>
      <c r="Z53" s="276"/>
      <c r="AA53" s="233" t="s">
        <v>237</v>
      </c>
      <c r="AB53" s="276"/>
      <c r="AC53" s="232" t="s">
        <v>37</v>
      </c>
      <c r="AD53" s="276"/>
      <c r="AE53" s="232" t="s">
        <v>42</v>
      </c>
      <c r="AF53" s="236" t="s">
        <v>72</v>
      </c>
      <c r="AG53" s="237" t="str">
        <f t="shared" si="0"/>
        <v/>
      </c>
      <c r="AH53" s="281" t="s">
        <v>255</v>
      </c>
      <c r="AI53" s="243" t="str">
        <f t="shared" si="1"/>
        <v/>
      </c>
      <c r="AJ53" s="151"/>
      <c r="AK53" s="289" t="str">
        <f t="shared" si="2"/>
        <v>○</v>
      </c>
      <c r="AL53" s="290" t="str">
        <f t="shared" si="3"/>
        <v/>
      </c>
      <c r="AM53" s="291"/>
      <c r="AN53" s="291"/>
      <c r="AO53" s="291"/>
      <c r="AP53" s="291"/>
      <c r="AQ53" s="291"/>
      <c r="AR53" s="291"/>
      <c r="AS53" s="291"/>
      <c r="AT53" s="291"/>
      <c r="AU53" s="292"/>
    </row>
    <row r="54" spans="1:47" ht="33" customHeight="1">
      <c r="A54" s="158">
        <f t="shared" si="4"/>
        <v>43</v>
      </c>
      <c r="B54" s="246" t="str">
        <f>IF('(入力①) 基本情報入力シート'!C75="","",'(入力①) 基本情報入力シート'!C75)</f>
        <v/>
      </c>
      <c r="C54" s="247" t="str">
        <f>IF('(入力①) 基本情報入力シート'!D75="","",'(入力①) 基本情報入力シート'!D75)</f>
        <v/>
      </c>
      <c r="D54" s="247" t="str">
        <f>IF('(入力①) 基本情報入力シート'!E75="","",'(入力①) 基本情報入力シート'!E75)</f>
        <v/>
      </c>
      <c r="E54" s="247" t="str">
        <f>IF('(入力①) 基本情報入力シート'!F75="","",'(入力①) 基本情報入力シート'!F75)</f>
        <v/>
      </c>
      <c r="F54" s="247" t="str">
        <f>IF('(入力①) 基本情報入力シート'!G75="","",'(入力①) 基本情報入力シート'!G75)</f>
        <v/>
      </c>
      <c r="G54" s="247" t="str">
        <f>IF('(入力①) 基本情報入力シート'!H75="","",'(入力①) 基本情報入力シート'!H75)</f>
        <v/>
      </c>
      <c r="H54" s="247" t="str">
        <f>IF('(入力①) 基本情報入力シート'!I75="","",'(入力①) 基本情報入力シート'!I75)</f>
        <v/>
      </c>
      <c r="I54" s="247" t="str">
        <f>IF('(入力①) 基本情報入力シート'!J75="","",'(入力①) 基本情報入力シート'!J75)</f>
        <v/>
      </c>
      <c r="J54" s="247" t="str">
        <f>IF('(入力①) 基本情報入力シート'!K75="","",'(入力①) 基本情報入力シート'!K75)</f>
        <v/>
      </c>
      <c r="K54" s="249" t="str">
        <f>IF('(入力①) 基本情報入力シート'!L75="","",'(入力①) 基本情報入力シート'!L75)</f>
        <v/>
      </c>
      <c r="L54" s="185" t="str">
        <f>IF('(入力①) 基本情報入力シート'!M75="","",'(入力①) 基本情報入力シート'!M75)</f>
        <v/>
      </c>
      <c r="M54" s="185" t="str">
        <f>IF('(入力①) 基本情報入力シート'!R75="","",'(入力①) 基本情報入力シート'!R75)</f>
        <v/>
      </c>
      <c r="N54" s="185" t="str">
        <f>IF('(入力①) 基本情報入力シート'!W75="","",'(入力①) 基本情報入力シート'!W75)</f>
        <v/>
      </c>
      <c r="O54" s="185" t="str">
        <f>IF('(入力①) 基本情報入力シート'!X75="","",'(入力①) 基本情報入力シート'!X75)</f>
        <v/>
      </c>
      <c r="P54" s="198" t="str">
        <f>IF('(入力①) 基本情報入力シート'!Y75="","",'(入力①) 基本情報入力シート'!Y75)</f>
        <v/>
      </c>
      <c r="Q54" s="204" t="str">
        <f>IF('(入力①) 基本情報入力シート'!Z75="","",'(入力①) 基本情報入力シート'!Z75)</f>
        <v/>
      </c>
      <c r="R54" s="254" t="str">
        <f>IF('(入力①) 基本情報入力シート'!AA75="","",'(入力①) 基本情報入力シート'!AA75)</f>
        <v/>
      </c>
      <c r="S54" s="257"/>
      <c r="T54" s="261"/>
      <c r="U54" s="265" t="str">
        <f>IF(P54="","",VLOOKUP(P54,'【参考】数式用'!$A$5:$I$38,MATCH(T54,'【参考】数式用'!$H$4:$I$4,0)+7,0))</f>
        <v/>
      </c>
      <c r="V54" s="271"/>
      <c r="W54" s="225" t="s">
        <v>253</v>
      </c>
      <c r="X54" s="276"/>
      <c r="Y54" s="232" t="s">
        <v>37</v>
      </c>
      <c r="Z54" s="276"/>
      <c r="AA54" s="233" t="s">
        <v>237</v>
      </c>
      <c r="AB54" s="276"/>
      <c r="AC54" s="232" t="s">
        <v>37</v>
      </c>
      <c r="AD54" s="276"/>
      <c r="AE54" s="232" t="s">
        <v>42</v>
      </c>
      <c r="AF54" s="236" t="s">
        <v>72</v>
      </c>
      <c r="AG54" s="237" t="str">
        <f t="shared" si="0"/>
        <v/>
      </c>
      <c r="AH54" s="281" t="s">
        <v>255</v>
      </c>
      <c r="AI54" s="243" t="str">
        <f t="shared" si="1"/>
        <v/>
      </c>
      <c r="AJ54" s="151"/>
      <c r="AK54" s="289" t="str">
        <f t="shared" si="2"/>
        <v>○</v>
      </c>
      <c r="AL54" s="290" t="str">
        <f t="shared" si="3"/>
        <v/>
      </c>
      <c r="AM54" s="291"/>
      <c r="AN54" s="291"/>
      <c r="AO54" s="291"/>
      <c r="AP54" s="291"/>
      <c r="AQ54" s="291"/>
      <c r="AR54" s="291"/>
      <c r="AS54" s="291"/>
      <c r="AT54" s="291"/>
      <c r="AU54" s="292"/>
    </row>
    <row r="55" spans="1:47" ht="33" customHeight="1">
      <c r="A55" s="158">
        <f t="shared" si="4"/>
        <v>44</v>
      </c>
      <c r="B55" s="246" t="str">
        <f>IF('(入力①) 基本情報入力シート'!C76="","",'(入力①) 基本情報入力シート'!C76)</f>
        <v/>
      </c>
      <c r="C55" s="247" t="str">
        <f>IF('(入力①) 基本情報入力シート'!D76="","",'(入力①) 基本情報入力シート'!D76)</f>
        <v/>
      </c>
      <c r="D55" s="247" t="str">
        <f>IF('(入力①) 基本情報入力シート'!E76="","",'(入力①) 基本情報入力シート'!E76)</f>
        <v/>
      </c>
      <c r="E55" s="247" t="str">
        <f>IF('(入力①) 基本情報入力シート'!F76="","",'(入力①) 基本情報入力シート'!F76)</f>
        <v/>
      </c>
      <c r="F55" s="247" t="str">
        <f>IF('(入力①) 基本情報入力シート'!G76="","",'(入力①) 基本情報入力シート'!G76)</f>
        <v/>
      </c>
      <c r="G55" s="247" t="str">
        <f>IF('(入力①) 基本情報入力シート'!H76="","",'(入力①) 基本情報入力シート'!H76)</f>
        <v/>
      </c>
      <c r="H55" s="247" t="str">
        <f>IF('(入力①) 基本情報入力シート'!I76="","",'(入力①) 基本情報入力シート'!I76)</f>
        <v/>
      </c>
      <c r="I55" s="247" t="str">
        <f>IF('(入力①) 基本情報入力シート'!J76="","",'(入力①) 基本情報入力シート'!J76)</f>
        <v/>
      </c>
      <c r="J55" s="247" t="str">
        <f>IF('(入力①) 基本情報入力シート'!K76="","",'(入力①) 基本情報入力シート'!K76)</f>
        <v/>
      </c>
      <c r="K55" s="249" t="str">
        <f>IF('(入力①) 基本情報入力シート'!L76="","",'(入力①) 基本情報入力シート'!L76)</f>
        <v/>
      </c>
      <c r="L55" s="185" t="str">
        <f>IF('(入力①) 基本情報入力シート'!M76="","",'(入力①) 基本情報入力シート'!M76)</f>
        <v/>
      </c>
      <c r="M55" s="185" t="str">
        <f>IF('(入力①) 基本情報入力シート'!R76="","",'(入力①) 基本情報入力シート'!R76)</f>
        <v/>
      </c>
      <c r="N55" s="185" t="str">
        <f>IF('(入力①) 基本情報入力シート'!W76="","",'(入力①) 基本情報入力シート'!W76)</f>
        <v/>
      </c>
      <c r="O55" s="185" t="str">
        <f>IF('(入力①) 基本情報入力シート'!X76="","",'(入力①) 基本情報入力シート'!X76)</f>
        <v/>
      </c>
      <c r="P55" s="198" t="str">
        <f>IF('(入力①) 基本情報入力シート'!Y76="","",'(入力①) 基本情報入力シート'!Y76)</f>
        <v/>
      </c>
      <c r="Q55" s="204" t="str">
        <f>IF('(入力①) 基本情報入力シート'!Z76="","",'(入力①) 基本情報入力シート'!Z76)</f>
        <v/>
      </c>
      <c r="R55" s="254" t="str">
        <f>IF('(入力①) 基本情報入力シート'!AA76="","",'(入力①) 基本情報入力シート'!AA76)</f>
        <v/>
      </c>
      <c r="S55" s="257"/>
      <c r="T55" s="261"/>
      <c r="U55" s="265" t="str">
        <f>IF(P55="","",VLOOKUP(P55,'【参考】数式用'!$A$5:$I$38,MATCH(T55,'【参考】数式用'!$H$4:$I$4,0)+7,0))</f>
        <v/>
      </c>
      <c r="V55" s="271"/>
      <c r="W55" s="225" t="s">
        <v>253</v>
      </c>
      <c r="X55" s="276"/>
      <c r="Y55" s="232" t="s">
        <v>37</v>
      </c>
      <c r="Z55" s="276"/>
      <c r="AA55" s="233" t="s">
        <v>237</v>
      </c>
      <c r="AB55" s="276"/>
      <c r="AC55" s="232" t="s">
        <v>37</v>
      </c>
      <c r="AD55" s="276"/>
      <c r="AE55" s="232" t="s">
        <v>42</v>
      </c>
      <c r="AF55" s="236" t="s">
        <v>72</v>
      </c>
      <c r="AG55" s="237" t="str">
        <f t="shared" si="0"/>
        <v/>
      </c>
      <c r="AH55" s="281" t="s">
        <v>255</v>
      </c>
      <c r="AI55" s="243" t="str">
        <f t="shared" si="1"/>
        <v/>
      </c>
      <c r="AJ55" s="151"/>
      <c r="AK55" s="289" t="str">
        <f t="shared" si="2"/>
        <v>○</v>
      </c>
      <c r="AL55" s="290" t="str">
        <f t="shared" si="3"/>
        <v/>
      </c>
      <c r="AM55" s="291"/>
      <c r="AN55" s="291"/>
      <c r="AO55" s="291"/>
      <c r="AP55" s="291"/>
      <c r="AQ55" s="291"/>
      <c r="AR55" s="291"/>
      <c r="AS55" s="291"/>
      <c r="AT55" s="291"/>
      <c r="AU55" s="292"/>
    </row>
    <row r="56" spans="1:47" ht="33" customHeight="1">
      <c r="A56" s="158">
        <f t="shared" si="4"/>
        <v>45</v>
      </c>
      <c r="B56" s="246" t="str">
        <f>IF('(入力①) 基本情報入力シート'!C77="","",'(入力①) 基本情報入力シート'!C77)</f>
        <v/>
      </c>
      <c r="C56" s="247" t="str">
        <f>IF('(入力①) 基本情報入力シート'!D77="","",'(入力①) 基本情報入力シート'!D77)</f>
        <v/>
      </c>
      <c r="D56" s="247" t="str">
        <f>IF('(入力①) 基本情報入力シート'!E77="","",'(入力①) 基本情報入力シート'!E77)</f>
        <v/>
      </c>
      <c r="E56" s="247" t="str">
        <f>IF('(入力①) 基本情報入力シート'!F77="","",'(入力①) 基本情報入力シート'!F77)</f>
        <v/>
      </c>
      <c r="F56" s="247" t="str">
        <f>IF('(入力①) 基本情報入力シート'!G77="","",'(入力①) 基本情報入力シート'!G77)</f>
        <v/>
      </c>
      <c r="G56" s="247" t="str">
        <f>IF('(入力①) 基本情報入力シート'!H77="","",'(入力①) 基本情報入力シート'!H77)</f>
        <v/>
      </c>
      <c r="H56" s="247" t="str">
        <f>IF('(入力①) 基本情報入力シート'!I77="","",'(入力①) 基本情報入力シート'!I77)</f>
        <v/>
      </c>
      <c r="I56" s="247" t="str">
        <f>IF('(入力①) 基本情報入力シート'!J77="","",'(入力①) 基本情報入力シート'!J77)</f>
        <v/>
      </c>
      <c r="J56" s="247" t="str">
        <f>IF('(入力①) 基本情報入力シート'!K77="","",'(入力①) 基本情報入力シート'!K77)</f>
        <v/>
      </c>
      <c r="K56" s="249" t="str">
        <f>IF('(入力①) 基本情報入力シート'!L77="","",'(入力①) 基本情報入力シート'!L77)</f>
        <v/>
      </c>
      <c r="L56" s="185" t="str">
        <f>IF('(入力①) 基本情報入力シート'!M77="","",'(入力①) 基本情報入力シート'!M77)</f>
        <v/>
      </c>
      <c r="M56" s="185" t="str">
        <f>IF('(入力①) 基本情報入力シート'!R77="","",'(入力①) 基本情報入力シート'!R77)</f>
        <v/>
      </c>
      <c r="N56" s="185" t="str">
        <f>IF('(入力①) 基本情報入力シート'!W77="","",'(入力①) 基本情報入力シート'!W77)</f>
        <v/>
      </c>
      <c r="O56" s="185" t="str">
        <f>IF('(入力①) 基本情報入力シート'!X77="","",'(入力①) 基本情報入力シート'!X77)</f>
        <v/>
      </c>
      <c r="P56" s="198" t="str">
        <f>IF('(入力①) 基本情報入力シート'!Y77="","",'(入力①) 基本情報入力シート'!Y77)</f>
        <v/>
      </c>
      <c r="Q56" s="204" t="str">
        <f>IF('(入力①) 基本情報入力シート'!Z77="","",'(入力①) 基本情報入力シート'!Z77)</f>
        <v/>
      </c>
      <c r="R56" s="254" t="str">
        <f>IF('(入力①) 基本情報入力シート'!AA77="","",'(入力①) 基本情報入力シート'!AA77)</f>
        <v/>
      </c>
      <c r="S56" s="257"/>
      <c r="T56" s="261"/>
      <c r="U56" s="265" t="str">
        <f>IF(P56="","",VLOOKUP(P56,'【参考】数式用'!$A$5:$I$38,MATCH(T56,'【参考】数式用'!$H$4:$I$4,0)+7,0))</f>
        <v/>
      </c>
      <c r="V56" s="271"/>
      <c r="W56" s="225" t="s">
        <v>253</v>
      </c>
      <c r="X56" s="276"/>
      <c r="Y56" s="232" t="s">
        <v>37</v>
      </c>
      <c r="Z56" s="276"/>
      <c r="AA56" s="233" t="s">
        <v>237</v>
      </c>
      <c r="AB56" s="276"/>
      <c r="AC56" s="232" t="s">
        <v>37</v>
      </c>
      <c r="AD56" s="276"/>
      <c r="AE56" s="232" t="s">
        <v>42</v>
      </c>
      <c r="AF56" s="236" t="s">
        <v>72</v>
      </c>
      <c r="AG56" s="237" t="str">
        <f t="shared" si="0"/>
        <v/>
      </c>
      <c r="AH56" s="281" t="s">
        <v>255</v>
      </c>
      <c r="AI56" s="243" t="str">
        <f t="shared" si="1"/>
        <v/>
      </c>
      <c r="AJ56" s="151"/>
      <c r="AK56" s="289" t="str">
        <f t="shared" si="2"/>
        <v>○</v>
      </c>
      <c r="AL56" s="290" t="str">
        <f t="shared" si="3"/>
        <v/>
      </c>
      <c r="AM56" s="291"/>
      <c r="AN56" s="291"/>
      <c r="AO56" s="291"/>
      <c r="AP56" s="291"/>
      <c r="AQ56" s="291"/>
      <c r="AR56" s="291"/>
      <c r="AS56" s="291"/>
      <c r="AT56" s="291"/>
      <c r="AU56" s="292"/>
    </row>
    <row r="57" spans="1:47" ht="33" customHeight="1">
      <c r="A57" s="158">
        <f t="shared" si="4"/>
        <v>46</v>
      </c>
      <c r="B57" s="246" t="str">
        <f>IF('(入力①) 基本情報入力シート'!C78="","",'(入力①) 基本情報入力シート'!C78)</f>
        <v/>
      </c>
      <c r="C57" s="247" t="str">
        <f>IF('(入力①) 基本情報入力シート'!D78="","",'(入力①) 基本情報入力シート'!D78)</f>
        <v/>
      </c>
      <c r="D57" s="247" t="str">
        <f>IF('(入力①) 基本情報入力シート'!E78="","",'(入力①) 基本情報入力シート'!E78)</f>
        <v/>
      </c>
      <c r="E57" s="247" t="str">
        <f>IF('(入力①) 基本情報入力シート'!F78="","",'(入力①) 基本情報入力シート'!F78)</f>
        <v/>
      </c>
      <c r="F57" s="247" t="str">
        <f>IF('(入力①) 基本情報入力シート'!G78="","",'(入力①) 基本情報入力シート'!G78)</f>
        <v/>
      </c>
      <c r="G57" s="247" t="str">
        <f>IF('(入力①) 基本情報入力シート'!H78="","",'(入力①) 基本情報入力シート'!H78)</f>
        <v/>
      </c>
      <c r="H57" s="247" t="str">
        <f>IF('(入力①) 基本情報入力シート'!I78="","",'(入力①) 基本情報入力シート'!I78)</f>
        <v/>
      </c>
      <c r="I57" s="247" t="str">
        <f>IF('(入力①) 基本情報入力シート'!J78="","",'(入力①) 基本情報入力シート'!J78)</f>
        <v/>
      </c>
      <c r="J57" s="247" t="str">
        <f>IF('(入力①) 基本情報入力シート'!K78="","",'(入力①) 基本情報入力シート'!K78)</f>
        <v/>
      </c>
      <c r="K57" s="249" t="str">
        <f>IF('(入力①) 基本情報入力シート'!L78="","",'(入力①) 基本情報入力シート'!L78)</f>
        <v/>
      </c>
      <c r="L57" s="185" t="str">
        <f>IF('(入力①) 基本情報入力シート'!M78="","",'(入力①) 基本情報入力シート'!M78)</f>
        <v/>
      </c>
      <c r="M57" s="185" t="str">
        <f>IF('(入力①) 基本情報入力シート'!R78="","",'(入力①) 基本情報入力シート'!R78)</f>
        <v/>
      </c>
      <c r="N57" s="185" t="str">
        <f>IF('(入力①) 基本情報入力シート'!W78="","",'(入力①) 基本情報入力シート'!W78)</f>
        <v/>
      </c>
      <c r="O57" s="185" t="str">
        <f>IF('(入力①) 基本情報入力シート'!X78="","",'(入力①) 基本情報入力シート'!X78)</f>
        <v/>
      </c>
      <c r="P57" s="198" t="str">
        <f>IF('(入力①) 基本情報入力シート'!Y78="","",'(入力①) 基本情報入力シート'!Y78)</f>
        <v/>
      </c>
      <c r="Q57" s="204" t="str">
        <f>IF('(入力①) 基本情報入力シート'!Z78="","",'(入力①) 基本情報入力シート'!Z78)</f>
        <v/>
      </c>
      <c r="R57" s="254" t="str">
        <f>IF('(入力①) 基本情報入力シート'!AA78="","",'(入力①) 基本情報入力シート'!AA78)</f>
        <v/>
      </c>
      <c r="S57" s="257"/>
      <c r="T57" s="261"/>
      <c r="U57" s="265" t="str">
        <f>IF(P57="","",VLOOKUP(P57,'【参考】数式用'!$A$5:$I$38,MATCH(T57,'【参考】数式用'!$H$4:$I$4,0)+7,0))</f>
        <v/>
      </c>
      <c r="V57" s="271"/>
      <c r="W57" s="225" t="s">
        <v>253</v>
      </c>
      <c r="X57" s="276"/>
      <c r="Y57" s="232" t="s">
        <v>37</v>
      </c>
      <c r="Z57" s="276"/>
      <c r="AA57" s="233" t="s">
        <v>237</v>
      </c>
      <c r="AB57" s="276"/>
      <c r="AC57" s="232" t="s">
        <v>37</v>
      </c>
      <c r="AD57" s="276"/>
      <c r="AE57" s="232" t="s">
        <v>42</v>
      </c>
      <c r="AF57" s="236" t="s">
        <v>72</v>
      </c>
      <c r="AG57" s="237" t="str">
        <f t="shared" si="0"/>
        <v/>
      </c>
      <c r="AH57" s="281" t="s">
        <v>255</v>
      </c>
      <c r="AI57" s="243" t="str">
        <f t="shared" si="1"/>
        <v/>
      </c>
      <c r="AJ57" s="151"/>
      <c r="AK57" s="289" t="str">
        <f t="shared" si="2"/>
        <v>○</v>
      </c>
      <c r="AL57" s="290" t="str">
        <f t="shared" si="3"/>
        <v/>
      </c>
      <c r="AM57" s="291"/>
      <c r="AN57" s="291"/>
      <c r="AO57" s="291"/>
      <c r="AP57" s="291"/>
      <c r="AQ57" s="291"/>
      <c r="AR57" s="291"/>
      <c r="AS57" s="291"/>
      <c r="AT57" s="291"/>
      <c r="AU57" s="292"/>
    </row>
    <row r="58" spans="1:47" ht="33" customHeight="1">
      <c r="A58" s="158">
        <f t="shared" si="4"/>
        <v>47</v>
      </c>
      <c r="B58" s="246" t="str">
        <f>IF('(入力①) 基本情報入力シート'!C79="","",'(入力①) 基本情報入力シート'!C79)</f>
        <v/>
      </c>
      <c r="C58" s="247" t="str">
        <f>IF('(入力①) 基本情報入力シート'!D79="","",'(入力①) 基本情報入力シート'!D79)</f>
        <v/>
      </c>
      <c r="D58" s="247" t="str">
        <f>IF('(入力①) 基本情報入力シート'!E79="","",'(入力①) 基本情報入力シート'!E79)</f>
        <v/>
      </c>
      <c r="E58" s="247" t="str">
        <f>IF('(入力①) 基本情報入力シート'!F79="","",'(入力①) 基本情報入力シート'!F79)</f>
        <v/>
      </c>
      <c r="F58" s="247" t="str">
        <f>IF('(入力①) 基本情報入力シート'!G79="","",'(入力①) 基本情報入力シート'!G79)</f>
        <v/>
      </c>
      <c r="G58" s="247" t="str">
        <f>IF('(入力①) 基本情報入力シート'!H79="","",'(入力①) 基本情報入力シート'!H79)</f>
        <v/>
      </c>
      <c r="H58" s="247" t="str">
        <f>IF('(入力①) 基本情報入力シート'!I79="","",'(入力①) 基本情報入力シート'!I79)</f>
        <v/>
      </c>
      <c r="I58" s="247" t="str">
        <f>IF('(入力①) 基本情報入力シート'!J79="","",'(入力①) 基本情報入力シート'!J79)</f>
        <v/>
      </c>
      <c r="J58" s="247" t="str">
        <f>IF('(入力①) 基本情報入力シート'!K79="","",'(入力①) 基本情報入力シート'!K79)</f>
        <v/>
      </c>
      <c r="K58" s="249" t="str">
        <f>IF('(入力①) 基本情報入力シート'!L79="","",'(入力①) 基本情報入力シート'!L79)</f>
        <v/>
      </c>
      <c r="L58" s="185" t="str">
        <f>IF('(入力①) 基本情報入力シート'!M79="","",'(入力①) 基本情報入力シート'!M79)</f>
        <v/>
      </c>
      <c r="M58" s="185" t="str">
        <f>IF('(入力①) 基本情報入力シート'!R79="","",'(入力①) 基本情報入力シート'!R79)</f>
        <v/>
      </c>
      <c r="N58" s="185" t="str">
        <f>IF('(入力①) 基本情報入力シート'!W79="","",'(入力①) 基本情報入力シート'!W79)</f>
        <v/>
      </c>
      <c r="O58" s="185" t="str">
        <f>IF('(入力①) 基本情報入力シート'!X79="","",'(入力①) 基本情報入力シート'!X79)</f>
        <v/>
      </c>
      <c r="P58" s="198" t="str">
        <f>IF('(入力①) 基本情報入力シート'!Y79="","",'(入力①) 基本情報入力シート'!Y79)</f>
        <v/>
      </c>
      <c r="Q58" s="204" t="str">
        <f>IF('(入力①) 基本情報入力シート'!Z79="","",'(入力①) 基本情報入力シート'!Z79)</f>
        <v/>
      </c>
      <c r="R58" s="254" t="str">
        <f>IF('(入力①) 基本情報入力シート'!AA79="","",'(入力①) 基本情報入力シート'!AA79)</f>
        <v/>
      </c>
      <c r="S58" s="257"/>
      <c r="T58" s="261"/>
      <c r="U58" s="265" t="str">
        <f>IF(P58="","",VLOOKUP(P58,'【参考】数式用'!$A$5:$I$38,MATCH(T58,'【参考】数式用'!$H$4:$I$4,0)+7,0))</f>
        <v/>
      </c>
      <c r="V58" s="271"/>
      <c r="W58" s="225" t="s">
        <v>253</v>
      </c>
      <c r="X58" s="276"/>
      <c r="Y58" s="232" t="s">
        <v>37</v>
      </c>
      <c r="Z58" s="276"/>
      <c r="AA58" s="233" t="s">
        <v>237</v>
      </c>
      <c r="AB58" s="276"/>
      <c r="AC58" s="232" t="s">
        <v>37</v>
      </c>
      <c r="AD58" s="276"/>
      <c r="AE58" s="232" t="s">
        <v>42</v>
      </c>
      <c r="AF58" s="236" t="s">
        <v>72</v>
      </c>
      <c r="AG58" s="237" t="str">
        <f t="shared" si="0"/>
        <v/>
      </c>
      <c r="AH58" s="281" t="s">
        <v>255</v>
      </c>
      <c r="AI58" s="243" t="str">
        <f t="shared" si="1"/>
        <v/>
      </c>
      <c r="AJ58" s="151"/>
      <c r="AK58" s="289" t="str">
        <f t="shared" si="2"/>
        <v>○</v>
      </c>
      <c r="AL58" s="290" t="str">
        <f t="shared" si="3"/>
        <v/>
      </c>
      <c r="AM58" s="291"/>
      <c r="AN58" s="291"/>
      <c r="AO58" s="291"/>
      <c r="AP58" s="291"/>
      <c r="AQ58" s="291"/>
      <c r="AR58" s="291"/>
      <c r="AS58" s="291"/>
      <c r="AT58" s="291"/>
      <c r="AU58" s="292"/>
    </row>
    <row r="59" spans="1:47" ht="33" customHeight="1">
      <c r="A59" s="158">
        <f t="shared" si="4"/>
        <v>48</v>
      </c>
      <c r="B59" s="246" t="str">
        <f>IF('(入力①) 基本情報入力シート'!C80="","",'(入力①) 基本情報入力シート'!C80)</f>
        <v/>
      </c>
      <c r="C59" s="247" t="str">
        <f>IF('(入力①) 基本情報入力シート'!D80="","",'(入力①) 基本情報入力シート'!D80)</f>
        <v/>
      </c>
      <c r="D59" s="247" t="str">
        <f>IF('(入力①) 基本情報入力シート'!E80="","",'(入力①) 基本情報入力シート'!E80)</f>
        <v/>
      </c>
      <c r="E59" s="247" t="str">
        <f>IF('(入力①) 基本情報入力シート'!F80="","",'(入力①) 基本情報入力シート'!F80)</f>
        <v/>
      </c>
      <c r="F59" s="247" t="str">
        <f>IF('(入力①) 基本情報入力シート'!G80="","",'(入力①) 基本情報入力シート'!G80)</f>
        <v/>
      </c>
      <c r="G59" s="247" t="str">
        <f>IF('(入力①) 基本情報入力シート'!H80="","",'(入力①) 基本情報入力シート'!H80)</f>
        <v/>
      </c>
      <c r="H59" s="247" t="str">
        <f>IF('(入力①) 基本情報入力シート'!I80="","",'(入力①) 基本情報入力シート'!I80)</f>
        <v/>
      </c>
      <c r="I59" s="247" t="str">
        <f>IF('(入力①) 基本情報入力シート'!J80="","",'(入力①) 基本情報入力シート'!J80)</f>
        <v/>
      </c>
      <c r="J59" s="247" t="str">
        <f>IF('(入力①) 基本情報入力シート'!K80="","",'(入力①) 基本情報入力シート'!K80)</f>
        <v/>
      </c>
      <c r="K59" s="249" t="str">
        <f>IF('(入力①) 基本情報入力シート'!L80="","",'(入力①) 基本情報入力シート'!L80)</f>
        <v/>
      </c>
      <c r="L59" s="185" t="str">
        <f>IF('(入力①) 基本情報入力シート'!M80="","",'(入力①) 基本情報入力シート'!M80)</f>
        <v/>
      </c>
      <c r="M59" s="185" t="str">
        <f>IF('(入力①) 基本情報入力シート'!R80="","",'(入力①) 基本情報入力シート'!R80)</f>
        <v/>
      </c>
      <c r="N59" s="185" t="str">
        <f>IF('(入力①) 基本情報入力シート'!W80="","",'(入力①) 基本情報入力シート'!W80)</f>
        <v/>
      </c>
      <c r="O59" s="185" t="str">
        <f>IF('(入力①) 基本情報入力シート'!X80="","",'(入力①) 基本情報入力シート'!X80)</f>
        <v/>
      </c>
      <c r="P59" s="198" t="str">
        <f>IF('(入力①) 基本情報入力シート'!Y80="","",'(入力①) 基本情報入力シート'!Y80)</f>
        <v/>
      </c>
      <c r="Q59" s="204" t="str">
        <f>IF('(入力①) 基本情報入力シート'!Z80="","",'(入力①) 基本情報入力シート'!Z80)</f>
        <v/>
      </c>
      <c r="R59" s="254" t="str">
        <f>IF('(入力①) 基本情報入力シート'!AA80="","",'(入力①) 基本情報入力シート'!AA80)</f>
        <v/>
      </c>
      <c r="S59" s="257"/>
      <c r="T59" s="261"/>
      <c r="U59" s="265" t="str">
        <f>IF(P59="","",VLOOKUP(P59,'【参考】数式用'!$A$5:$I$38,MATCH(T59,'【参考】数式用'!$H$4:$I$4,0)+7,0))</f>
        <v/>
      </c>
      <c r="V59" s="271"/>
      <c r="W59" s="225" t="s">
        <v>253</v>
      </c>
      <c r="X59" s="276"/>
      <c r="Y59" s="232" t="s">
        <v>37</v>
      </c>
      <c r="Z59" s="276"/>
      <c r="AA59" s="233" t="s">
        <v>237</v>
      </c>
      <c r="AB59" s="276"/>
      <c r="AC59" s="232" t="s">
        <v>37</v>
      </c>
      <c r="AD59" s="276"/>
      <c r="AE59" s="232" t="s">
        <v>42</v>
      </c>
      <c r="AF59" s="236" t="s">
        <v>72</v>
      </c>
      <c r="AG59" s="237" t="str">
        <f t="shared" si="0"/>
        <v/>
      </c>
      <c r="AH59" s="281" t="s">
        <v>255</v>
      </c>
      <c r="AI59" s="243" t="str">
        <f t="shared" si="1"/>
        <v/>
      </c>
      <c r="AJ59" s="151"/>
      <c r="AK59" s="289" t="str">
        <f t="shared" si="2"/>
        <v>○</v>
      </c>
      <c r="AL59" s="290" t="str">
        <f t="shared" si="3"/>
        <v/>
      </c>
      <c r="AM59" s="291"/>
      <c r="AN59" s="291"/>
      <c r="AO59" s="291"/>
      <c r="AP59" s="291"/>
      <c r="AQ59" s="291"/>
      <c r="AR59" s="291"/>
      <c r="AS59" s="291"/>
      <c r="AT59" s="291"/>
      <c r="AU59" s="292"/>
    </row>
    <row r="60" spans="1:47" ht="33" customHeight="1">
      <c r="A60" s="158">
        <f t="shared" si="4"/>
        <v>49</v>
      </c>
      <c r="B60" s="246" t="str">
        <f>IF('(入力①) 基本情報入力シート'!C81="","",'(入力①) 基本情報入力シート'!C81)</f>
        <v/>
      </c>
      <c r="C60" s="247" t="str">
        <f>IF('(入力①) 基本情報入力シート'!D81="","",'(入力①) 基本情報入力シート'!D81)</f>
        <v/>
      </c>
      <c r="D60" s="247" t="str">
        <f>IF('(入力①) 基本情報入力シート'!E81="","",'(入力①) 基本情報入力シート'!E81)</f>
        <v/>
      </c>
      <c r="E60" s="247" t="str">
        <f>IF('(入力①) 基本情報入力シート'!F81="","",'(入力①) 基本情報入力シート'!F81)</f>
        <v/>
      </c>
      <c r="F60" s="247" t="str">
        <f>IF('(入力①) 基本情報入力シート'!G81="","",'(入力①) 基本情報入力シート'!G81)</f>
        <v/>
      </c>
      <c r="G60" s="247" t="str">
        <f>IF('(入力①) 基本情報入力シート'!H81="","",'(入力①) 基本情報入力シート'!H81)</f>
        <v/>
      </c>
      <c r="H60" s="247" t="str">
        <f>IF('(入力①) 基本情報入力シート'!I81="","",'(入力①) 基本情報入力シート'!I81)</f>
        <v/>
      </c>
      <c r="I60" s="247" t="str">
        <f>IF('(入力①) 基本情報入力シート'!J81="","",'(入力①) 基本情報入力シート'!J81)</f>
        <v/>
      </c>
      <c r="J60" s="247" t="str">
        <f>IF('(入力①) 基本情報入力シート'!K81="","",'(入力①) 基本情報入力シート'!K81)</f>
        <v/>
      </c>
      <c r="K60" s="249" t="str">
        <f>IF('(入力①) 基本情報入力シート'!L81="","",'(入力①) 基本情報入力シート'!L81)</f>
        <v/>
      </c>
      <c r="L60" s="185" t="str">
        <f>IF('(入力①) 基本情報入力シート'!M81="","",'(入力①) 基本情報入力シート'!M81)</f>
        <v/>
      </c>
      <c r="M60" s="185" t="str">
        <f>IF('(入力①) 基本情報入力シート'!R81="","",'(入力①) 基本情報入力シート'!R81)</f>
        <v/>
      </c>
      <c r="N60" s="185" t="str">
        <f>IF('(入力①) 基本情報入力シート'!W81="","",'(入力①) 基本情報入力シート'!W81)</f>
        <v/>
      </c>
      <c r="O60" s="185" t="str">
        <f>IF('(入力①) 基本情報入力シート'!X81="","",'(入力①) 基本情報入力シート'!X81)</f>
        <v/>
      </c>
      <c r="P60" s="198" t="str">
        <f>IF('(入力①) 基本情報入力シート'!Y81="","",'(入力①) 基本情報入力シート'!Y81)</f>
        <v/>
      </c>
      <c r="Q60" s="204" t="str">
        <f>IF('(入力①) 基本情報入力シート'!Z81="","",'(入力①) 基本情報入力シート'!Z81)</f>
        <v/>
      </c>
      <c r="R60" s="254" t="str">
        <f>IF('(入力①) 基本情報入力シート'!AA81="","",'(入力①) 基本情報入力シート'!AA81)</f>
        <v/>
      </c>
      <c r="S60" s="257"/>
      <c r="T60" s="261"/>
      <c r="U60" s="265" t="str">
        <f>IF(P60="","",VLOOKUP(P60,'【参考】数式用'!$A$5:$I$38,MATCH(T60,'【参考】数式用'!$H$4:$I$4,0)+7,0))</f>
        <v/>
      </c>
      <c r="V60" s="271"/>
      <c r="W60" s="225" t="s">
        <v>253</v>
      </c>
      <c r="X60" s="276"/>
      <c r="Y60" s="232" t="s">
        <v>37</v>
      </c>
      <c r="Z60" s="276"/>
      <c r="AA60" s="233" t="s">
        <v>237</v>
      </c>
      <c r="AB60" s="276"/>
      <c r="AC60" s="232" t="s">
        <v>37</v>
      </c>
      <c r="AD60" s="276"/>
      <c r="AE60" s="232" t="s">
        <v>42</v>
      </c>
      <c r="AF60" s="236" t="s">
        <v>72</v>
      </c>
      <c r="AG60" s="237" t="str">
        <f t="shared" si="0"/>
        <v/>
      </c>
      <c r="AH60" s="281" t="s">
        <v>255</v>
      </c>
      <c r="AI60" s="243" t="str">
        <f t="shared" si="1"/>
        <v/>
      </c>
      <c r="AJ60" s="151"/>
      <c r="AK60" s="289" t="str">
        <f t="shared" si="2"/>
        <v>○</v>
      </c>
      <c r="AL60" s="290" t="str">
        <f t="shared" si="3"/>
        <v/>
      </c>
      <c r="AM60" s="291"/>
      <c r="AN60" s="291"/>
      <c r="AO60" s="291"/>
      <c r="AP60" s="291"/>
      <c r="AQ60" s="291"/>
      <c r="AR60" s="291"/>
      <c r="AS60" s="291"/>
      <c r="AT60" s="291"/>
      <c r="AU60" s="292"/>
    </row>
    <row r="61" spans="1:47" ht="33" customHeight="1">
      <c r="A61" s="158">
        <f t="shared" si="4"/>
        <v>50</v>
      </c>
      <c r="B61" s="246" t="str">
        <f>IF('(入力①) 基本情報入力シート'!C82="","",'(入力①) 基本情報入力シート'!C82)</f>
        <v/>
      </c>
      <c r="C61" s="247" t="str">
        <f>IF('(入力①) 基本情報入力シート'!D82="","",'(入力①) 基本情報入力シート'!D82)</f>
        <v/>
      </c>
      <c r="D61" s="247" t="str">
        <f>IF('(入力①) 基本情報入力シート'!E82="","",'(入力①) 基本情報入力シート'!E82)</f>
        <v/>
      </c>
      <c r="E61" s="247" t="str">
        <f>IF('(入力①) 基本情報入力シート'!F82="","",'(入力①) 基本情報入力シート'!F82)</f>
        <v/>
      </c>
      <c r="F61" s="247" t="str">
        <f>IF('(入力①) 基本情報入力シート'!G82="","",'(入力①) 基本情報入力シート'!G82)</f>
        <v/>
      </c>
      <c r="G61" s="247" t="str">
        <f>IF('(入力①) 基本情報入力シート'!H82="","",'(入力①) 基本情報入力シート'!H82)</f>
        <v/>
      </c>
      <c r="H61" s="247" t="str">
        <f>IF('(入力①) 基本情報入力シート'!I82="","",'(入力①) 基本情報入力シート'!I82)</f>
        <v/>
      </c>
      <c r="I61" s="247" t="str">
        <f>IF('(入力①) 基本情報入力シート'!J82="","",'(入力①) 基本情報入力シート'!J82)</f>
        <v/>
      </c>
      <c r="J61" s="247" t="str">
        <f>IF('(入力①) 基本情報入力シート'!K82="","",'(入力①) 基本情報入力シート'!K82)</f>
        <v/>
      </c>
      <c r="K61" s="249" t="str">
        <f>IF('(入力①) 基本情報入力シート'!L82="","",'(入力①) 基本情報入力シート'!L82)</f>
        <v/>
      </c>
      <c r="L61" s="185" t="str">
        <f>IF('(入力①) 基本情報入力シート'!M82="","",'(入力①) 基本情報入力シート'!M82)</f>
        <v/>
      </c>
      <c r="M61" s="185" t="str">
        <f>IF('(入力①) 基本情報入力シート'!R82="","",'(入力①) 基本情報入力シート'!R82)</f>
        <v/>
      </c>
      <c r="N61" s="185" t="str">
        <f>IF('(入力①) 基本情報入力シート'!W82="","",'(入力①) 基本情報入力シート'!W82)</f>
        <v/>
      </c>
      <c r="O61" s="185" t="str">
        <f>IF('(入力①) 基本情報入力シート'!X82="","",'(入力①) 基本情報入力シート'!X82)</f>
        <v/>
      </c>
      <c r="P61" s="198" t="str">
        <f>IF('(入力①) 基本情報入力シート'!Y82="","",'(入力①) 基本情報入力シート'!Y82)</f>
        <v/>
      </c>
      <c r="Q61" s="204" t="str">
        <f>IF('(入力①) 基本情報入力シート'!Z82="","",'(入力①) 基本情報入力シート'!Z82)</f>
        <v/>
      </c>
      <c r="R61" s="254" t="str">
        <f>IF('(入力①) 基本情報入力シート'!AA82="","",'(入力①) 基本情報入力シート'!AA82)</f>
        <v/>
      </c>
      <c r="S61" s="257"/>
      <c r="T61" s="261"/>
      <c r="U61" s="265" t="str">
        <f>IF(P61="","",VLOOKUP(P61,'【参考】数式用'!$A$5:$I$38,MATCH(T61,'【参考】数式用'!$H$4:$I$4,0)+7,0))</f>
        <v/>
      </c>
      <c r="V61" s="271"/>
      <c r="W61" s="225" t="s">
        <v>253</v>
      </c>
      <c r="X61" s="276"/>
      <c r="Y61" s="232" t="s">
        <v>37</v>
      </c>
      <c r="Z61" s="276"/>
      <c r="AA61" s="233" t="s">
        <v>237</v>
      </c>
      <c r="AB61" s="276"/>
      <c r="AC61" s="232" t="s">
        <v>37</v>
      </c>
      <c r="AD61" s="276"/>
      <c r="AE61" s="232" t="s">
        <v>42</v>
      </c>
      <c r="AF61" s="236" t="s">
        <v>72</v>
      </c>
      <c r="AG61" s="237" t="str">
        <f t="shared" si="0"/>
        <v/>
      </c>
      <c r="AH61" s="281" t="s">
        <v>255</v>
      </c>
      <c r="AI61" s="243" t="str">
        <f t="shared" si="1"/>
        <v/>
      </c>
      <c r="AJ61" s="151"/>
      <c r="AK61" s="289" t="str">
        <f t="shared" si="2"/>
        <v>○</v>
      </c>
      <c r="AL61" s="290" t="str">
        <f t="shared" si="3"/>
        <v/>
      </c>
      <c r="AM61" s="291"/>
      <c r="AN61" s="291"/>
      <c r="AO61" s="291"/>
      <c r="AP61" s="291"/>
      <c r="AQ61" s="291"/>
      <c r="AR61" s="291"/>
      <c r="AS61" s="291"/>
      <c r="AT61" s="291"/>
      <c r="AU61" s="292"/>
    </row>
    <row r="62" spans="1:47" ht="33" customHeight="1">
      <c r="A62" s="158">
        <f t="shared" si="4"/>
        <v>51</v>
      </c>
      <c r="B62" s="246" t="str">
        <f>IF('(入力①) 基本情報入力シート'!C83="","",'(入力①) 基本情報入力シート'!C83)</f>
        <v/>
      </c>
      <c r="C62" s="247" t="str">
        <f>IF('(入力①) 基本情報入力シート'!D83="","",'(入力①) 基本情報入力シート'!D83)</f>
        <v/>
      </c>
      <c r="D62" s="247" t="str">
        <f>IF('(入力①) 基本情報入力シート'!E83="","",'(入力①) 基本情報入力シート'!E83)</f>
        <v/>
      </c>
      <c r="E62" s="247" t="str">
        <f>IF('(入力①) 基本情報入力シート'!F83="","",'(入力①) 基本情報入力シート'!F83)</f>
        <v/>
      </c>
      <c r="F62" s="247" t="str">
        <f>IF('(入力①) 基本情報入力シート'!G83="","",'(入力①) 基本情報入力シート'!G83)</f>
        <v/>
      </c>
      <c r="G62" s="247" t="str">
        <f>IF('(入力①) 基本情報入力シート'!H83="","",'(入力①) 基本情報入力シート'!H83)</f>
        <v/>
      </c>
      <c r="H62" s="247" t="str">
        <f>IF('(入力①) 基本情報入力シート'!I83="","",'(入力①) 基本情報入力シート'!I83)</f>
        <v/>
      </c>
      <c r="I62" s="247" t="str">
        <f>IF('(入力①) 基本情報入力シート'!J83="","",'(入力①) 基本情報入力シート'!J83)</f>
        <v/>
      </c>
      <c r="J62" s="247" t="str">
        <f>IF('(入力①) 基本情報入力シート'!K83="","",'(入力①) 基本情報入力シート'!K83)</f>
        <v/>
      </c>
      <c r="K62" s="249" t="str">
        <f>IF('(入力①) 基本情報入力シート'!L83="","",'(入力①) 基本情報入力シート'!L83)</f>
        <v/>
      </c>
      <c r="L62" s="185" t="str">
        <f>IF('(入力①) 基本情報入力シート'!M83="","",'(入力①) 基本情報入力シート'!M83)</f>
        <v/>
      </c>
      <c r="M62" s="185" t="str">
        <f>IF('(入力①) 基本情報入力シート'!R83="","",'(入力①) 基本情報入力シート'!R83)</f>
        <v/>
      </c>
      <c r="N62" s="185" t="str">
        <f>IF('(入力①) 基本情報入力シート'!W83="","",'(入力①) 基本情報入力シート'!W83)</f>
        <v/>
      </c>
      <c r="O62" s="185" t="str">
        <f>IF('(入力①) 基本情報入力シート'!X83="","",'(入力①) 基本情報入力シート'!X83)</f>
        <v/>
      </c>
      <c r="P62" s="198" t="str">
        <f>IF('(入力①) 基本情報入力シート'!Y83="","",'(入力①) 基本情報入力シート'!Y83)</f>
        <v/>
      </c>
      <c r="Q62" s="204" t="str">
        <f>IF('(入力①) 基本情報入力シート'!Z83="","",'(入力①) 基本情報入力シート'!Z83)</f>
        <v/>
      </c>
      <c r="R62" s="254" t="str">
        <f>IF('(入力①) 基本情報入力シート'!AA83="","",'(入力①) 基本情報入力シート'!AA83)</f>
        <v/>
      </c>
      <c r="S62" s="257"/>
      <c r="T62" s="261"/>
      <c r="U62" s="265" t="str">
        <f>IF(P62="","",VLOOKUP(P62,'【参考】数式用'!$A$5:$I$38,MATCH(T62,'【参考】数式用'!$H$4:$I$4,0)+7,0))</f>
        <v/>
      </c>
      <c r="V62" s="271"/>
      <c r="W62" s="225" t="s">
        <v>253</v>
      </c>
      <c r="X62" s="276"/>
      <c r="Y62" s="232" t="s">
        <v>37</v>
      </c>
      <c r="Z62" s="276"/>
      <c r="AA62" s="233" t="s">
        <v>237</v>
      </c>
      <c r="AB62" s="276"/>
      <c r="AC62" s="232" t="s">
        <v>37</v>
      </c>
      <c r="AD62" s="276"/>
      <c r="AE62" s="232" t="s">
        <v>42</v>
      </c>
      <c r="AF62" s="236" t="s">
        <v>72</v>
      </c>
      <c r="AG62" s="237" t="str">
        <f t="shared" si="0"/>
        <v/>
      </c>
      <c r="AH62" s="281" t="s">
        <v>255</v>
      </c>
      <c r="AI62" s="243" t="str">
        <f t="shared" si="1"/>
        <v/>
      </c>
      <c r="AJ62" s="151"/>
      <c r="AK62" s="289" t="str">
        <f t="shared" si="2"/>
        <v>○</v>
      </c>
      <c r="AL62" s="290" t="str">
        <f t="shared" si="3"/>
        <v/>
      </c>
      <c r="AM62" s="291"/>
      <c r="AN62" s="291"/>
      <c r="AO62" s="291"/>
      <c r="AP62" s="291"/>
      <c r="AQ62" s="291"/>
      <c r="AR62" s="291"/>
      <c r="AS62" s="291"/>
      <c r="AT62" s="291"/>
      <c r="AU62" s="292"/>
    </row>
    <row r="63" spans="1:47" ht="33" customHeight="1">
      <c r="A63" s="158">
        <f t="shared" si="4"/>
        <v>52</v>
      </c>
      <c r="B63" s="246" t="str">
        <f>IF('(入力①) 基本情報入力シート'!C84="","",'(入力①) 基本情報入力シート'!C84)</f>
        <v/>
      </c>
      <c r="C63" s="247" t="str">
        <f>IF('(入力①) 基本情報入力シート'!D84="","",'(入力①) 基本情報入力シート'!D84)</f>
        <v/>
      </c>
      <c r="D63" s="247" t="str">
        <f>IF('(入力①) 基本情報入力シート'!E84="","",'(入力①) 基本情報入力シート'!E84)</f>
        <v/>
      </c>
      <c r="E63" s="247" t="str">
        <f>IF('(入力①) 基本情報入力シート'!F84="","",'(入力①) 基本情報入力シート'!F84)</f>
        <v/>
      </c>
      <c r="F63" s="247" t="str">
        <f>IF('(入力①) 基本情報入力シート'!G84="","",'(入力①) 基本情報入力シート'!G84)</f>
        <v/>
      </c>
      <c r="G63" s="247" t="str">
        <f>IF('(入力①) 基本情報入力シート'!H84="","",'(入力①) 基本情報入力シート'!H84)</f>
        <v/>
      </c>
      <c r="H63" s="247" t="str">
        <f>IF('(入力①) 基本情報入力シート'!I84="","",'(入力①) 基本情報入力シート'!I84)</f>
        <v/>
      </c>
      <c r="I63" s="247" t="str">
        <f>IF('(入力①) 基本情報入力シート'!J84="","",'(入力①) 基本情報入力シート'!J84)</f>
        <v/>
      </c>
      <c r="J63" s="247" t="str">
        <f>IF('(入力①) 基本情報入力シート'!K84="","",'(入力①) 基本情報入力シート'!K84)</f>
        <v/>
      </c>
      <c r="K63" s="249" t="str">
        <f>IF('(入力①) 基本情報入力シート'!L84="","",'(入力①) 基本情報入力シート'!L84)</f>
        <v/>
      </c>
      <c r="L63" s="185" t="str">
        <f>IF('(入力①) 基本情報入力シート'!M84="","",'(入力①) 基本情報入力シート'!M84)</f>
        <v/>
      </c>
      <c r="M63" s="185" t="str">
        <f>IF('(入力①) 基本情報入力シート'!R84="","",'(入力①) 基本情報入力シート'!R84)</f>
        <v/>
      </c>
      <c r="N63" s="185" t="str">
        <f>IF('(入力①) 基本情報入力シート'!W84="","",'(入力①) 基本情報入力シート'!W84)</f>
        <v/>
      </c>
      <c r="O63" s="185" t="str">
        <f>IF('(入力①) 基本情報入力シート'!X84="","",'(入力①) 基本情報入力シート'!X84)</f>
        <v/>
      </c>
      <c r="P63" s="198" t="str">
        <f>IF('(入力①) 基本情報入力シート'!Y84="","",'(入力①) 基本情報入力シート'!Y84)</f>
        <v/>
      </c>
      <c r="Q63" s="204" t="str">
        <f>IF('(入力①) 基本情報入力シート'!Z84="","",'(入力①) 基本情報入力シート'!Z84)</f>
        <v/>
      </c>
      <c r="R63" s="254" t="str">
        <f>IF('(入力①) 基本情報入力シート'!AA84="","",'(入力①) 基本情報入力シート'!AA84)</f>
        <v/>
      </c>
      <c r="S63" s="257"/>
      <c r="T63" s="261"/>
      <c r="U63" s="265" t="str">
        <f>IF(P63="","",VLOOKUP(P63,'【参考】数式用'!$A$5:$I$38,MATCH(T63,'【参考】数式用'!$H$4:$I$4,0)+7,0))</f>
        <v/>
      </c>
      <c r="V63" s="271"/>
      <c r="W63" s="225" t="s">
        <v>253</v>
      </c>
      <c r="X63" s="276"/>
      <c r="Y63" s="232" t="s">
        <v>37</v>
      </c>
      <c r="Z63" s="276"/>
      <c r="AA63" s="233" t="s">
        <v>237</v>
      </c>
      <c r="AB63" s="276"/>
      <c r="AC63" s="232" t="s">
        <v>37</v>
      </c>
      <c r="AD63" s="276"/>
      <c r="AE63" s="232" t="s">
        <v>42</v>
      </c>
      <c r="AF63" s="236" t="s">
        <v>72</v>
      </c>
      <c r="AG63" s="237" t="str">
        <f t="shared" si="0"/>
        <v/>
      </c>
      <c r="AH63" s="281" t="s">
        <v>255</v>
      </c>
      <c r="AI63" s="243" t="str">
        <f t="shared" si="1"/>
        <v/>
      </c>
      <c r="AJ63" s="151"/>
      <c r="AK63" s="289" t="str">
        <f t="shared" si="2"/>
        <v>○</v>
      </c>
      <c r="AL63" s="290" t="str">
        <f t="shared" si="3"/>
        <v/>
      </c>
      <c r="AM63" s="291"/>
      <c r="AN63" s="291"/>
      <c r="AO63" s="291"/>
      <c r="AP63" s="291"/>
      <c r="AQ63" s="291"/>
      <c r="AR63" s="291"/>
      <c r="AS63" s="291"/>
      <c r="AT63" s="291"/>
      <c r="AU63" s="292"/>
    </row>
    <row r="64" spans="1:47" ht="33" customHeight="1">
      <c r="A64" s="158">
        <f t="shared" si="4"/>
        <v>53</v>
      </c>
      <c r="B64" s="246" t="str">
        <f>IF('(入力①) 基本情報入力シート'!C85="","",'(入力①) 基本情報入力シート'!C85)</f>
        <v/>
      </c>
      <c r="C64" s="247" t="str">
        <f>IF('(入力①) 基本情報入力シート'!D85="","",'(入力①) 基本情報入力シート'!D85)</f>
        <v/>
      </c>
      <c r="D64" s="247" t="str">
        <f>IF('(入力①) 基本情報入力シート'!E85="","",'(入力①) 基本情報入力シート'!E85)</f>
        <v/>
      </c>
      <c r="E64" s="247" t="str">
        <f>IF('(入力①) 基本情報入力シート'!F85="","",'(入力①) 基本情報入力シート'!F85)</f>
        <v/>
      </c>
      <c r="F64" s="247" t="str">
        <f>IF('(入力①) 基本情報入力シート'!G85="","",'(入力①) 基本情報入力シート'!G85)</f>
        <v/>
      </c>
      <c r="G64" s="247" t="str">
        <f>IF('(入力①) 基本情報入力シート'!H85="","",'(入力①) 基本情報入力シート'!H85)</f>
        <v/>
      </c>
      <c r="H64" s="247" t="str">
        <f>IF('(入力①) 基本情報入力シート'!I85="","",'(入力①) 基本情報入力シート'!I85)</f>
        <v/>
      </c>
      <c r="I64" s="247" t="str">
        <f>IF('(入力①) 基本情報入力シート'!J85="","",'(入力①) 基本情報入力シート'!J85)</f>
        <v/>
      </c>
      <c r="J64" s="247" t="str">
        <f>IF('(入力①) 基本情報入力シート'!K85="","",'(入力①) 基本情報入力シート'!K85)</f>
        <v/>
      </c>
      <c r="K64" s="249" t="str">
        <f>IF('(入力①) 基本情報入力シート'!L85="","",'(入力①) 基本情報入力シート'!L85)</f>
        <v/>
      </c>
      <c r="L64" s="185" t="str">
        <f>IF('(入力①) 基本情報入力シート'!M85="","",'(入力①) 基本情報入力シート'!M85)</f>
        <v/>
      </c>
      <c r="M64" s="185" t="str">
        <f>IF('(入力①) 基本情報入力シート'!R85="","",'(入力①) 基本情報入力シート'!R85)</f>
        <v/>
      </c>
      <c r="N64" s="185" t="str">
        <f>IF('(入力①) 基本情報入力シート'!W85="","",'(入力①) 基本情報入力シート'!W85)</f>
        <v/>
      </c>
      <c r="O64" s="185" t="str">
        <f>IF('(入力①) 基本情報入力シート'!X85="","",'(入力①) 基本情報入力シート'!X85)</f>
        <v/>
      </c>
      <c r="P64" s="198" t="str">
        <f>IF('(入力①) 基本情報入力シート'!Y85="","",'(入力①) 基本情報入力シート'!Y85)</f>
        <v/>
      </c>
      <c r="Q64" s="204" t="str">
        <f>IF('(入力①) 基本情報入力シート'!Z85="","",'(入力①) 基本情報入力シート'!Z85)</f>
        <v/>
      </c>
      <c r="R64" s="254" t="str">
        <f>IF('(入力①) 基本情報入力シート'!AA85="","",'(入力①) 基本情報入力シート'!AA85)</f>
        <v/>
      </c>
      <c r="S64" s="257"/>
      <c r="T64" s="261"/>
      <c r="U64" s="265" t="str">
        <f>IF(P64="","",VLOOKUP(P64,'【参考】数式用'!$A$5:$I$38,MATCH(T64,'【参考】数式用'!$H$4:$I$4,0)+7,0))</f>
        <v/>
      </c>
      <c r="V64" s="271"/>
      <c r="W64" s="225" t="s">
        <v>253</v>
      </c>
      <c r="X64" s="276"/>
      <c r="Y64" s="232" t="s">
        <v>37</v>
      </c>
      <c r="Z64" s="276"/>
      <c r="AA64" s="233" t="s">
        <v>237</v>
      </c>
      <c r="AB64" s="276"/>
      <c r="AC64" s="232" t="s">
        <v>37</v>
      </c>
      <c r="AD64" s="276"/>
      <c r="AE64" s="232" t="s">
        <v>42</v>
      </c>
      <c r="AF64" s="236" t="s">
        <v>72</v>
      </c>
      <c r="AG64" s="237" t="str">
        <f t="shared" si="0"/>
        <v/>
      </c>
      <c r="AH64" s="281" t="s">
        <v>255</v>
      </c>
      <c r="AI64" s="243" t="str">
        <f t="shared" si="1"/>
        <v/>
      </c>
      <c r="AJ64" s="151"/>
      <c r="AK64" s="289" t="str">
        <f t="shared" si="2"/>
        <v>○</v>
      </c>
      <c r="AL64" s="290" t="str">
        <f t="shared" si="3"/>
        <v/>
      </c>
      <c r="AM64" s="291"/>
      <c r="AN64" s="291"/>
      <c r="AO64" s="291"/>
      <c r="AP64" s="291"/>
      <c r="AQ64" s="291"/>
      <c r="AR64" s="291"/>
      <c r="AS64" s="291"/>
      <c r="AT64" s="291"/>
      <c r="AU64" s="292"/>
    </row>
    <row r="65" spans="1:47" ht="33" customHeight="1">
      <c r="A65" s="158">
        <f t="shared" si="4"/>
        <v>54</v>
      </c>
      <c r="B65" s="246" t="str">
        <f>IF('(入力①) 基本情報入力シート'!C86="","",'(入力①) 基本情報入力シート'!C86)</f>
        <v/>
      </c>
      <c r="C65" s="247" t="str">
        <f>IF('(入力①) 基本情報入力シート'!D86="","",'(入力①) 基本情報入力シート'!D86)</f>
        <v/>
      </c>
      <c r="D65" s="247" t="str">
        <f>IF('(入力①) 基本情報入力シート'!E86="","",'(入力①) 基本情報入力シート'!E86)</f>
        <v/>
      </c>
      <c r="E65" s="247" t="str">
        <f>IF('(入力①) 基本情報入力シート'!F86="","",'(入力①) 基本情報入力シート'!F86)</f>
        <v/>
      </c>
      <c r="F65" s="247" t="str">
        <f>IF('(入力①) 基本情報入力シート'!G86="","",'(入力①) 基本情報入力シート'!G86)</f>
        <v/>
      </c>
      <c r="G65" s="247" t="str">
        <f>IF('(入力①) 基本情報入力シート'!H86="","",'(入力①) 基本情報入力シート'!H86)</f>
        <v/>
      </c>
      <c r="H65" s="247" t="str">
        <f>IF('(入力①) 基本情報入力シート'!I86="","",'(入力①) 基本情報入力シート'!I86)</f>
        <v/>
      </c>
      <c r="I65" s="247" t="str">
        <f>IF('(入力①) 基本情報入力シート'!J86="","",'(入力①) 基本情報入力シート'!J86)</f>
        <v/>
      </c>
      <c r="J65" s="247" t="str">
        <f>IF('(入力①) 基本情報入力シート'!K86="","",'(入力①) 基本情報入力シート'!K86)</f>
        <v/>
      </c>
      <c r="K65" s="249" t="str">
        <f>IF('(入力①) 基本情報入力シート'!L86="","",'(入力①) 基本情報入力シート'!L86)</f>
        <v/>
      </c>
      <c r="L65" s="185" t="str">
        <f>IF('(入力①) 基本情報入力シート'!M86="","",'(入力①) 基本情報入力シート'!M86)</f>
        <v/>
      </c>
      <c r="M65" s="185" t="str">
        <f>IF('(入力①) 基本情報入力シート'!R86="","",'(入力①) 基本情報入力シート'!R86)</f>
        <v/>
      </c>
      <c r="N65" s="185" t="str">
        <f>IF('(入力①) 基本情報入力シート'!W86="","",'(入力①) 基本情報入力シート'!W86)</f>
        <v/>
      </c>
      <c r="O65" s="185" t="str">
        <f>IF('(入力①) 基本情報入力シート'!X86="","",'(入力①) 基本情報入力シート'!X86)</f>
        <v/>
      </c>
      <c r="P65" s="198" t="str">
        <f>IF('(入力①) 基本情報入力シート'!Y86="","",'(入力①) 基本情報入力シート'!Y86)</f>
        <v/>
      </c>
      <c r="Q65" s="204" t="str">
        <f>IF('(入力①) 基本情報入力シート'!Z86="","",'(入力①) 基本情報入力シート'!Z86)</f>
        <v/>
      </c>
      <c r="R65" s="254" t="str">
        <f>IF('(入力①) 基本情報入力シート'!AA86="","",'(入力①) 基本情報入力シート'!AA86)</f>
        <v/>
      </c>
      <c r="S65" s="257"/>
      <c r="T65" s="261"/>
      <c r="U65" s="265" t="str">
        <f>IF(P65="","",VLOOKUP(P65,'【参考】数式用'!$A$5:$I$38,MATCH(T65,'【参考】数式用'!$H$4:$I$4,0)+7,0))</f>
        <v/>
      </c>
      <c r="V65" s="271"/>
      <c r="W65" s="225" t="s">
        <v>253</v>
      </c>
      <c r="X65" s="276"/>
      <c r="Y65" s="232" t="s">
        <v>37</v>
      </c>
      <c r="Z65" s="276"/>
      <c r="AA65" s="233" t="s">
        <v>237</v>
      </c>
      <c r="AB65" s="276"/>
      <c r="AC65" s="232" t="s">
        <v>37</v>
      </c>
      <c r="AD65" s="276"/>
      <c r="AE65" s="232" t="s">
        <v>42</v>
      </c>
      <c r="AF65" s="236" t="s">
        <v>72</v>
      </c>
      <c r="AG65" s="237" t="str">
        <f t="shared" si="0"/>
        <v/>
      </c>
      <c r="AH65" s="281" t="s">
        <v>255</v>
      </c>
      <c r="AI65" s="243" t="str">
        <f t="shared" si="1"/>
        <v/>
      </c>
      <c r="AJ65" s="151"/>
      <c r="AK65" s="289" t="str">
        <f t="shared" si="2"/>
        <v>○</v>
      </c>
      <c r="AL65" s="290" t="str">
        <f t="shared" si="3"/>
        <v/>
      </c>
      <c r="AM65" s="291"/>
      <c r="AN65" s="291"/>
      <c r="AO65" s="291"/>
      <c r="AP65" s="291"/>
      <c r="AQ65" s="291"/>
      <c r="AR65" s="291"/>
      <c r="AS65" s="291"/>
      <c r="AT65" s="291"/>
      <c r="AU65" s="292"/>
    </row>
    <row r="66" spans="1:47" ht="33" customHeight="1">
      <c r="A66" s="158">
        <f t="shared" si="4"/>
        <v>55</v>
      </c>
      <c r="B66" s="246" t="str">
        <f>IF('(入力①) 基本情報入力シート'!C87="","",'(入力①) 基本情報入力シート'!C87)</f>
        <v/>
      </c>
      <c r="C66" s="247" t="str">
        <f>IF('(入力①) 基本情報入力シート'!D87="","",'(入力①) 基本情報入力シート'!D87)</f>
        <v/>
      </c>
      <c r="D66" s="247" t="str">
        <f>IF('(入力①) 基本情報入力シート'!E87="","",'(入力①) 基本情報入力シート'!E87)</f>
        <v/>
      </c>
      <c r="E66" s="247" t="str">
        <f>IF('(入力①) 基本情報入力シート'!F87="","",'(入力①) 基本情報入力シート'!F87)</f>
        <v/>
      </c>
      <c r="F66" s="247" t="str">
        <f>IF('(入力①) 基本情報入力シート'!G87="","",'(入力①) 基本情報入力シート'!G87)</f>
        <v/>
      </c>
      <c r="G66" s="247" t="str">
        <f>IF('(入力①) 基本情報入力シート'!H87="","",'(入力①) 基本情報入力シート'!H87)</f>
        <v/>
      </c>
      <c r="H66" s="247" t="str">
        <f>IF('(入力①) 基本情報入力シート'!I87="","",'(入力①) 基本情報入力シート'!I87)</f>
        <v/>
      </c>
      <c r="I66" s="247" t="str">
        <f>IF('(入力①) 基本情報入力シート'!J87="","",'(入力①) 基本情報入力シート'!J87)</f>
        <v/>
      </c>
      <c r="J66" s="247" t="str">
        <f>IF('(入力①) 基本情報入力シート'!K87="","",'(入力①) 基本情報入力シート'!K87)</f>
        <v/>
      </c>
      <c r="K66" s="249" t="str">
        <f>IF('(入力①) 基本情報入力シート'!L87="","",'(入力①) 基本情報入力シート'!L87)</f>
        <v/>
      </c>
      <c r="L66" s="185" t="str">
        <f>IF('(入力①) 基本情報入力シート'!M87="","",'(入力①) 基本情報入力シート'!M87)</f>
        <v/>
      </c>
      <c r="M66" s="185" t="str">
        <f>IF('(入力①) 基本情報入力シート'!R87="","",'(入力①) 基本情報入力シート'!R87)</f>
        <v/>
      </c>
      <c r="N66" s="185" t="str">
        <f>IF('(入力①) 基本情報入力シート'!W87="","",'(入力①) 基本情報入力シート'!W87)</f>
        <v/>
      </c>
      <c r="O66" s="185" t="str">
        <f>IF('(入力①) 基本情報入力シート'!X87="","",'(入力①) 基本情報入力シート'!X87)</f>
        <v/>
      </c>
      <c r="P66" s="198" t="str">
        <f>IF('(入力①) 基本情報入力シート'!Y87="","",'(入力①) 基本情報入力シート'!Y87)</f>
        <v/>
      </c>
      <c r="Q66" s="204" t="str">
        <f>IF('(入力①) 基本情報入力シート'!Z87="","",'(入力①) 基本情報入力シート'!Z87)</f>
        <v/>
      </c>
      <c r="R66" s="254" t="str">
        <f>IF('(入力①) 基本情報入力シート'!AA87="","",'(入力①) 基本情報入力シート'!AA87)</f>
        <v/>
      </c>
      <c r="S66" s="257"/>
      <c r="T66" s="261"/>
      <c r="U66" s="265" t="str">
        <f>IF(P66="","",VLOOKUP(P66,'【参考】数式用'!$A$5:$I$38,MATCH(T66,'【参考】数式用'!$H$4:$I$4,0)+7,0))</f>
        <v/>
      </c>
      <c r="V66" s="271"/>
      <c r="W66" s="225" t="s">
        <v>253</v>
      </c>
      <c r="X66" s="276"/>
      <c r="Y66" s="232" t="s">
        <v>37</v>
      </c>
      <c r="Z66" s="276"/>
      <c r="AA66" s="233" t="s">
        <v>237</v>
      </c>
      <c r="AB66" s="276"/>
      <c r="AC66" s="232" t="s">
        <v>37</v>
      </c>
      <c r="AD66" s="276"/>
      <c r="AE66" s="232" t="s">
        <v>42</v>
      </c>
      <c r="AF66" s="236" t="s">
        <v>72</v>
      </c>
      <c r="AG66" s="237" t="str">
        <f t="shared" si="0"/>
        <v/>
      </c>
      <c r="AH66" s="281" t="s">
        <v>255</v>
      </c>
      <c r="AI66" s="243" t="str">
        <f t="shared" si="1"/>
        <v/>
      </c>
      <c r="AJ66" s="151"/>
      <c r="AK66" s="289" t="str">
        <f t="shared" si="2"/>
        <v>○</v>
      </c>
      <c r="AL66" s="290" t="str">
        <f t="shared" si="3"/>
        <v/>
      </c>
      <c r="AM66" s="291"/>
      <c r="AN66" s="291"/>
      <c r="AO66" s="291"/>
      <c r="AP66" s="291"/>
      <c r="AQ66" s="291"/>
      <c r="AR66" s="291"/>
      <c r="AS66" s="291"/>
      <c r="AT66" s="291"/>
      <c r="AU66" s="292"/>
    </row>
    <row r="67" spans="1:47" ht="33" customHeight="1">
      <c r="A67" s="158">
        <f t="shared" si="4"/>
        <v>56</v>
      </c>
      <c r="B67" s="246" t="str">
        <f>IF('(入力①) 基本情報入力シート'!C88="","",'(入力①) 基本情報入力シート'!C88)</f>
        <v/>
      </c>
      <c r="C67" s="247" t="str">
        <f>IF('(入力①) 基本情報入力シート'!D88="","",'(入力①) 基本情報入力シート'!D88)</f>
        <v/>
      </c>
      <c r="D67" s="247" t="str">
        <f>IF('(入力①) 基本情報入力シート'!E88="","",'(入力①) 基本情報入力シート'!E88)</f>
        <v/>
      </c>
      <c r="E67" s="247" t="str">
        <f>IF('(入力①) 基本情報入力シート'!F88="","",'(入力①) 基本情報入力シート'!F88)</f>
        <v/>
      </c>
      <c r="F67" s="247" t="str">
        <f>IF('(入力①) 基本情報入力シート'!G88="","",'(入力①) 基本情報入力シート'!G88)</f>
        <v/>
      </c>
      <c r="G67" s="247" t="str">
        <f>IF('(入力①) 基本情報入力シート'!H88="","",'(入力①) 基本情報入力シート'!H88)</f>
        <v/>
      </c>
      <c r="H67" s="247" t="str">
        <f>IF('(入力①) 基本情報入力シート'!I88="","",'(入力①) 基本情報入力シート'!I88)</f>
        <v/>
      </c>
      <c r="I67" s="247" t="str">
        <f>IF('(入力①) 基本情報入力シート'!J88="","",'(入力①) 基本情報入力シート'!J88)</f>
        <v/>
      </c>
      <c r="J67" s="247" t="str">
        <f>IF('(入力①) 基本情報入力シート'!K88="","",'(入力①) 基本情報入力シート'!K88)</f>
        <v/>
      </c>
      <c r="K67" s="249" t="str">
        <f>IF('(入力①) 基本情報入力シート'!L88="","",'(入力①) 基本情報入力シート'!L88)</f>
        <v/>
      </c>
      <c r="L67" s="185" t="str">
        <f>IF('(入力①) 基本情報入力シート'!M88="","",'(入力①) 基本情報入力シート'!M88)</f>
        <v/>
      </c>
      <c r="M67" s="185" t="str">
        <f>IF('(入力①) 基本情報入力シート'!R88="","",'(入力①) 基本情報入力シート'!R88)</f>
        <v/>
      </c>
      <c r="N67" s="185" t="str">
        <f>IF('(入力①) 基本情報入力シート'!W88="","",'(入力①) 基本情報入力シート'!W88)</f>
        <v/>
      </c>
      <c r="O67" s="185" t="str">
        <f>IF('(入力①) 基本情報入力シート'!X88="","",'(入力①) 基本情報入力シート'!X88)</f>
        <v/>
      </c>
      <c r="P67" s="198" t="str">
        <f>IF('(入力①) 基本情報入力シート'!Y88="","",'(入力①) 基本情報入力シート'!Y88)</f>
        <v/>
      </c>
      <c r="Q67" s="204" t="str">
        <f>IF('(入力①) 基本情報入力シート'!Z88="","",'(入力①) 基本情報入力シート'!Z88)</f>
        <v/>
      </c>
      <c r="R67" s="254" t="str">
        <f>IF('(入力①) 基本情報入力シート'!AA88="","",'(入力①) 基本情報入力シート'!AA88)</f>
        <v/>
      </c>
      <c r="S67" s="257"/>
      <c r="T67" s="261"/>
      <c r="U67" s="265" t="str">
        <f>IF(P67="","",VLOOKUP(P67,'【参考】数式用'!$A$5:$I$38,MATCH(T67,'【参考】数式用'!$H$4:$I$4,0)+7,0))</f>
        <v/>
      </c>
      <c r="V67" s="271"/>
      <c r="W67" s="225" t="s">
        <v>253</v>
      </c>
      <c r="X67" s="276"/>
      <c r="Y67" s="232" t="s">
        <v>37</v>
      </c>
      <c r="Z67" s="276"/>
      <c r="AA67" s="233" t="s">
        <v>237</v>
      </c>
      <c r="AB67" s="276"/>
      <c r="AC67" s="232" t="s">
        <v>37</v>
      </c>
      <c r="AD67" s="276"/>
      <c r="AE67" s="232" t="s">
        <v>42</v>
      </c>
      <c r="AF67" s="236" t="s">
        <v>72</v>
      </c>
      <c r="AG67" s="237" t="str">
        <f t="shared" si="0"/>
        <v/>
      </c>
      <c r="AH67" s="281" t="s">
        <v>255</v>
      </c>
      <c r="AI67" s="243" t="str">
        <f t="shared" si="1"/>
        <v/>
      </c>
      <c r="AJ67" s="151"/>
      <c r="AK67" s="289" t="str">
        <f t="shared" si="2"/>
        <v>○</v>
      </c>
      <c r="AL67" s="290" t="str">
        <f t="shared" si="3"/>
        <v/>
      </c>
      <c r="AM67" s="291"/>
      <c r="AN67" s="291"/>
      <c r="AO67" s="291"/>
      <c r="AP67" s="291"/>
      <c r="AQ67" s="291"/>
      <c r="AR67" s="291"/>
      <c r="AS67" s="291"/>
      <c r="AT67" s="291"/>
      <c r="AU67" s="292"/>
    </row>
    <row r="68" spans="1:47" ht="33" customHeight="1">
      <c r="A68" s="158">
        <f t="shared" si="4"/>
        <v>57</v>
      </c>
      <c r="B68" s="246" t="str">
        <f>IF('(入力①) 基本情報入力シート'!C89="","",'(入力①) 基本情報入力シート'!C89)</f>
        <v/>
      </c>
      <c r="C68" s="247" t="str">
        <f>IF('(入力①) 基本情報入力シート'!D89="","",'(入力①) 基本情報入力シート'!D89)</f>
        <v/>
      </c>
      <c r="D68" s="247" t="str">
        <f>IF('(入力①) 基本情報入力シート'!E89="","",'(入力①) 基本情報入力シート'!E89)</f>
        <v/>
      </c>
      <c r="E68" s="247" t="str">
        <f>IF('(入力①) 基本情報入力シート'!F89="","",'(入力①) 基本情報入力シート'!F89)</f>
        <v/>
      </c>
      <c r="F68" s="247" t="str">
        <f>IF('(入力①) 基本情報入力シート'!G89="","",'(入力①) 基本情報入力シート'!G89)</f>
        <v/>
      </c>
      <c r="G68" s="247" t="str">
        <f>IF('(入力①) 基本情報入力シート'!H89="","",'(入力①) 基本情報入力シート'!H89)</f>
        <v/>
      </c>
      <c r="H68" s="247" t="str">
        <f>IF('(入力①) 基本情報入力シート'!I89="","",'(入力①) 基本情報入力シート'!I89)</f>
        <v/>
      </c>
      <c r="I68" s="247" t="str">
        <f>IF('(入力①) 基本情報入力シート'!J89="","",'(入力①) 基本情報入力シート'!J89)</f>
        <v/>
      </c>
      <c r="J68" s="247" t="str">
        <f>IF('(入力①) 基本情報入力シート'!K89="","",'(入力①) 基本情報入力シート'!K89)</f>
        <v/>
      </c>
      <c r="K68" s="249" t="str">
        <f>IF('(入力①) 基本情報入力シート'!L89="","",'(入力①) 基本情報入力シート'!L89)</f>
        <v/>
      </c>
      <c r="L68" s="185" t="str">
        <f>IF('(入力①) 基本情報入力シート'!M89="","",'(入力①) 基本情報入力シート'!M89)</f>
        <v/>
      </c>
      <c r="M68" s="185" t="str">
        <f>IF('(入力①) 基本情報入力シート'!R89="","",'(入力①) 基本情報入力シート'!R89)</f>
        <v/>
      </c>
      <c r="N68" s="185" t="str">
        <f>IF('(入力①) 基本情報入力シート'!W89="","",'(入力①) 基本情報入力シート'!W89)</f>
        <v/>
      </c>
      <c r="O68" s="185" t="str">
        <f>IF('(入力①) 基本情報入力シート'!X89="","",'(入力①) 基本情報入力シート'!X89)</f>
        <v/>
      </c>
      <c r="P68" s="198" t="str">
        <f>IF('(入力①) 基本情報入力シート'!Y89="","",'(入力①) 基本情報入力シート'!Y89)</f>
        <v/>
      </c>
      <c r="Q68" s="204" t="str">
        <f>IF('(入力①) 基本情報入力シート'!Z89="","",'(入力①) 基本情報入力シート'!Z89)</f>
        <v/>
      </c>
      <c r="R68" s="254" t="str">
        <f>IF('(入力①) 基本情報入力シート'!AA89="","",'(入力①) 基本情報入力シート'!AA89)</f>
        <v/>
      </c>
      <c r="S68" s="257"/>
      <c r="T68" s="261"/>
      <c r="U68" s="265" t="str">
        <f>IF(P68="","",VLOOKUP(P68,'【参考】数式用'!$A$5:$I$38,MATCH(T68,'【参考】数式用'!$H$4:$I$4,0)+7,0))</f>
        <v/>
      </c>
      <c r="V68" s="271"/>
      <c r="W68" s="225" t="s">
        <v>253</v>
      </c>
      <c r="X68" s="276"/>
      <c r="Y68" s="232" t="s">
        <v>37</v>
      </c>
      <c r="Z68" s="276"/>
      <c r="AA68" s="233" t="s">
        <v>237</v>
      </c>
      <c r="AB68" s="276"/>
      <c r="AC68" s="232" t="s">
        <v>37</v>
      </c>
      <c r="AD68" s="276"/>
      <c r="AE68" s="232" t="s">
        <v>42</v>
      </c>
      <c r="AF68" s="236" t="s">
        <v>72</v>
      </c>
      <c r="AG68" s="237" t="str">
        <f t="shared" si="0"/>
        <v/>
      </c>
      <c r="AH68" s="281" t="s">
        <v>255</v>
      </c>
      <c r="AI68" s="243" t="str">
        <f t="shared" si="1"/>
        <v/>
      </c>
      <c r="AJ68" s="151"/>
      <c r="AK68" s="289" t="str">
        <f t="shared" si="2"/>
        <v>○</v>
      </c>
      <c r="AL68" s="290" t="str">
        <f t="shared" si="3"/>
        <v/>
      </c>
      <c r="AM68" s="291"/>
      <c r="AN68" s="291"/>
      <c r="AO68" s="291"/>
      <c r="AP68" s="291"/>
      <c r="AQ68" s="291"/>
      <c r="AR68" s="291"/>
      <c r="AS68" s="291"/>
      <c r="AT68" s="291"/>
      <c r="AU68" s="292"/>
    </row>
    <row r="69" spans="1:47" ht="33" customHeight="1">
      <c r="A69" s="158">
        <f t="shared" si="4"/>
        <v>58</v>
      </c>
      <c r="B69" s="246" t="str">
        <f>IF('(入力①) 基本情報入力シート'!C90="","",'(入力①) 基本情報入力シート'!C90)</f>
        <v/>
      </c>
      <c r="C69" s="247" t="str">
        <f>IF('(入力①) 基本情報入力シート'!D90="","",'(入力①) 基本情報入力シート'!D90)</f>
        <v/>
      </c>
      <c r="D69" s="247" t="str">
        <f>IF('(入力①) 基本情報入力シート'!E90="","",'(入力①) 基本情報入力シート'!E90)</f>
        <v/>
      </c>
      <c r="E69" s="247" t="str">
        <f>IF('(入力①) 基本情報入力シート'!F90="","",'(入力①) 基本情報入力シート'!F90)</f>
        <v/>
      </c>
      <c r="F69" s="247" t="str">
        <f>IF('(入力①) 基本情報入力シート'!G90="","",'(入力①) 基本情報入力シート'!G90)</f>
        <v/>
      </c>
      <c r="G69" s="247" t="str">
        <f>IF('(入力①) 基本情報入力シート'!H90="","",'(入力①) 基本情報入力シート'!H90)</f>
        <v/>
      </c>
      <c r="H69" s="247" t="str">
        <f>IF('(入力①) 基本情報入力シート'!I90="","",'(入力①) 基本情報入力シート'!I90)</f>
        <v/>
      </c>
      <c r="I69" s="247" t="str">
        <f>IF('(入力①) 基本情報入力シート'!J90="","",'(入力①) 基本情報入力シート'!J90)</f>
        <v/>
      </c>
      <c r="J69" s="247" t="str">
        <f>IF('(入力①) 基本情報入力シート'!K90="","",'(入力①) 基本情報入力シート'!K90)</f>
        <v/>
      </c>
      <c r="K69" s="249" t="str">
        <f>IF('(入力①) 基本情報入力シート'!L90="","",'(入力①) 基本情報入力シート'!L90)</f>
        <v/>
      </c>
      <c r="L69" s="185" t="str">
        <f>IF('(入力①) 基本情報入力シート'!M90="","",'(入力①) 基本情報入力シート'!M90)</f>
        <v/>
      </c>
      <c r="M69" s="185" t="str">
        <f>IF('(入力①) 基本情報入力シート'!R90="","",'(入力①) 基本情報入力シート'!R90)</f>
        <v/>
      </c>
      <c r="N69" s="185" t="str">
        <f>IF('(入力①) 基本情報入力シート'!W90="","",'(入力①) 基本情報入力シート'!W90)</f>
        <v/>
      </c>
      <c r="O69" s="185" t="str">
        <f>IF('(入力①) 基本情報入力シート'!X90="","",'(入力①) 基本情報入力シート'!X90)</f>
        <v/>
      </c>
      <c r="P69" s="198" t="str">
        <f>IF('(入力①) 基本情報入力シート'!Y90="","",'(入力①) 基本情報入力シート'!Y90)</f>
        <v/>
      </c>
      <c r="Q69" s="204" t="str">
        <f>IF('(入力①) 基本情報入力シート'!Z90="","",'(入力①) 基本情報入力シート'!Z90)</f>
        <v/>
      </c>
      <c r="R69" s="254" t="str">
        <f>IF('(入力①) 基本情報入力シート'!AA90="","",'(入力①) 基本情報入力シート'!AA90)</f>
        <v/>
      </c>
      <c r="S69" s="257"/>
      <c r="T69" s="261"/>
      <c r="U69" s="265" t="str">
        <f>IF(P69="","",VLOOKUP(P69,'【参考】数式用'!$A$5:$I$38,MATCH(T69,'【参考】数式用'!$H$4:$I$4,0)+7,0))</f>
        <v/>
      </c>
      <c r="V69" s="271"/>
      <c r="W69" s="225" t="s">
        <v>253</v>
      </c>
      <c r="X69" s="276"/>
      <c r="Y69" s="232" t="s">
        <v>37</v>
      </c>
      <c r="Z69" s="276"/>
      <c r="AA69" s="233" t="s">
        <v>237</v>
      </c>
      <c r="AB69" s="276"/>
      <c r="AC69" s="232" t="s">
        <v>37</v>
      </c>
      <c r="AD69" s="276"/>
      <c r="AE69" s="232" t="s">
        <v>42</v>
      </c>
      <c r="AF69" s="236" t="s">
        <v>72</v>
      </c>
      <c r="AG69" s="237" t="str">
        <f t="shared" si="0"/>
        <v/>
      </c>
      <c r="AH69" s="281" t="s">
        <v>255</v>
      </c>
      <c r="AI69" s="243" t="str">
        <f t="shared" si="1"/>
        <v/>
      </c>
      <c r="AJ69" s="151"/>
      <c r="AK69" s="289" t="str">
        <f t="shared" si="2"/>
        <v>○</v>
      </c>
      <c r="AL69" s="290" t="str">
        <f t="shared" si="3"/>
        <v/>
      </c>
      <c r="AM69" s="291"/>
      <c r="AN69" s="291"/>
      <c r="AO69" s="291"/>
      <c r="AP69" s="291"/>
      <c r="AQ69" s="291"/>
      <c r="AR69" s="291"/>
      <c r="AS69" s="291"/>
      <c r="AT69" s="291"/>
      <c r="AU69" s="292"/>
    </row>
    <row r="70" spans="1:47" ht="33" customHeight="1">
      <c r="A70" s="158">
        <f t="shared" si="4"/>
        <v>59</v>
      </c>
      <c r="B70" s="246" t="str">
        <f>IF('(入力①) 基本情報入力シート'!C91="","",'(入力①) 基本情報入力シート'!C91)</f>
        <v/>
      </c>
      <c r="C70" s="247" t="str">
        <f>IF('(入力①) 基本情報入力シート'!D91="","",'(入力①) 基本情報入力シート'!D91)</f>
        <v/>
      </c>
      <c r="D70" s="247" t="str">
        <f>IF('(入力①) 基本情報入力シート'!E91="","",'(入力①) 基本情報入力シート'!E91)</f>
        <v/>
      </c>
      <c r="E70" s="247" t="str">
        <f>IF('(入力①) 基本情報入力シート'!F91="","",'(入力①) 基本情報入力シート'!F91)</f>
        <v/>
      </c>
      <c r="F70" s="247" t="str">
        <f>IF('(入力①) 基本情報入力シート'!G91="","",'(入力①) 基本情報入力シート'!G91)</f>
        <v/>
      </c>
      <c r="G70" s="247" t="str">
        <f>IF('(入力①) 基本情報入力シート'!H91="","",'(入力①) 基本情報入力シート'!H91)</f>
        <v/>
      </c>
      <c r="H70" s="247" t="str">
        <f>IF('(入力①) 基本情報入力シート'!I91="","",'(入力①) 基本情報入力シート'!I91)</f>
        <v/>
      </c>
      <c r="I70" s="247" t="str">
        <f>IF('(入力①) 基本情報入力シート'!J91="","",'(入力①) 基本情報入力シート'!J91)</f>
        <v/>
      </c>
      <c r="J70" s="247" t="str">
        <f>IF('(入力①) 基本情報入力シート'!K91="","",'(入力①) 基本情報入力シート'!K91)</f>
        <v/>
      </c>
      <c r="K70" s="249" t="str">
        <f>IF('(入力①) 基本情報入力シート'!L91="","",'(入力①) 基本情報入力シート'!L91)</f>
        <v/>
      </c>
      <c r="L70" s="185" t="str">
        <f>IF('(入力①) 基本情報入力シート'!M91="","",'(入力①) 基本情報入力シート'!M91)</f>
        <v/>
      </c>
      <c r="M70" s="185" t="str">
        <f>IF('(入力①) 基本情報入力シート'!R91="","",'(入力①) 基本情報入力シート'!R91)</f>
        <v/>
      </c>
      <c r="N70" s="185" t="str">
        <f>IF('(入力①) 基本情報入力シート'!W91="","",'(入力①) 基本情報入力シート'!W91)</f>
        <v/>
      </c>
      <c r="O70" s="185" t="str">
        <f>IF('(入力①) 基本情報入力シート'!X91="","",'(入力①) 基本情報入力シート'!X91)</f>
        <v/>
      </c>
      <c r="P70" s="198" t="str">
        <f>IF('(入力①) 基本情報入力シート'!Y91="","",'(入力①) 基本情報入力シート'!Y91)</f>
        <v/>
      </c>
      <c r="Q70" s="204" t="str">
        <f>IF('(入力①) 基本情報入力シート'!Z91="","",'(入力①) 基本情報入力シート'!Z91)</f>
        <v/>
      </c>
      <c r="R70" s="254" t="str">
        <f>IF('(入力①) 基本情報入力シート'!AA91="","",'(入力①) 基本情報入力シート'!AA91)</f>
        <v/>
      </c>
      <c r="S70" s="257"/>
      <c r="T70" s="261"/>
      <c r="U70" s="265" t="str">
        <f>IF(P70="","",VLOOKUP(P70,'【参考】数式用'!$A$5:$I$38,MATCH(T70,'【参考】数式用'!$H$4:$I$4,0)+7,0))</f>
        <v/>
      </c>
      <c r="V70" s="271"/>
      <c r="W70" s="225" t="s">
        <v>253</v>
      </c>
      <c r="X70" s="276"/>
      <c r="Y70" s="232" t="s">
        <v>37</v>
      </c>
      <c r="Z70" s="276"/>
      <c r="AA70" s="233" t="s">
        <v>237</v>
      </c>
      <c r="AB70" s="276"/>
      <c r="AC70" s="232" t="s">
        <v>37</v>
      </c>
      <c r="AD70" s="276"/>
      <c r="AE70" s="232" t="s">
        <v>42</v>
      </c>
      <c r="AF70" s="236" t="s">
        <v>72</v>
      </c>
      <c r="AG70" s="237" t="str">
        <f t="shared" si="0"/>
        <v/>
      </c>
      <c r="AH70" s="281" t="s">
        <v>255</v>
      </c>
      <c r="AI70" s="243" t="str">
        <f t="shared" si="1"/>
        <v/>
      </c>
      <c r="AJ70" s="151"/>
      <c r="AK70" s="289" t="str">
        <f t="shared" si="2"/>
        <v>○</v>
      </c>
      <c r="AL70" s="290" t="str">
        <f t="shared" si="3"/>
        <v/>
      </c>
      <c r="AM70" s="291"/>
      <c r="AN70" s="291"/>
      <c r="AO70" s="291"/>
      <c r="AP70" s="291"/>
      <c r="AQ70" s="291"/>
      <c r="AR70" s="291"/>
      <c r="AS70" s="291"/>
      <c r="AT70" s="291"/>
      <c r="AU70" s="292"/>
    </row>
    <row r="71" spans="1:47" ht="33" customHeight="1">
      <c r="A71" s="158">
        <f t="shared" si="4"/>
        <v>60</v>
      </c>
      <c r="B71" s="246" t="str">
        <f>IF('(入力①) 基本情報入力シート'!C92="","",'(入力①) 基本情報入力シート'!C92)</f>
        <v/>
      </c>
      <c r="C71" s="247" t="str">
        <f>IF('(入力①) 基本情報入力シート'!D92="","",'(入力①) 基本情報入力シート'!D92)</f>
        <v/>
      </c>
      <c r="D71" s="247" t="str">
        <f>IF('(入力①) 基本情報入力シート'!E92="","",'(入力①) 基本情報入力シート'!E92)</f>
        <v/>
      </c>
      <c r="E71" s="247" t="str">
        <f>IF('(入力①) 基本情報入力シート'!F92="","",'(入力①) 基本情報入力シート'!F92)</f>
        <v/>
      </c>
      <c r="F71" s="247" t="str">
        <f>IF('(入力①) 基本情報入力シート'!G92="","",'(入力①) 基本情報入力シート'!G92)</f>
        <v/>
      </c>
      <c r="G71" s="247" t="str">
        <f>IF('(入力①) 基本情報入力シート'!H92="","",'(入力①) 基本情報入力シート'!H92)</f>
        <v/>
      </c>
      <c r="H71" s="247" t="str">
        <f>IF('(入力①) 基本情報入力シート'!I92="","",'(入力①) 基本情報入力シート'!I92)</f>
        <v/>
      </c>
      <c r="I71" s="247" t="str">
        <f>IF('(入力①) 基本情報入力シート'!J92="","",'(入力①) 基本情報入力シート'!J92)</f>
        <v/>
      </c>
      <c r="J71" s="247" t="str">
        <f>IF('(入力①) 基本情報入力シート'!K92="","",'(入力①) 基本情報入力シート'!K92)</f>
        <v/>
      </c>
      <c r="K71" s="249" t="str">
        <f>IF('(入力①) 基本情報入力シート'!L92="","",'(入力①) 基本情報入力シート'!L92)</f>
        <v/>
      </c>
      <c r="L71" s="185" t="str">
        <f>IF('(入力①) 基本情報入力シート'!M92="","",'(入力①) 基本情報入力シート'!M92)</f>
        <v/>
      </c>
      <c r="M71" s="185" t="str">
        <f>IF('(入力①) 基本情報入力シート'!R92="","",'(入力①) 基本情報入力シート'!R92)</f>
        <v/>
      </c>
      <c r="N71" s="185" t="str">
        <f>IF('(入力①) 基本情報入力シート'!W92="","",'(入力①) 基本情報入力シート'!W92)</f>
        <v/>
      </c>
      <c r="O71" s="185" t="str">
        <f>IF('(入力①) 基本情報入力シート'!X92="","",'(入力①) 基本情報入力シート'!X92)</f>
        <v/>
      </c>
      <c r="P71" s="198" t="str">
        <f>IF('(入力①) 基本情報入力シート'!Y92="","",'(入力①) 基本情報入力シート'!Y92)</f>
        <v/>
      </c>
      <c r="Q71" s="204" t="str">
        <f>IF('(入力①) 基本情報入力シート'!Z92="","",'(入力①) 基本情報入力シート'!Z92)</f>
        <v/>
      </c>
      <c r="R71" s="254" t="str">
        <f>IF('(入力①) 基本情報入力シート'!AA92="","",'(入力①) 基本情報入力シート'!AA92)</f>
        <v/>
      </c>
      <c r="S71" s="257"/>
      <c r="T71" s="261"/>
      <c r="U71" s="265" t="str">
        <f>IF(P71="","",VLOOKUP(P71,'【参考】数式用'!$A$5:$I$38,MATCH(T71,'【参考】数式用'!$H$4:$I$4,0)+7,0))</f>
        <v/>
      </c>
      <c r="V71" s="271"/>
      <c r="W71" s="225" t="s">
        <v>253</v>
      </c>
      <c r="X71" s="276"/>
      <c r="Y71" s="232" t="s">
        <v>37</v>
      </c>
      <c r="Z71" s="276"/>
      <c r="AA71" s="233" t="s">
        <v>237</v>
      </c>
      <c r="AB71" s="276"/>
      <c r="AC71" s="232" t="s">
        <v>37</v>
      </c>
      <c r="AD71" s="276"/>
      <c r="AE71" s="232" t="s">
        <v>42</v>
      </c>
      <c r="AF71" s="236" t="s">
        <v>72</v>
      </c>
      <c r="AG71" s="237" t="str">
        <f t="shared" si="0"/>
        <v/>
      </c>
      <c r="AH71" s="281" t="s">
        <v>255</v>
      </c>
      <c r="AI71" s="243" t="str">
        <f t="shared" si="1"/>
        <v/>
      </c>
      <c r="AJ71" s="151"/>
      <c r="AK71" s="289" t="str">
        <f t="shared" si="2"/>
        <v>○</v>
      </c>
      <c r="AL71" s="290" t="str">
        <f t="shared" si="3"/>
        <v/>
      </c>
      <c r="AM71" s="291"/>
      <c r="AN71" s="291"/>
      <c r="AO71" s="291"/>
      <c r="AP71" s="291"/>
      <c r="AQ71" s="291"/>
      <c r="AR71" s="291"/>
      <c r="AS71" s="291"/>
      <c r="AT71" s="291"/>
      <c r="AU71" s="292"/>
    </row>
    <row r="72" spans="1:47" ht="33" customHeight="1">
      <c r="A72" s="158">
        <f t="shared" si="4"/>
        <v>61</v>
      </c>
      <c r="B72" s="246" t="str">
        <f>IF('(入力①) 基本情報入力シート'!C93="","",'(入力①) 基本情報入力シート'!C93)</f>
        <v/>
      </c>
      <c r="C72" s="247" t="str">
        <f>IF('(入力①) 基本情報入力シート'!D93="","",'(入力①) 基本情報入力シート'!D93)</f>
        <v/>
      </c>
      <c r="D72" s="247" t="str">
        <f>IF('(入力①) 基本情報入力シート'!E93="","",'(入力①) 基本情報入力シート'!E93)</f>
        <v/>
      </c>
      <c r="E72" s="247" t="str">
        <f>IF('(入力①) 基本情報入力シート'!F93="","",'(入力①) 基本情報入力シート'!F93)</f>
        <v/>
      </c>
      <c r="F72" s="247" t="str">
        <f>IF('(入力①) 基本情報入力シート'!G93="","",'(入力①) 基本情報入力シート'!G93)</f>
        <v/>
      </c>
      <c r="G72" s="247" t="str">
        <f>IF('(入力①) 基本情報入力シート'!H93="","",'(入力①) 基本情報入力シート'!H93)</f>
        <v/>
      </c>
      <c r="H72" s="247" t="str">
        <f>IF('(入力①) 基本情報入力シート'!I93="","",'(入力①) 基本情報入力シート'!I93)</f>
        <v/>
      </c>
      <c r="I72" s="247" t="str">
        <f>IF('(入力①) 基本情報入力シート'!J93="","",'(入力①) 基本情報入力シート'!J93)</f>
        <v/>
      </c>
      <c r="J72" s="247" t="str">
        <f>IF('(入力①) 基本情報入力シート'!K93="","",'(入力①) 基本情報入力シート'!K93)</f>
        <v/>
      </c>
      <c r="K72" s="249" t="str">
        <f>IF('(入力①) 基本情報入力シート'!L93="","",'(入力①) 基本情報入力シート'!L93)</f>
        <v/>
      </c>
      <c r="L72" s="185" t="str">
        <f>IF('(入力①) 基本情報入力シート'!M93="","",'(入力①) 基本情報入力シート'!M93)</f>
        <v/>
      </c>
      <c r="M72" s="185" t="str">
        <f>IF('(入力①) 基本情報入力シート'!R93="","",'(入力①) 基本情報入力シート'!R93)</f>
        <v/>
      </c>
      <c r="N72" s="185" t="str">
        <f>IF('(入力①) 基本情報入力シート'!W93="","",'(入力①) 基本情報入力シート'!W93)</f>
        <v/>
      </c>
      <c r="O72" s="185" t="str">
        <f>IF('(入力①) 基本情報入力シート'!X93="","",'(入力①) 基本情報入力シート'!X93)</f>
        <v/>
      </c>
      <c r="P72" s="198" t="str">
        <f>IF('(入力①) 基本情報入力シート'!Y93="","",'(入力①) 基本情報入力シート'!Y93)</f>
        <v/>
      </c>
      <c r="Q72" s="204" t="str">
        <f>IF('(入力①) 基本情報入力シート'!Z93="","",'(入力①) 基本情報入力シート'!Z93)</f>
        <v/>
      </c>
      <c r="R72" s="254" t="str">
        <f>IF('(入力①) 基本情報入力シート'!AA93="","",'(入力①) 基本情報入力シート'!AA93)</f>
        <v/>
      </c>
      <c r="S72" s="257"/>
      <c r="T72" s="261"/>
      <c r="U72" s="265" t="str">
        <f>IF(P72="","",VLOOKUP(P72,'【参考】数式用'!$A$5:$I$38,MATCH(T72,'【参考】数式用'!$H$4:$I$4,0)+7,0))</f>
        <v/>
      </c>
      <c r="V72" s="271"/>
      <c r="W72" s="225" t="s">
        <v>253</v>
      </c>
      <c r="X72" s="276"/>
      <c r="Y72" s="232" t="s">
        <v>37</v>
      </c>
      <c r="Z72" s="276"/>
      <c r="AA72" s="233" t="s">
        <v>237</v>
      </c>
      <c r="AB72" s="276"/>
      <c r="AC72" s="232" t="s">
        <v>37</v>
      </c>
      <c r="AD72" s="276"/>
      <c r="AE72" s="232" t="s">
        <v>42</v>
      </c>
      <c r="AF72" s="236" t="s">
        <v>72</v>
      </c>
      <c r="AG72" s="237" t="str">
        <f t="shared" si="0"/>
        <v/>
      </c>
      <c r="AH72" s="281" t="s">
        <v>255</v>
      </c>
      <c r="AI72" s="243" t="str">
        <f t="shared" si="1"/>
        <v/>
      </c>
      <c r="AJ72" s="151"/>
      <c r="AK72" s="289" t="str">
        <f t="shared" si="2"/>
        <v>○</v>
      </c>
      <c r="AL72" s="290" t="str">
        <f t="shared" si="3"/>
        <v/>
      </c>
      <c r="AM72" s="291"/>
      <c r="AN72" s="291"/>
      <c r="AO72" s="291"/>
      <c r="AP72" s="291"/>
      <c r="AQ72" s="291"/>
      <c r="AR72" s="291"/>
      <c r="AS72" s="291"/>
      <c r="AT72" s="291"/>
      <c r="AU72" s="292"/>
    </row>
    <row r="73" spans="1:47" ht="33" customHeight="1">
      <c r="A73" s="158">
        <f t="shared" si="4"/>
        <v>62</v>
      </c>
      <c r="B73" s="246" t="str">
        <f>IF('(入力①) 基本情報入力シート'!C94="","",'(入力①) 基本情報入力シート'!C94)</f>
        <v/>
      </c>
      <c r="C73" s="247" t="str">
        <f>IF('(入力①) 基本情報入力シート'!D94="","",'(入力①) 基本情報入力シート'!D94)</f>
        <v/>
      </c>
      <c r="D73" s="247" t="str">
        <f>IF('(入力①) 基本情報入力シート'!E94="","",'(入力①) 基本情報入力シート'!E94)</f>
        <v/>
      </c>
      <c r="E73" s="247" t="str">
        <f>IF('(入力①) 基本情報入力シート'!F94="","",'(入力①) 基本情報入力シート'!F94)</f>
        <v/>
      </c>
      <c r="F73" s="247" t="str">
        <f>IF('(入力①) 基本情報入力シート'!G94="","",'(入力①) 基本情報入力シート'!G94)</f>
        <v/>
      </c>
      <c r="G73" s="247" t="str">
        <f>IF('(入力①) 基本情報入力シート'!H94="","",'(入力①) 基本情報入力シート'!H94)</f>
        <v/>
      </c>
      <c r="H73" s="247" t="str">
        <f>IF('(入力①) 基本情報入力シート'!I94="","",'(入力①) 基本情報入力シート'!I94)</f>
        <v/>
      </c>
      <c r="I73" s="247" t="str">
        <f>IF('(入力①) 基本情報入力シート'!J94="","",'(入力①) 基本情報入力シート'!J94)</f>
        <v/>
      </c>
      <c r="J73" s="247" t="str">
        <f>IF('(入力①) 基本情報入力シート'!K94="","",'(入力①) 基本情報入力シート'!K94)</f>
        <v/>
      </c>
      <c r="K73" s="249" t="str">
        <f>IF('(入力①) 基本情報入力シート'!L94="","",'(入力①) 基本情報入力シート'!L94)</f>
        <v/>
      </c>
      <c r="L73" s="185" t="str">
        <f>IF('(入力①) 基本情報入力シート'!M94="","",'(入力①) 基本情報入力シート'!M94)</f>
        <v/>
      </c>
      <c r="M73" s="185" t="str">
        <f>IF('(入力①) 基本情報入力シート'!R94="","",'(入力①) 基本情報入力シート'!R94)</f>
        <v/>
      </c>
      <c r="N73" s="185" t="str">
        <f>IF('(入力①) 基本情報入力シート'!W94="","",'(入力①) 基本情報入力シート'!W94)</f>
        <v/>
      </c>
      <c r="O73" s="185" t="str">
        <f>IF('(入力①) 基本情報入力シート'!X94="","",'(入力①) 基本情報入力シート'!X94)</f>
        <v/>
      </c>
      <c r="P73" s="198" t="str">
        <f>IF('(入力①) 基本情報入力シート'!Y94="","",'(入力①) 基本情報入力シート'!Y94)</f>
        <v/>
      </c>
      <c r="Q73" s="204" t="str">
        <f>IF('(入力①) 基本情報入力シート'!Z94="","",'(入力①) 基本情報入力シート'!Z94)</f>
        <v/>
      </c>
      <c r="R73" s="254" t="str">
        <f>IF('(入力①) 基本情報入力シート'!AA94="","",'(入力①) 基本情報入力シート'!AA94)</f>
        <v/>
      </c>
      <c r="S73" s="257"/>
      <c r="T73" s="261"/>
      <c r="U73" s="265" t="str">
        <f>IF(P73="","",VLOOKUP(P73,'【参考】数式用'!$A$5:$I$38,MATCH(T73,'【参考】数式用'!$H$4:$I$4,0)+7,0))</f>
        <v/>
      </c>
      <c r="V73" s="271"/>
      <c r="W73" s="225" t="s">
        <v>253</v>
      </c>
      <c r="X73" s="276"/>
      <c r="Y73" s="232" t="s">
        <v>37</v>
      </c>
      <c r="Z73" s="276"/>
      <c r="AA73" s="233" t="s">
        <v>237</v>
      </c>
      <c r="AB73" s="276"/>
      <c r="AC73" s="232" t="s">
        <v>37</v>
      </c>
      <c r="AD73" s="276"/>
      <c r="AE73" s="232" t="s">
        <v>42</v>
      </c>
      <c r="AF73" s="236" t="s">
        <v>72</v>
      </c>
      <c r="AG73" s="237" t="str">
        <f t="shared" si="0"/>
        <v/>
      </c>
      <c r="AH73" s="281" t="s">
        <v>255</v>
      </c>
      <c r="AI73" s="243" t="str">
        <f t="shared" si="1"/>
        <v/>
      </c>
      <c r="AJ73" s="151"/>
      <c r="AK73" s="289" t="str">
        <f t="shared" si="2"/>
        <v>○</v>
      </c>
      <c r="AL73" s="290" t="str">
        <f t="shared" si="3"/>
        <v/>
      </c>
      <c r="AM73" s="291"/>
      <c r="AN73" s="291"/>
      <c r="AO73" s="291"/>
      <c r="AP73" s="291"/>
      <c r="AQ73" s="291"/>
      <c r="AR73" s="291"/>
      <c r="AS73" s="291"/>
      <c r="AT73" s="291"/>
      <c r="AU73" s="292"/>
    </row>
    <row r="74" spans="1:47" ht="33" customHeight="1">
      <c r="A74" s="158">
        <f t="shared" si="4"/>
        <v>63</v>
      </c>
      <c r="B74" s="246" t="str">
        <f>IF('(入力①) 基本情報入力シート'!C95="","",'(入力①) 基本情報入力シート'!C95)</f>
        <v/>
      </c>
      <c r="C74" s="247" t="str">
        <f>IF('(入力①) 基本情報入力シート'!D95="","",'(入力①) 基本情報入力シート'!D95)</f>
        <v/>
      </c>
      <c r="D74" s="247" t="str">
        <f>IF('(入力①) 基本情報入力シート'!E95="","",'(入力①) 基本情報入力シート'!E95)</f>
        <v/>
      </c>
      <c r="E74" s="247" t="str">
        <f>IF('(入力①) 基本情報入力シート'!F95="","",'(入力①) 基本情報入力シート'!F95)</f>
        <v/>
      </c>
      <c r="F74" s="247" t="str">
        <f>IF('(入力①) 基本情報入力シート'!G95="","",'(入力①) 基本情報入力シート'!G95)</f>
        <v/>
      </c>
      <c r="G74" s="247" t="str">
        <f>IF('(入力①) 基本情報入力シート'!H95="","",'(入力①) 基本情報入力シート'!H95)</f>
        <v/>
      </c>
      <c r="H74" s="247" t="str">
        <f>IF('(入力①) 基本情報入力シート'!I95="","",'(入力①) 基本情報入力シート'!I95)</f>
        <v/>
      </c>
      <c r="I74" s="247" t="str">
        <f>IF('(入力①) 基本情報入力シート'!J95="","",'(入力①) 基本情報入力シート'!J95)</f>
        <v/>
      </c>
      <c r="J74" s="247" t="str">
        <f>IF('(入力①) 基本情報入力シート'!K95="","",'(入力①) 基本情報入力シート'!K95)</f>
        <v/>
      </c>
      <c r="K74" s="249" t="str">
        <f>IF('(入力①) 基本情報入力シート'!L95="","",'(入力①) 基本情報入力シート'!L95)</f>
        <v/>
      </c>
      <c r="L74" s="185" t="str">
        <f>IF('(入力①) 基本情報入力シート'!M95="","",'(入力①) 基本情報入力シート'!M95)</f>
        <v/>
      </c>
      <c r="M74" s="185" t="str">
        <f>IF('(入力①) 基本情報入力シート'!R95="","",'(入力①) 基本情報入力シート'!R95)</f>
        <v/>
      </c>
      <c r="N74" s="185" t="str">
        <f>IF('(入力①) 基本情報入力シート'!W95="","",'(入力①) 基本情報入力シート'!W95)</f>
        <v/>
      </c>
      <c r="O74" s="185" t="str">
        <f>IF('(入力①) 基本情報入力シート'!X95="","",'(入力①) 基本情報入力シート'!X95)</f>
        <v/>
      </c>
      <c r="P74" s="198" t="str">
        <f>IF('(入力①) 基本情報入力シート'!Y95="","",'(入力①) 基本情報入力シート'!Y95)</f>
        <v/>
      </c>
      <c r="Q74" s="204" t="str">
        <f>IF('(入力①) 基本情報入力シート'!Z95="","",'(入力①) 基本情報入力シート'!Z95)</f>
        <v/>
      </c>
      <c r="R74" s="254" t="str">
        <f>IF('(入力①) 基本情報入力シート'!AA95="","",'(入力①) 基本情報入力シート'!AA95)</f>
        <v/>
      </c>
      <c r="S74" s="257"/>
      <c r="T74" s="261"/>
      <c r="U74" s="265" t="str">
        <f>IF(P74="","",VLOOKUP(P74,'【参考】数式用'!$A$5:$I$38,MATCH(T74,'【参考】数式用'!$H$4:$I$4,0)+7,0))</f>
        <v/>
      </c>
      <c r="V74" s="271"/>
      <c r="W74" s="225" t="s">
        <v>253</v>
      </c>
      <c r="X74" s="276"/>
      <c r="Y74" s="232" t="s">
        <v>37</v>
      </c>
      <c r="Z74" s="276"/>
      <c r="AA74" s="233" t="s">
        <v>237</v>
      </c>
      <c r="AB74" s="276"/>
      <c r="AC74" s="232" t="s">
        <v>37</v>
      </c>
      <c r="AD74" s="276"/>
      <c r="AE74" s="232" t="s">
        <v>42</v>
      </c>
      <c r="AF74" s="236" t="s">
        <v>72</v>
      </c>
      <c r="AG74" s="237" t="str">
        <f t="shared" si="0"/>
        <v/>
      </c>
      <c r="AH74" s="281" t="s">
        <v>255</v>
      </c>
      <c r="AI74" s="243" t="str">
        <f t="shared" si="1"/>
        <v/>
      </c>
      <c r="AJ74" s="151"/>
      <c r="AK74" s="289" t="str">
        <f t="shared" si="2"/>
        <v>○</v>
      </c>
      <c r="AL74" s="290" t="str">
        <f t="shared" si="3"/>
        <v/>
      </c>
      <c r="AM74" s="291"/>
      <c r="AN74" s="291"/>
      <c r="AO74" s="291"/>
      <c r="AP74" s="291"/>
      <c r="AQ74" s="291"/>
      <c r="AR74" s="291"/>
      <c r="AS74" s="291"/>
      <c r="AT74" s="291"/>
      <c r="AU74" s="292"/>
    </row>
    <row r="75" spans="1:47" ht="33" customHeight="1">
      <c r="A75" s="158">
        <f t="shared" si="4"/>
        <v>64</v>
      </c>
      <c r="B75" s="246" t="str">
        <f>IF('(入力①) 基本情報入力シート'!C96="","",'(入力①) 基本情報入力シート'!C96)</f>
        <v/>
      </c>
      <c r="C75" s="247" t="str">
        <f>IF('(入力①) 基本情報入力シート'!D96="","",'(入力①) 基本情報入力シート'!D96)</f>
        <v/>
      </c>
      <c r="D75" s="247" t="str">
        <f>IF('(入力①) 基本情報入力シート'!E96="","",'(入力①) 基本情報入力シート'!E96)</f>
        <v/>
      </c>
      <c r="E75" s="247" t="str">
        <f>IF('(入力①) 基本情報入力シート'!F96="","",'(入力①) 基本情報入力シート'!F96)</f>
        <v/>
      </c>
      <c r="F75" s="247" t="str">
        <f>IF('(入力①) 基本情報入力シート'!G96="","",'(入力①) 基本情報入力シート'!G96)</f>
        <v/>
      </c>
      <c r="G75" s="247" t="str">
        <f>IF('(入力①) 基本情報入力シート'!H96="","",'(入力①) 基本情報入力シート'!H96)</f>
        <v/>
      </c>
      <c r="H75" s="247" t="str">
        <f>IF('(入力①) 基本情報入力シート'!I96="","",'(入力①) 基本情報入力シート'!I96)</f>
        <v/>
      </c>
      <c r="I75" s="247" t="str">
        <f>IF('(入力①) 基本情報入力シート'!J96="","",'(入力①) 基本情報入力シート'!J96)</f>
        <v/>
      </c>
      <c r="J75" s="247" t="str">
        <f>IF('(入力①) 基本情報入力シート'!K96="","",'(入力①) 基本情報入力シート'!K96)</f>
        <v/>
      </c>
      <c r="K75" s="249" t="str">
        <f>IF('(入力①) 基本情報入力シート'!L96="","",'(入力①) 基本情報入力シート'!L96)</f>
        <v/>
      </c>
      <c r="L75" s="185" t="str">
        <f>IF('(入力①) 基本情報入力シート'!M96="","",'(入力①) 基本情報入力シート'!M96)</f>
        <v/>
      </c>
      <c r="M75" s="185" t="str">
        <f>IF('(入力①) 基本情報入力シート'!R96="","",'(入力①) 基本情報入力シート'!R96)</f>
        <v/>
      </c>
      <c r="N75" s="185" t="str">
        <f>IF('(入力①) 基本情報入力シート'!W96="","",'(入力①) 基本情報入力シート'!W96)</f>
        <v/>
      </c>
      <c r="O75" s="185" t="str">
        <f>IF('(入力①) 基本情報入力シート'!X96="","",'(入力①) 基本情報入力シート'!X96)</f>
        <v/>
      </c>
      <c r="P75" s="198" t="str">
        <f>IF('(入力①) 基本情報入力シート'!Y96="","",'(入力①) 基本情報入力シート'!Y96)</f>
        <v/>
      </c>
      <c r="Q75" s="204" t="str">
        <f>IF('(入力①) 基本情報入力シート'!Z96="","",'(入力①) 基本情報入力シート'!Z96)</f>
        <v/>
      </c>
      <c r="R75" s="254" t="str">
        <f>IF('(入力①) 基本情報入力シート'!AA96="","",'(入力①) 基本情報入力シート'!AA96)</f>
        <v/>
      </c>
      <c r="S75" s="257"/>
      <c r="T75" s="261"/>
      <c r="U75" s="265" t="str">
        <f>IF(P75="","",VLOOKUP(P75,'【参考】数式用'!$A$5:$I$38,MATCH(T75,'【参考】数式用'!$H$4:$I$4,0)+7,0))</f>
        <v/>
      </c>
      <c r="V75" s="271"/>
      <c r="W75" s="225" t="s">
        <v>253</v>
      </c>
      <c r="X75" s="276"/>
      <c r="Y75" s="232" t="s">
        <v>37</v>
      </c>
      <c r="Z75" s="276"/>
      <c r="AA75" s="233" t="s">
        <v>237</v>
      </c>
      <c r="AB75" s="276"/>
      <c r="AC75" s="232" t="s">
        <v>37</v>
      </c>
      <c r="AD75" s="276"/>
      <c r="AE75" s="232" t="s">
        <v>42</v>
      </c>
      <c r="AF75" s="236" t="s">
        <v>72</v>
      </c>
      <c r="AG75" s="237" t="str">
        <f t="shared" si="0"/>
        <v/>
      </c>
      <c r="AH75" s="281" t="s">
        <v>255</v>
      </c>
      <c r="AI75" s="243" t="str">
        <f t="shared" si="1"/>
        <v/>
      </c>
      <c r="AJ75" s="151"/>
      <c r="AK75" s="289" t="str">
        <f t="shared" si="2"/>
        <v>○</v>
      </c>
      <c r="AL75" s="290" t="str">
        <f t="shared" si="3"/>
        <v/>
      </c>
      <c r="AM75" s="291"/>
      <c r="AN75" s="291"/>
      <c r="AO75" s="291"/>
      <c r="AP75" s="291"/>
      <c r="AQ75" s="291"/>
      <c r="AR75" s="291"/>
      <c r="AS75" s="291"/>
      <c r="AT75" s="291"/>
      <c r="AU75" s="292"/>
    </row>
    <row r="76" spans="1:47" ht="33" customHeight="1">
      <c r="A76" s="158">
        <f t="shared" si="4"/>
        <v>65</v>
      </c>
      <c r="B76" s="246" t="str">
        <f>IF('(入力①) 基本情報入力シート'!C97="","",'(入力①) 基本情報入力シート'!C97)</f>
        <v/>
      </c>
      <c r="C76" s="247" t="str">
        <f>IF('(入力①) 基本情報入力シート'!D97="","",'(入力①) 基本情報入力シート'!D97)</f>
        <v/>
      </c>
      <c r="D76" s="247" t="str">
        <f>IF('(入力①) 基本情報入力シート'!E97="","",'(入力①) 基本情報入力シート'!E97)</f>
        <v/>
      </c>
      <c r="E76" s="247" t="str">
        <f>IF('(入力①) 基本情報入力シート'!F97="","",'(入力①) 基本情報入力シート'!F97)</f>
        <v/>
      </c>
      <c r="F76" s="247" t="str">
        <f>IF('(入力①) 基本情報入力シート'!G97="","",'(入力①) 基本情報入力シート'!G97)</f>
        <v/>
      </c>
      <c r="G76" s="247" t="str">
        <f>IF('(入力①) 基本情報入力シート'!H97="","",'(入力①) 基本情報入力シート'!H97)</f>
        <v/>
      </c>
      <c r="H76" s="247" t="str">
        <f>IF('(入力①) 基本情報入力シート'!I97="","",'(入力①) 基本情報入力シート'!I97)</f>
        <v/>
      </c>
      <c r="I76" s="247" t="str">
        <f>IF('(入力①) 基本情報入力シート'!J97="","",'(入力①) 基本情報入力シート'!J97)</f>
        <v/>
      </c>
      <c r="J76" s="247" t="str">
        <f>IF('(入力①) 基本情報入力シート'!K97="","",'(入力①) 基本情報入力シート'!K97)</f>
        <v/>
      </c>
      <c r="K76" s="249" t="str">
        <f>IF('(入力①) 基本情報入力シート'!L97="","",'(入力①) 基本情報入力シート'!L97)</f>
        <v/>
      </c>
      <c r="L76" s="185" t="str">
        <f>IF('(入力①) 基本情報入力シート'!M97="","",'(入力①) 基本情報入力シート'!M97)</f>
        <v/>
      </c>
      <c r="M76" s="185" t="str">
        <f>IF('(入力①) 基本情報入力シート'!R97="","",'(入力①) 基本情報入力シート'!R97)</f>
        <v/>
      </c>
      <c r="N76" s="185" t="str">
        <f>IF('(入力①) 基本情報入力シート'!W97="","",'(入力①) 基本情報入力シート'!W97)</f>
        <v/>
      </c>
      <c r="O76" s="185" t="str">
        <f>IF('(入力①) 基本情報入力シート'!X97="","",'(入力①) 基本情報入力シート'!X97)</f>
        <v/>
      </c>
      <c r="P76" s="198" t="str">
        <f>IF('(入力①) 基本情報入力シート'!Y97="","",'(入力①) 基本情報入力シート'!Y97)</f>
        <v/>
      </c>
      <c r="Q76" s="204" t="str">
        <f>IF('(入力①) 基本情報入力シート'!Z97="","",'(入力①) 基本情報入力シート'!Z97)</f>
        <v/>
      </c>
      <c r="R76" s="254" t="str">
        <f>IF('(入力①) 基本情報入力シート'!AA97="","",'(入力①) 基本情報入力シート'!AA97)</f>
        <v/>
      </c>
      <c r="S76" s="257"/>
      <c r="T76" s="261"/>
      <c r="U76" s="265" t="str">
        <f>IF(P76="","",VLOOKUP(P76,'【参考】数式用'!$A$5:$I$38,MATCH(T76,'【参考】数式用'!$H$4:$I$4,0)+7,0))</f>
        <v/>
      </c>
      <c r="V76" s="271"/>
      <c r="W76" s="225" t="s">
        <v>253</v>
      </c>
      <c r="X76" s="276"/>
      <c r="Y76" s="232" t="s">
        <v>37</v>
      </c>
      <c r="Z76" s="276"/>
      <c r="AA76" s="233" t="s">
        <v>237</v>
      </c>
      <c r="AB76" s="276"/>
      <c r="AC76" s="232" t="s">
        <v>37</v>
      </c>
      <c r="AD76" s="276"/>
      <c r="AE76" s="232" t="s">
        <v>42</v>
      </c>
      <c r="AF76" s="236" t="s">
        <v>72</v>
      </c>
      <c r="AG76" s="237" t="str">
        <f t="shared" ref="AG76:AG111" si="5">IF(X76&gt;=1,(AB76*12+AD76)-(X76*12+Z76)+1,"")</f>
        <v/>
      </c>
      <c r="AH76" s="281" t="s">
        <v>255</v>
      </c>
      <c r="AI76" s="243" t="str">
        <f t="shared" ref="AI76:AI111" si="6">IFERROR(ROUNDDOWN(ROUND(Q76*R76,0)*U76,0)*AG76,"")</f>
        <v/>
      </c>
      <c r="AJ76" s="151"/>
      <c r="AK76" s="289" t="str">
        <f t="shared" ref="AK76:AK111" si="7">IFERROR(IF(AND(T76="特定加算Ⅰ",OR(V76="",V76="-",V76="いずれも取得していない")),"☓","○"),"")</f>
        <v>○</v>
      </c>
      <c r="AL76" s="290" t="str">
        <f t="shared" ref="AL76:AL111" si="8">IFERROR(IF(AND(T76="特定加算Ⅰ",OR(V76="",V76="-",V76="いずれも取得していない")),"！特定加算Ⅰが選択されています。該当する介護福祉士配置等要件を選択してください。",""),"")</f>
        <v/>
      </c>
      <c r="AM76" s="291"/>
      <c r="AN76" s="291"/>
      <c r="AO76" s="291"/>
      <c r="AP76" s="291"/>
      <c r="AQ76" s="291"/>
      <c r="AR76" s="291"/>
      <c r="AS76" s="291"/>
      <c r="AT76" s="291"/>
      <c r="AU76" s="292"/>
    </row>
    <row r="77" spans="1:47" ht="33" customHeight="1">
      <c r="A77" s="158">
        <f t="shared" ref="A77:A111" si="9">A76+1</f>
        <v>66</v>
      </c>
      <c r="B77" s="246" t="str">
        <f>IF('(入力①) 基本情報入力シート'!C98="","",'(入力①) 基本情報入力シート'!C98)</f>
        <v/>
      </c>
      <c r="C77" s="247" t="str">
        <f>IF('(入力①) 基本情報入力シート'!D98="","",'(入力①) 基本情報入力シート'!D98)</f>
        <v/>
      </c>
      <c r="D77" s="247" t="str">
        <f>IF('(入力①) 基本情報入力シート'!E98="","",'(入力①) 基本情報入力シート'!E98)</f>
        <v/>
      </c>
      <c r="E77" s="247" t="str">
        <f>IF('(入力①) 基本情報入力シート'!F98="","",'(入力①) 基本情報入力シート'!F98)</f>
        <v/>
      </c>
      <c r="F77" s="247" t="str">
        <f>IF('(入力①) 基本情報入力シート'!G98="","",'(入力①) 基本情報入力シート'!G98)</f>
        <v/>
      </c>
      <c r="G77" s="247" t="str">
        <f>IF('(入力①) 基本情報入力シート'!H98="","",'(入力①) 基本情報入力シート'!H98)</f>
        <v/>
      </c>
      <c r="H77" s="247" t="str">
        <f>IF('(入力①) 基本情報入力シート'!I98="","",'(入力①) 基本情報入力シート'!I98)</f>
        <v/>
      </c>
      <c r="I77" s="247" t="str">
        <f>IF('(入力①) 基本情報入力シート'!J98="","",'(入力①) 基本情報入力シート'!J98)</f>
        <v/>
      </c>
      <c r="J77" s="247" t="str">
        <f>IF('(入力①) 基本情報入力シート'!K98="","",'(入力①) 基本情報入力シート'!K98)</f>
        <v/>
      </c>
      <c r="K77" s="249" t="str">
        <f>IF('(入力①) 基本情報入力シート'!L98="","",'(入力①) 基本情報入力シート'!L98)</f>
        <v/>
      </c>
      <c r="L77" s="185" t="str">
        <f>IF('(入力①) 基本情報入力シート'!M98="","",'(入力①) 基本情報入力シート'!M98)</f>
        <v/>
      </c>
      <c r="M77" s="185" t="str">
        <f>IF('(入力①) 基本情報入力シート'!R98="","",'(入力①) 基本情報入力シート'!R98)</f>
        <v/>
      </c>
      <c r="N77" s="185" t="str">
        <f>IF('(入力①) 基本情報入力シート'!W98="","",'(入力①) 基本情報入力シート'!W98)</f>
        <v/>
      </c>
      <c r="O77" s="185" t="str">
        <f>IF('(入力①) 基本情報入力シート'!X98="","",'(入力①) 基本情報入力シート'!X98)</f>
        <v/>
      </c>
      <c r="P77" s="198" t="str">
        <f>IF('(入力①) 基本情報入力シート'!Y98="","",'(入力①) 基本情報入力シート'!Y98)</f>
        <v/>
      </c>
      <c r="Q77" s="204" t="str">
        <f>IF('(入力①) 基本情報入力シート'!Z98="","",'(入力①) 基本情報入力シート'!Z98)</f>
        <v/>
      </c>
      <c r="R77" s="254" t="str">
        <f>IF('(入力①) 基本情報入力シート'!AA98="","",'(入力①) 基本情報入力シート'!AA98)</f>
        <v/>
      </c>
      <c r="S77" s="257"/>
      <c r="T77" s="261"/>
      <c r="U77" s="265" t="str">
        <f>IF(P77="","",VLOOKUP(P77,'【参考】数式用'!$A$5:$I$38,MATCH(T77,'【参考】数式用'!$H$4:$I$4,0)+7,0))</f>
        <v/>
      </c>
      <c r="V77" s="271"/>
      <c r="W77" s="225" t="s">
        <v>253</v>
      </c>
      <c r="X77" s="276"/>
      <c r="Y77" s="232" t="s">
        <v>37</v>
      </c>
      <c r="Z77" s="276"/>
      <c r="AA77" s="233" t="s">
        <v>237</v>
      </c>
      <c r="AB77" s="276"/>
      <c r="AC77" s="232" t="s">
        <v>37</v>
      </c>
      <c r="AD77" s="276"/>
      <c r="AE77" s="232" t="s">
        <v>42</v>
      </c>
      <c r="AF77" s="236" t="s">
        <v>72</v>
      </c>
      <c r="AG77" s="237" t="str">
        <f t="shared" si="5"/>
        <v/>
      </c>
      <c r="AH77" s="281" t="s">
        <v>255</v>
      </c>
      <c r="AI77" s="243" t="str">
        <f t="shared" si="6"/>
        <v/>
      </c>
      <c r="AJ77" s="151"/>
      <c r="AK77" s="289" t="str">
        <f t="shared" si="7"/>
        <v>○</v>
      </c>
      <c r="AL77" s="290" t="str">
        <f t="shared" si="8"/>
        <v/>
      </c>
      <c r="AM77" s="291"/>
      <c r="AN77" s="291"/>
      <c r="AO77" s="291"/>
      <c r="AP77" s="291"/>
      <c r="AQ77" s="291"/>
      <c r="AR77" s="291"/>
      <c r="AS77" s="291"/>
      <c r="AT77" s="291"/>
      <c r="AU77" s="292"/>
    </row>
    <row r="78" spans="1:47" ht="33" customHeight="1">
      <c r="A78" s="158">
        <f t="shared" si="9"/>
        <v>67</v>
      </c>
      <c r="B78" s="246" t="str">
        <f>IF('(入力①) 基本情報入力シート'!C99="","",'(入力①) 基本情報入力シート'!C99)</f>
        <v/>
      </c>
      <c r="C78" s="247" t="str">
        <f>IF('(入力①) 基本情報入力シート'!D99="","",'(入力①) 基本情報入力シート'!D99)</f>
        <v/>
      </c>
      <c r="D78" s="247" t="str">
        <f>IF('(入力①) 基本情報入力シート'!E99="","",'(入力①) 基本情報入力シート'!E99)</f>
        <v/>
      </c>
      <c r="E78" s="247" t="str">
        <f>IF('(入力①) 基本情報入力シート'!F99="","",'(入力①) 基本情報入力シート'!F99)</f>
        <v/>
      </c>
      <c r="F78" s="247" t="str">
        <f>IF('(入力①) 基本情報入力シート'!G99="","",'(入力①) 基本情報入力シート'!G99)</f>
        <v/>
      </c>
      <c r="G78" s="247" t="str">
        <f>IF('(入力①) 基本情報入力シート'!H99="","",'(入力①) 基本情報入力シート'!H99)</f>
        <v/>
      </c>
      <c r="H78" s="247" t="str">
        <f>IF('(入力①) 基本情報入力シート'!I99="","",'(入力①) 基本情報入力シート'!I99)</f>
        <v/>
      </c>
      <c r="I78" s="247" t="str">
        <f>IF('(入力①) 基本情報入力シート'!J99="","",'(入力①) 基本情報入力シート'!J99)</f>
        <v/>
      </c>
      <c r="J78" s="247" t="str">
        <f>IF('(入力①) 基本情報入力シート'!K99="","",'(入力①) 基本情報入力シート'!K99)</f>
        <v/>
      </c>
      <c r="K78" s="249" t="str">
        <f>IF('(入力①) 基本情報入力シート'!L99="","",'(入力①) 基本情報入力シート'!L99)</f>
        <v/>
      </c>
      <c r="L78" s="185" t="str">
        <f>IF('(入力①) 基本情報入力シート'!M99="","",'(入力①) 基本情報入力シート'!M99)</f>
        <v/>
      </c>
      <c r="M78" s="185" t="str">
        <f>IF('(入力①) 基本情報入力シート'!R99="","",'(入力①) 基本情報入力シート'!R99)</f>
        <v/>
      </c>
      <c r="N78" s="185" t="str">
        <f>IF('(入力①) 基本情報入力シート'!W99="","",'(入力①) 基本情報入力シート'!W99)</f>
        <v/>
      </c>
      <c r="O78" s="185" t="str">
        <f>IF('(入力①) 基本情報入力シート'!X99="","",'(入力①) 基本情報入力シート'!X99)</f>
        <v/>
      </c>
      <c r="P78" s="198" t="str">
        <f>IF('(入力①) 基本情報入力シート'!Y99="","",'(入力①) 基本情報入力シート'!Y99)</f>
        <v/>
      </c>
      <c r="Q78" s="204" t="str">
        <f>IF('(入力①) 基本情報入力シート'!Z99="","",'(入力①) 基本情報入力シート'!Z99)</f>
        <v/>
      </c>
      <c r="R78" s="254" t="str">
        <f>IF('(入力①) 基本情報入力シート'!AA99="","",'(入力①) 基本情報入力シート'!AA99)</f>
        <v/>
      </c>
      <c r="S78" s="257"/>
      <c r="T78" s="261"/>
      <c r="U78" s="265" t="str">
        <f>IF(P78="","",VLOOKUP(P78,'【参考】数式用'!$A$5:$I$38,MATCH(T78,'【参考】数式用'!$H$4:$I$4,0)+7,0))</f>
        <v/>
      </c>
      <c r="V78" s="271"/>
      <c r="W78" s="225" t="s">
        <v>253</v>
      </c>
      <c r="X78" s="276"/>
      <c r="Y78" s="232" t="s">
        <v>37</v>
      </c>
      <c r="Z78" s="276"/>
      <c r="AA78" s="233" t="s">
        <v>237</v>
      </c>
      <c r="AB78" s="276"/>
      <c r="AC78" s="232" t="s">
        <v>37</v>
      </c>
      <c r="AD78" s="276"/>
      <c r="AE78" s="232" t="s">
        <v>42</v>
      </c>
      <c r="AF78" s="236" t="s">
        <v>72</v>
      </c>
      <c r="AG78" s="237" t="str">
        <f t="shared" si="5"/>
        <v/>
      </c>
      <c r="AH78" s="281" t="s">
        <v>255</v>
      </c>
      <c r="AI78" s="243" t="str">
        <f t="shared" si="6"/>
        <v/>
      </c>
      <c r="AJ78" s="151"/>
      <c r="AK78" s="289" t="str">
        <f t="shared" si="7"/>
        <v>○</v>
      </c>
      <c r="AL78" s="290" t="str">
        <f t="shared" si="8"/>
        <v/>
      </c>
      <c r="AM78" s="291"/>
      <c r="AN78" s="291"/>
      <c r="AO78" s="291"/>
      <c r="AP78" s="291"/>
      <c r="AQ78" s="291"/>
      <c r="AR78" s="291"/>
      <c r="AS78" s="291"/>
      <c r="AT78" s="291"/>
      <c r="AU78" s="292"/>
    </row>
    <row r="79" spans="1:47" ht="33" customHeight="1">
      <c r="A79" s="158">
        <f t="shared" si="9"/>
        <v>68</v>
      </c>
      <c r="B79" s="246" t="str">
        <f>IF('(入力①) 基本情報入力シート'!C100="","",'(入力①) 基本情報入力シート'!C100)</f>
        <v/>
      </c>
      <c r="C79" s="247" t="str">
        <f>IF('(入力①) 基本情報入力シート'!D100="","",'(入力①) 基本情報入力シート'!D100)</f>
        <v/>
      </c>
      <c r="D79" s="247" t="str">
        <f>IF('(入力①) 基本情報入力シート'!E100="","",'(入力①) 基本情報入力シート'!E100)</f>
        <v/>
      </c>
      <c r="E79" s="247" t="str">
        <f>IF('(入力①) 基本情報入力シート'!F100="","",'(入力①) 基本情報入力シート'!F100)</f>
        <v/>
      </c>
      <c r="F79" s="247" t="str">
        <f>IF('(入力①) 基本情報入力シート'!G100="","",'(入力①) 基本情報入力シート'!G100)</f>
        <v/>
      </c>
      <c r="G79" s="247" t="str">
        <f>IF('(入力①) 基本情報入力シート'!H100="","",'(入力①) 基本情報入力シート'!H100)</f>
        <v/>
      </c>
      <c r="H79" s="247" t="str">
        <f>IF('(入力①) 基本情報入力シート'!I100="","",'(入力①) 基本情報入力シート'!I100)</f>
        <v/>
      </c>
      <c r="I79" s="247" t="str">
        <f>IF('(入力①) 基本情報入力シート'!J100="","",'(入力①) 基本情報入力シート'!J100)</f>
        <v/>
      </c>
      <c r="J79" s="247" t="str">
        <f>IF('(入力①) 基本情報入力シート'!K100="","",'(入力①) 基本情報入力シート'!K100)</f>
        <v/>
      </c>
      <c r="K79" s="249" t="str">
        <f>IF('(入力①) 基本情報入力シート'!L100="","",'(入力①) 基本情報入力シート'!L100)</f>
        <v/>
      </c>
      <c r="L79" s="185" t="str">
        <f>IF('(入力①) 基本情報入力シート'!M100="","",'(入力①) 基本情報入力シート'!M100)</f>
        <v/>
      </c>
      <c r="M79" s="185" t="str">
        <f>IF('(入力①) 基本情報入力シート'!R100="","",'(入力①) 基本情報入力シート'!R100)</f>
        <v/>
      </c>
      <c r="N79" s="185" t="str">
        <f>IF('(入力①) 基本情報入力シート'!W100="","",'(入力①) 基本情報入力シート'!W100)</f>
        <v/>
      </c>
      <c r="O79" s="185" t="str">
        <f>IF('(入力①) 基本情報入力シート'!X100="","",'(入力①) 基本情報入力シート'!X100)</f>
        <v/>
      </c>
      <c r="P79" s="198" t="str">
        <f>IF('(入力①) 基本情報入力シート'!Y100="","",'(入力①) 基本情報入力シート'!Y100)</f>
        <v/>
      </c>
      <c r="Q79" s="204" t="str">
        <f>IF('(入力①) 基本情報入力シート'!Z100="","",'(入力①) 基本情報入力シート'!Z100)</f>
        <v/>
      </c>
      <c r="R79" s="254" t="str">
        <f>IF('(入力①) 基本情報入力シート'!AA100="","",'(入力①) 基本情報入力シート'!AA100)</f>
        <v/>
      </c>
      <c r="S79" s="257"/>
      <c r="T79" s="261"/>
      <c r="U79" s="265" t="str">
        <f>IF(P79="","",VLOOKUP(P79,'【参考】数式用'!$A$5:$I$38,MATCH(T79,'【参考】数式用'!$H$4:$I$4,0)+7,0))</f>
        <v/>
      </c>
      <c r="V79" s="271"/>
      <c r="W79" s="225" t="s">
        <v>253</v>
      </c>
      <c r="X79" s="276"/>
      <c r="Y79" s="232" t="s">
        <v>37</v>
      </c>
      <c r="Z79" s="276"/>
      <c r="AA79" s="233" t="s">
        <v>237</v>
      </c>
      <c r="AB79" s="276"/>
      <c r="AC79" s="232" t="s">
        <v>37</v>
      </c>
      <c r="AD79" s="276"/>
      <c r="AE79" s="232" t="s">
        <v>42</v>
      </c>
      <c r="AF79" s="236" t="s">
        <v>72</v>
      </c>
      <c r="AG79" s="237" t="str">
        <f t="shared" si="5"/>
        <v/>
      </c>
      <c r="AH79" s="281" t="s">
        <v>255</v>
      </c>
      <c r="AI79" s="243" t="str">
        <f t="shared" si="6"/>
        <v/>
      </c>
      <c r="AJ79" s="151"/>
      <c r="AK79" s="289" t="str">
        <f t="shared" si="7"/>
        <v>○</v>
      </c>
      <c r="AL79" s="290" t="str">
        <f t="shared" si="8"/>
        <v/>
      </c>
      <c r="AM79" s="291"/>
      <c r="AN79" s="291"/>
      <c r="AO79" s="291"/>
      <c r="AP79" s="291"/>
      <c r="AQ79" s="291"/>
      <c r="AR79" s="291"/>
      <c r="AS79" s="291"/>
      <c r="AT79" s="291"/>
      <c r="AU79" s="292"/>
    </row>
    <row r="80" spans="1:47" ht="33" customHeight="1">
      <c r="A80" s="158">
        <f t="shared" si="9"/>
        <v>69</v>
      </c>
      <c r="B80" s="246" t="str">
        <f>IF('(入力①) 基本情報入力シート'!C101="","",'(入力①) 基本情報入力シート'!C101)</f>
        <v/>
      </c>
      <c r="C80" s="247" t="str">
        <f>IF('(入力①) 基本情報入力シート'!D101="","",'(入力①) 基本情報入力シート'!D101)</f>
        <v/>
      </c>
      <c r="D80" s="247" t="str">
        <f>IF('(入力①) 基本情報入力シート'!E101="","",'(入力①) 基本情報入力シート'!E101)</f>
        <v/>
      </c>
      <c r="E80" s="247" t="str">
        <f>IF('(入力①) 基本情報入力シート'!F101="","",'(入力①) 基本情報入力シート'!F101)</f>
        <v/>
      </c>
      <c r="F80" s="247" t="str">
        <f>IF('(入力①) 基本情報入力シート'!G101="","",'(入力①) 基本情報入力シート'!G101)</f>
        <v/>
      </c>
      <c r="G80" s="247" t="str">
        <f>IF('(入力①) 基本情報入力シート'!H101="","",'(入力①) 基本情報入力シート'!H101)</f>
        <v/>
      </c>
      <c r="H80" s="247" t="str">
        <f>IF('(入力①) 基本情報入力シート'!I101="","",'(入力①) 基本情報入力シート'!I101)</f>
        <v/>
      </c>
      <c r="I80" s="247" t="str">
        <f>IF('(入力①) 基本情報入力シート'!J101="","",'(入力①) 基本情報入力シート'!J101)</f>
        <v/>
      </c>
      <c r="J80" s="247" t="str">
        <f>IF('(入力①) 基本情報入力シート'!K101="","",'(入力①) 基本情報入力シート'!K101)</f>
        <v/>
      </c>
      <c r="K80" s="249" t="str">
        <f>IF('(入力①) 基本情報入力シート'!L101="","",'(入力①) 基本情報入力シート'!L101)</f>
        <v/>
      </c>
      <c r="L80" s="185" t="str">
        <f>IF('(入力①) 基本情報入力シート'!M101="","",'(入力①) 基本情報入力シート'!M101)</f>
        <v/>
      </c>
      <c r="M80" s="185" t="str">
        <f>IF('(入力①) 基本情報入力シート'!R101="","",'(入力①) 基本情報入力シート'!R101)</f>
        <v/>
      </c>
      <c r="N80" s="185" t="str">
        <f>IF('(入力①) 基本情報入力シート'!W101="","",'(入力①) 基本情報入力シート'!W101)</f>
        <v/>
      </c>
      <c r="O80" s="185" t="str">
        <f>IF('(入力①) 基本情報入力シート'!X101="","",'(入力①) 基本情報入力シート'!X101)</f>
        <v/>
      </c>
      <c r="P80" s="198" t="str">
        <f>IF('(入力①) 基本情報入力シート'!Y101="","",'(入力①) 基本情報入力シート'!Y101)</f>
        <v/>
      </c>
      <c r="Q80" s="204" t="str">
        <f>IF('(入力①) 基本情報入力シート'!Z101="","",'(入力①) 基本情報入力シート'!Z101)</f>
        <v/>
      </c>
      <c r="R80" s="254" t="str">
        <f>IF('(入力①) 基本情報入力シート'!AA101="","",'(入力①) 基本情報入力シート'!AA101)</f>
        <v/>
      </c>
      <c r="S80" s="257"/>
      <c r="T80" s="261"/>
      <c r="U80" s="265" t="str">
        <f>IF(P80="","",VLOOKUP(P80,'【参考】数式用'!$A$5:$I$38,MATCH(T80,'【参考】数式用'!$H$4:$I$4,0)+7,0))</f>
        <v/>
      </c>
      <c r="V80" s="271"/>
      <c r="W80" s="225" t="s">
        <v>253</v>
      </c>
      <c r="X80" s="276"/>
      <c r="Y80" s="232" t="s">
        <v>37</v>
      </c>
      <c r="Z80" s="276"/>
      <c r="AA80" s="233" t="s">
        <v>237</v>
      </c>
      <c r="AB80" s="276"/>
      <c r="AC80" s="232" t="s">
        <v>37</v>
      </c>
      <c r="AD80" s="276"/>
      <c r="AE80" s="232" t="s">
        <v>42</v>
      </c>
      <c r="AF80" s="236" t="s">
        <v>72</v>
      </c>
      <c r="AG80" s="237" t="str">
        <f t="shared" si="5"/>
        <v/>
      </c>
      <c r="AH80" s="281" t="s">
        <v>255</v>
      </c>
      <c r="AI80" s="243" t="str">
        <f t="shared" si="6"/>
        <v/>
      </c>
      <c r="AJ80" s="151"/>
      <c r="AK80" s="289" t="str">
        <f t="shared" si="7"/>
        <v>○</v>
      </c>
      <c r="AL80" s="290" t="str">
        <f t="shared" si="8"/>
        <v/>
      </c>
      <c r="AM80" s="291"/>
      <c r="AN80" s="291"/>
      <c r="AO80" s="291"/>
      <c r="AP80" s="291"/>
      <c r="AQ80" s="291"/>
      <c r="AR80" s="291"/>
      <c r="AS80" s="291"/>
      <c r="AT80" s="291"/>
      <c r="AU80" s="292"/>
    </row>
    <row r="81" spans="1:47" ht="33" customHeight="1">
      <c r="A81" s="158">
        <f t="shared" si="9"/>
        <v>70</v>
      </c>
      <c r="B81" s="246" t="str">
        <f>IF('(入力①) 基本情報入力シート'!C102="","",'(入力①) 基本情報入力シート'!C102)</f>
        <v/>
      </c>
      <c r="C81" s="247" t="str">
        <f>IF('(入力①) 基本情報入力シート'!D102="","",'(入力①) 基本情報入力シート'!D102)</f>
        <v/>
      </c>
      <c r="D81" s="247" t="str">
        <f>IF('(入力①) 基本情報入力シート'!E102="","",'(入力①) 基本情報入力シート'!E102)</f>
        <v/>
      </c>
      <c r="E81" s="247" t="str">
        <f>IF('(入力①) 基本情報入力シート'!F102="","",'(入力①) 基本情報入力シート'!F102)</f>
        <v/>
      </c>
      <c r="F81" s="247" t="str">
        <f>IF('(入力①) 基本情報入力シート'!G102="","",'(入力①) 基本情報入力シート'!G102)</f>
        <v/>
      </c>
      <c r="G81" s="247" t="str">
        <f>IF('(入力①) 基本情報入力シート'!H102="","",'(入力①) 基本情報入力シート'!H102)</f>
        <v/>
      </c>
      <c r="H81" s="247" t="str">
        <f>IF('(入力①) 基本情報入力シート'!I102="","",'(入力①) 基本情報入力シート'!I102)</f>
        <v/>
      </c>
      <c r="I81" s="247" t="str">
        <f>IF('(入力①) 基本情報入力シート'!J102="","",'(入力①) 基本情報入力シート'!J102)</f>
        <v/>
      </c>
      <c r="J81" s="247" t="str">
        <f>IF('(入力①) 基本情報入力シート'!K102="","",'(入力①) 基本情報入力シート'!K102)</f>
        <v/>
      </c>
      <c r="K81" s="249" t="str">
        <f>IF('(入力①) 基本情報入力シート'!L102="","",'(入力①) 基本情報入力シート'!L102)</f>
        <v/>
      </c>
      <c r="L81" s="185" t="str">
        <f>IF('(入力①) 基本情報入力シート'!M102="","",'(入力①) 基本情報入力シート'!M102)</f>
        <v/>
      </c>
      <c r="M81" s="185" t="str">
        <f>IF('(入力①) 基本情報入力シート'!R102="","",'(入力①) 基本情報入力シート'!R102)</f>
        <v/>
      </c>
      <c r="N81" s="185" t="str">
        <f>IF('(入力①) 基本情報入力シート'!W102="","",'(入力①) 基本情報入力シート'!W102)</f>
        <v/>
      </c>
      <c r="O81" s="185" t="str">
        <f>IF('(入力①) 基本情報入力シート'!X102="","",'(入力①) 基本情報入力シート'!X102)</f>
        <v/>
      </c>
      <c r="P81" s="198" t="str">
        <f>IF('(入力①) 基本情報入力シート'!Y102="","",'(入力①) 基本情報入力シート'!Y102)</f>
        <v/>
      </c>
      <c r="Q81" s="204" t="str">
        <f>IF('(入力①) 基本情報入力シート'!Z102="","",'(入力①) 基本情報入力シート'!Z102)</f>
        <v/>
      </c>
      <c r="R81" s="254" t="str">
        <f>IF('(入力①) 基本情報入力シート'!AA102="","",'(入力①) 基本情報入力シート'!AA102)</f>
        <v/>
      </c>
      <c r="S81" s="257"/>
      <c r="T81" s="261"/>
      <c r="U81" s="265" t="str">
        <f>IF(P81="","",VLOOKUP(P81,'【参考】数式用'!$A$5:$I$38,MATCH(T81,'【参考】数式用'!$H$4:$I$4,0)+7,0))</f>
        <v/>
      </c>
      <c r="V81" s="271"/>
      <c r="W81" s="225" t="s">
        <v>253</v>
      </c>
      <c r="X81" s="276"/>
      <c r="Y81" s="232" t="s">
        <v>37</v>
      </c>
      <c r="Z81" s="276"/>
      <c r="AA81" s="233" t="s">
        <v>237</v>
      </c>
      <c r="AB81" s="276"/>
      <c r="AC81" s="232" t="s">
        <v>37</v>
      </c>
      <c r="AD81" s="276"/>
      <c r="AE81" s="232" t="s">
        <v>42</v>
      </c>
      <c r="AF81" s="236" t="s">
        <v>72</v>
      </c>
      <c r="AG81" s="237" t="str">
        <f t="shared" si="5"/>
        <v/>
      </c>
      <c r="AH81" s="281" t="s">
        <v>255</v>
      </c>
      <c r="AI81" s="243" t="str">
        <f t="shared" si="6"/>
        <v/>
      </c>
      <c r="AJ81" s="151"/>
      <c r="AK81" s="289" t="str">
        <f t="shared" si="7"/>
        <v>○</v>
      </c>
      <c r="AL81" s="290" t="str">
        <f t="shared" si="8"/>
        <v/>
      </c>
      <c r="AM81" s="291"/>
      <c r="AN81" s="291"/>
      <c r="AO81" s="291"/>
      <c r="AP81" s="291"/>
      <c r="AQ81" s="291"/>
      <c r="AR81" s="291"/>
      <c r="AS81" s="291"/>
      <c r="AT81" s="291"/>
      <c r="AU81" s="292"/>
    </row>
    <row r="82" spans="1:47" ht="33" customHeight="1">
      <c r="A82" s="158">
        <f t="shared" si="9"/>
        <v>71</v>
      </c>
      <c r="B82" s="246" t="str">
        <f>IF('(入力①) 基本情報入力シート'!C103="","",'(入力①) 基本情報入力シート'!C103)</f>
        <v/>
      </c>
      <c r="C82" s="247" t="str">
        <f>IF('(入力①) 基本情報入力シート'!D103="","",'(入力①) 基本情報入力シート'!D103)</f>
        <v/>
      </c>
      <c r="D82" s="247" t="str">
        <f>IF('(入力①) 基本情報入力シート'!E103="","",'(入力①) 基本情報入力シート'!E103)</f>
        <v/>
      </c>
      <c r="E82" s="247" t="str">
        <f>IF('(入力①) 基本情報入力シート'!F103="","",'(入力①) 基本情報入力シート'!F103)</f>
        <v/>
      </c>
      <c r="F82" s="247" t="str">
        <f>IF('(入力①) 基本情報入力シート'!G103="","",'(入力①) 基本情報入力シート'!G103)</f>
        <v/>
      </c>
      <c r="G82" s="247" t="str">
        <f>IF('(入力①) 基本情報入力シート'!H103="","",'(入力①) 基本情報入力シート'!H103)</f>
        <v/>
      </c>
      <c r="H82" s="247" t="str">
        <f>IF('(入力①) 基本情報入力シート'!I103="","",'(入力①) 基本情報入力シート'!I103)</f>
        <v/>
      </c>
      <c r="I82" s="247" t="str">
        <f>IF('(入力①) 基本情報入力シート'!J103="","",'(入力①) 基本情報入力シート'!J103)</f>
        <v/>
      </c>
      <c r="J82" s="247" t="str">
        <f>IF('(入力①) 基本情報入力シート'!K103="","",'(入力①) 基本情報入力シート'!K103)</f>
        <v/>
      </c>
      <c r="K82" s="249" t="str">
        <f>IF('(入力①) 基本情報入力シート'!L103="","",'(入力①) 基本情報入力シート'!L103)</f>
        <v/>
      </c>
      <c r="L82" s="185" t="str">
        <f>IF('(入力①) 基本情報入力シート'!M103="","",'(入力①) 基本情報入力シート'!M103)</f>
        <v/>
      </c>
      <c r="M82" s="185" t="str">
        <f>IF('(入力①) 基本情報入力シート'!R103="","",'(入力①) 基本情報入力シート'!R103)</f>
        <v/>
      </c>
      <c r="N82" s="185" t="str">
        <f>IF('(入力①) 基本情報入力シート'!W103="","",'(入力①) 基本情報入力シート'!W103)</f>
        <v/>
      </c>
      <c r="O82" s="185" t="str">
        <f>IF('(入力①) 基本情報入力シート'!X103="","",'(入力①) 基本情報入力シート'!X103)</f>
        <v/>
      </c>
      <c r="P82" s="198" t="str">
        <f>IF('(入力①) 基本情報入力シート'!Y103="","",'(入力①) 基本情報入力シート'!Y103)</f>
        <v/>
      </c>
      <c r="Q82" s="204" t="str">
        <f>IF('(入力①) 基本情報入力シート'!Z103="","",'(入力①) 基本情報入力シート'!Z103)</f>
        <v/>
      </c>
      <c r="R82" s="254" t="str">
        <f>IF('(入力①) 基本情報入力シート'!AA103="","",'(入力①) 基本情報入力シート'!AA103)</f>
        <v/>
      </c>
      <c r="S82" s="257"/>
      <c r="T82" s="261"/>
      <c r="U82" s="265" t="str">
        <f>IF(P82="","",VLOOKUP(P82,'【参考】数式用'!$A$5:$I$38,MATCH(T82,'【参考】数式用'!$H$4:$I$4,0)+7,0))</f>
        <v/>
      </c>
      <c r="V82" s="271"/>
      <c r="W82" s="225" t="s">
        <v>253</v>
      </c>
      <c r="X82" s="276"/>
      <c r="Y82" s="232" t="s">
        <v>37</v>
      </c>
      <c r="Z82" s="276"/>
      <c r="AA82" s="233" t="s">
        <v>237</v>
      </c>
      <c r="AB82" s="276"/>
      <c r="AC82" s="232" t="s">
        <v>37</v>
      </c>
      <c r="AD82" s="276"/>
      <c r="AE82" s="232" t="s">
        <v>42</v>
      </c>
      <c r="AF82" s="236" t="s">
        <v>72</v>
      </c>
      <c r="AG82" s="237" t="str">
        <f t="shared" si="5"/>
        <v/>
      </c>
      <c r="AH82" s="281" t="s">
        <v>255</v>
      </c>
      <c r="AI82" s="243" t="str">
        <f t="shared" si="6"/>
        <v/>
      </c>
      <c r="AJ82" s="151"/>
      <c r="AK82" s="289" t="str">
        <f t="shared" si="7"/>
        <v>○</v>
      </c>
      <c r="AL82" s="290" t="str">
        <f t="shared" si="8"/>
        <v/>
      </c>
      <c r="AM82" s="291"/>
      <c r="AN82" s="291"/>
      <c r="AO82" s="291"/>
      <c r="AP82" s="291"/>
      <c r="AQ82" s="291"/>
      <c r="AR82" s="291"/>
      <c r="AS82" s="291"/>
      <c r="AT82" s="291"/>
      <c r="AU82" s="292"/>
    </row>
    <row r="83" spans="1:47" ht="33" customHeight="1">
      <c r="A83" s="158">
        <f t="shared" si="9"/>
        <v>72</v>
      </c>
      <c r="B83" s="246" t="str">
        <f>IF('(入力①) 基本情報入力シート'!C104="","",'(入力①) 基本情報入力シート'!C104)</f>
        <v/>
      </c>
      <c r="C83" s="247" t="str">
        <f>IF('(入力①) 基本情報入力シート'!D104="","",'(入力①) 基本情報入力シート'!D104)</f>
        <v/>
      </c>
      <c r="D83" s="247" t="str">
        <f>IF('(入力①) 基本情報入力シート'!E104="","",'(入力①) 基本情報入力シート'!E104)</f>
        <v/>
      </c>
      <c r="E83" s="247" t="str">
        <f>IF('(入力①) 基本情報入力シート'!F104="","",'(入力①) 基本情報入力シート'!F104)</f>
        <v/>
      </c>
      <c r="F83" s="247" t="str">
        <f>IF('(入力①) 基本情報入力シート'!G104="","",'(入力①) 基本情報入力シート'!G104)</f>
        <v/>
      </c>
      <c r="G83" s="247" t="str">
        <f>IF('(入力①) 基本情報入力シート'!H104="","",'(入力①) 基本情報入力シート'!H104)</f>
        <v/>
      </c>
      <c r="H83" s="247" t="str">
        <f>IF('(入力①) 基本情報入力シート'!I104="","",'(入力①) 基本情報入力シート'!I104)</f>
        <v/>
      </c>
      <c r="I83" s="247" t="str">
        <f>IF('(入力①) 基本情報入力シート'!J104="","",'(入力①) 基本情報入力シート'!J104)</f>
        <v/>
      </c>
      <c r="J83" s="247" t="str">
        <f>IF('(入力①) 基本情報入力シート'!K104="","",'(入力①) 基本情報入力シート'!K104)</f>
        <v/>
      </c>
      <c r="K83" s="249" t="str">
        <f>IF('(入力①) 基本情報入力シート'!L104="","",'(入力①) 基本情報入力シート'!L104)</f>
        <v/>
      </c>
      <c r="L83" s="185" t="str">
        <f>IF('(入力①) 基本情報入力シート'!M104="","",'(入力①) 基本情報入力シート'!M104)</f>
        <v/>
      </c>
      <c r="M83" s="185" t="str">
        <f>IF('(入力①) 基本情報入力シート'!R104="","",'(入力①) 基本情報入力シート'!R104)</f>
        <v/>
      </c>
      <c r="N83" s="185" t="str">
        <f>IF('(入力①) 基本情報入力シート'!W104="","",'(入力①) 基本情報入力シート'!W104)</f>
        <v/>
      </c>
      <c r="O83" s="185" t="str">
        <f>IF('(入力①) 基本情報入力シート'!X104="","",'(入力①) 基本情報入力シート'!X104)</f>
        <v/>
      </c>
      <c r="P83" s="198" t="str">
        <f>IF('(入力①) 基本情報入力シート'!Y104="","",'(入力①) 基本情報入力シート'!Y104)</f>
        <v/>
      </c>
      <c r="Q83" s="204" t="str">
        <f>IF('(入力①) 基本情報入力シート'!Z104="","",'(入力①) 基本情報入力シート'!Z104)</f>
        <v/>
      </c>
      <c r="R83" s="254" t="str">
        <f>IF('(入力①) 基本情報入力シート'!AA104="","",'(入力①) 基本情報入力シート'!AA104)</f>
        <v/>
      </c>
      <c r="S83" s="257"/>
      <c r="T83" s="261"/>
      <c r="U83" s="265" t="str">
        <f>IF(P83="","",VLOOKUP(P83,'【参考】数式用'!$A$5:$I$38,MATCH(T83,'【参考】数式用'!$H$4:$I$4,0)+7,0))</f>
        <v/>
      </c>
      <c r="V83" s="271"/>
      <c r="W83" s="225" t="s">
        <v>253</v>
      </c>
      <c r="X83" s="276"/>
      <c r="Y83" s="232" t="s">
        <v>37</v>
      </c>
      <c r="Z83" s="276"/>
      <c r="AA83" s="233" t="s">
        <v>237</v>
      </c>
      <c r="AB83" s="276"/>
      <c r="AC83" s="232" t="s">
        <v>37</v>
      </c>
      <c r="AD83" s="276"/>
      <c r="AE83" s="232" t="s">
        <v>42</v>
      </c>
      <c r="AF83" s="236" t="s">
        <v>72</v>
      </c>
      <c r="AG83" s="237" t="str">
        <f t="shared" si="5"/>
        <v/>
      </c>
      <c r="AH83" s="281" t="s">
        <v>255</v>
      </c>
      <c r="AI83" s="243" t="str">
        <f t="shared" si="6"/>
        <v/>
      </c>
      <c r="AJ83" s="151"/>
      <c r="AK83" s="289" t="str">
        <f t="shared" si="7"/>
        <v>○</v>
      </c>
      <c r="AL83" s="290" t="str">
        <f t="shared" si="8"/>
        <v/>
      </c>
      <c r="AM83" s="291"/>
      <c r="AN83" s="291"/>
      <c r="AO83" s="291"/>
      <c r="AP83" s="291"/>
      <c r="AQ83" s="291"/>
      <c r="AR83" s="291"/>
      <c r="AS83" s="291"/>
      <c r="AT83" s="291"/>
      <c r="AU83" s="292"/>
    </row>
    <row r="84" spans="1:47" ht="33" customHeight="1">
      <c r="A84" s="158">
        <f t="shared" si="9"/>
        <v>73</v>
      </c>
      <c r="B84" s="246" t="str">
        <f>IF('(入力①) 基本情報入力シート'!C105="","",'(入力①) 基本情報入力シート'!C105)</f>
        <v/>
      </c>
      <c r="C84" s="247" t="str">
        <f>IF('(入力①) 基本情報入力シート'!D105="","",'(入力①) 基本情報入力シート'!D105)</f>
        <v/>
      </c>
      <c r="D84" s="247" t="str">
        <f>IF('(入力①) 基本情報入力シート'!E105="","",'(入力①) 基本情報入力シート'!E105)</f>
        <v/>
      </c>
      <c r="E84" s="247" t="str">
        <f>IF('(入力①) 基本情報入力シート'!F105="","",'(入力①) 基本情報入力シート'!F105)</f>
        <v/>
      </c>
      <c r="F84" s="247" t="str">
        <f>IF('(入力①) 基本情報入力シート'!G105="","",'(入力①) 基本情報入力シート'!G105)</f>
        <v/>
      </c>
      <c r="G84" s="247" t="str">
        <f>IF('(入力①) 基本情報入力シート'!H105="","",'(入力①) 基本情報入力シート'!H105)</f>
        <v/>
      </c>
      <c r="H84" s="247" t="str">
        <f>IF('(入力①) 基本情報入力シート'!I105="","",'(入力①) 基本情報入力シート'!I105)</f>
        <v/>
      </c>
      <c r="I84" s="247" t="str">
        <f>IF('(入力①) 基本情報入力シート'!J105="","",'(入力①) 基本情報入力シート'!J105)</f>
        <v/>
      </c>
      <c r="J84" s="247" t="str">
        <f>IF('(入力①) 基本情報入力シート'!K105="","",'(入力①) 基本情報入力シート'!K105)</f>
        <v/>
      </c>
      <c r="K84" s="249" t="str">
        <f>IF('(入力①) 基本情報入力シート'!L105="","",'(入力①) 基本情報入力シート'!L105)</f>
        <v/>
      </c>
      <c r="L84" s="185" t="str">
        <f>IF('(入力①) 基本情報入力シート'!M105="","",'(入力①) 基本情報入力シート'!M105)</f>
        <v/>
      </c>
      <c r="M84" s="185" t="str">
        <f>IF('(入力①) 基本情報入力シート'!R105="","",'(入力①) 基本情報入力シート'!R105)</f>
        <v/>
      </c>
      <c r="N84" s="185" t="str">
        <f>IF('(入力①) 基本情報入力シート'!W105="","",'(入力①) 基本情報入力シート'!W105)</f>
        <v/>
      </c>
      <c r="O84" s="185" t="str">
        <f>IF('(入力①) 基本情報入力シート'!X105="","",'(入力①) 基本情報入力シート'!X105)</f>
        <v/>
      </c>
      <c r="P84" s="198" t="str">
        <f>IF('(入力①) 基本情報入力シート'!Y105="","",'(入力①) 基本情報入力シート'!Y105)</f>
        <v/>
      </c>
      <c r="Q84" s="204" t="str">
        <f>IF('(入力①) 基本情報入力シート'!Z105="","",'(入力①) 基本情報入力シート'!Z105)</f>
        <v/>
      </c>
      <c r="R84" s="254" t="str">
        <f>IF('(入力①) 基本情報入力シート'!AA105="","",'(入力①) 基本情報入力シート'!AA105)</f>
        <v/>
      </c>
      <c r="S84" s="257"/>
      <c r="T84" s="261"/>
      <c r="U84" s="265" t="str">
        <f>IF(P84="","",VLOOKUP(P84,'【参考】数式用'!$A$5:$I$38,MATCH(T84,'【参考】数式用'!$H$4:$I$4,0)+7,0))</f>
        <v/>
      </c>
      <c r="V84" s="271"/>
      <c r="W84" s="225" t="s">
        <v>253</v>
      </c>
      <c r="X84" s="276"/>
      <c r="Y84" s="232" t="s">
        <v>37</v>
      </c>
      <c r="Z84" s="276"/>
      <c r="AA84" s="233" t="s">
        <v>237</v>
      </c>
      <c r="AB84" s="276"/>
      <c r="AC84" s="232" t="s">
        <v>37</v>
      </c>
      <c r="AD84" s="276"/>
      <c r="AE84" s="232" t="s">
        <v>42</v>
      </c>
      <c r="AF84" s="236" t="s">
        <v>72</v>
      </c>
      <c r="AG84" s="237" t="str">
        <f t="shared" si="5"/>
        <v/>
      </c>
      <c r="AH84" s="281" t="s">
        <v>255</v>
      </c>
      <c r="AI84" s="243" t="str">
        <f t="shared" si="6"/>
        <v/>
      </c>
      <c r="AJ84" s="151"/>
      <c r="AK84" s="289" t="str">
        <f t="shared" si="7"/>
        <v>○</v>
      </c>
      <c r="AL84" s="290" t="str">
        <f t="shared" si="8"/>
        <v/>
      </c>
      <c r="AM84" s="291"/>
      <c r="AN84" s="291"/>
      <c r="AO84" s="291"/>
      <c r="AP84" s="291"/>
      <c r="AQ84" s="291"/>
      <c r="AR84" s="291"/>
      <c r="AS84" s="291"/>
      <c r="AT84" s="291"/>
      <c r="AU84" s="292"/>
    </row>
    <row r="85" spans="1:47" ht="33" customHeight="1">
      <c r="A85" s="158">
        <f t="shared" si="9"/>
        <v>74</v>
      </c>
      <c r="B85" s="246" t="str">
        <f>IF('(入力①) 基本情報入力シート'!C106="","",'(入力①) 基本情報入力シート'!C106)</f>
        <v/>
      </c>
      <c r="C85" s="247" t="str">
        <f>IF('(入力①) 基本情報入力シート'!D106="","",'(入力①) 基本情報入力シート'!D106)</f>
        <v/>
      </c>
      <c r="D85" s="247" t="str">
        <f>IF('(入力①) 基本情報入力シート'!E106="","",'(入力①) 基本情報入力シート'!E106)</f>
        <v/>
      </c>
      <c r="E85" s="247" t="str">
        <f>IF('(入力①) 基本情報入力シート'!F106="","",'(入力①) 基本情報入力シート'!F106)</f>
        <v/>
      </c>
      <c r="F85" s="247" t="str">
        <f>IF('(入力①) 基本情報入力シート'!G106="","",'(入力①) 基本情報入力シート'!G106)</f>
        <v/>
      </c>
      <c r="G85" s="247" t="str">
        <f>IF('(入力①) 基本情報入力シート'!H106="","",'(入力①) 基本情報入力シート'!H106)</f>
        <v/>
      </c>
      <c r="H85" s="247" t="str">
        <f>IF('(入力①) 基本情報入力シート'!I106="","",'(入力①) 基本情報入力シート'!I106)</f>
        <v/>
      </c>
      <c r="I85" s="247" t="str">
        <f>IF('(入力①) 基本情報入力シート'!J106="","",'(入力①) 基本情報入力シート'!J106)</f>
        <v/>
      </c>
      <c r="J85" s="247" t="str">
        <f>IF('(入力①) 基本情報入力シート'!K106="","",'(入力①) 基本情報入力シート'!K106)</f>
        <v/>
      </c>
      <c r="K85" s="249" t="str">
        <f>IF('(入力①) 基本情報入力シート'!L106="","",'(入力①) 基本情報入力シート'!L106)</f>
        <v/>
      </c>
      <c r="L85" s="185" t="str">
        <f>IF('(入力①) 基本情報入力シート'!M106="","",'(入力①) 基本情報入力シート'!M106)</f>
        <v/>
      </c>
      <c r="M85" s="185" t="str">
        <f>IF('(入力①) 基本情報入力シート'!R106="","",'(入力①) 基本情報入力シート'!R106)</f>
        <v/>
      </c>
      <c r="N85" s="185" t="str">
        <f>IF('(入力①) 基本情報入力シート'!W106="","",'(入力①) 基本情報入力シート'!W106)</f>
        <v/>
      </c>
      <c r="O85" s="185" t="str">
        <f>IF('(入力①) 基本情報入力シート'!X106="","",'(入力①) 基本情報入力シート'!X106)</f>
        <v/>
      </c>
      <c r="P85" s="198" t="str">
        <f>IF('(入力①) 基本情報入力シート'!Y106="","",'(入力①) 基本情報入力シート'!Y106)</f>
        <v/>
      </c>
      <c r="Q85" s="204" t="str">
        <f>IF('(入力①) 基本情報入力シート'!Z106="","",'(入力①) 基本情報入力シート'!Z106)</f>
        <v/>
      </c>
      <c r="R85" s="254" t="str">
        <f>IF('(入力①) 基本情報入力シート'!AA106="","",'(入力①) 基本情報入力シート'!AA106)</f>
        <v/>
      </c>
      <c r="S85" s="257"/>
      <c r="T85" s="261"/>
      <c r="U85" s="265" t="str">
        <f>IF(P85="","",VLOOKUP(P85,'【参考】数式用'!$A$5:$I$38,MATCH(T85,'【参考】数式用'!$H$4:$I$4,0)+7,0))</f>
        <v/>
      </c>
      <c r="V85" s="271"/>
      <c r="W85" s="225" t="s">
        <v>253</v>
      </c>
      <c r="X85" s="276"/>
      <c r="Y85" s="232" t="s">
        <v>37</v>
      </c>
      <c r="Z85" s="276"/>
      <c r="AA85" s="233" t="s">
        <v>237</v>
      </c>
      <c r="AB85" s="276"/>
      <c r="AC85" s="232" t="s">
        <v>37</v>
      </c>
      <c r="AD85" s="276"/>
      <c r="AE85" s="232" t="s">
        <v>42</v>
      </c>
      <c r="AF85" s="236" t="s">
        <v>72</v>
      </c>
      <c r="AG85" s="237" t="str">
        <f t="shared" si="5"/>
        <v/>
      </c>
      <c r="AH85" s="281" t="s">
        <v>255</v>
      </c>
      <c r="AI85" s="243" t="str">
        <f t="shared" si="6"/>
        <v/>
      </c>
      <c r="AJ85" s="151"/>
      <c r="AK85" s="289" t="str">
        <f t="shared" si="7"/>
        <v>○</v>
      </c>
      <c r="AL85" s="290" t="str">
        <f t="shared" si="8"/>
        <v/>
      </c>
      <c r="AM85" s="291"/>
      <c r="AN85" s="291"/>
      <c r="AO85" s="291"/>
      <c r="AP85" s="291"/>
      <c r="AQ85" s="291"/>
      <c r="AR85" s="291"/>
      <c r="AS85" s="291"/>
      <c r="AT85" s="291"/>
      <c r="AU85" s="292"/>
    </row>
    <row r="86" spans="1:47" ht="33" customHeight="1">
      <c r="A86" s="158">
        <f t="shared" si="9"/>
        <v>75</v>
      </c>
      <c r="B86" s="246" t="str">
        <f>IF('(入力①) 基本情報入力シート'!C107="","",'(入力①) 基本情報入力シート'!C107)</f>
        <v/>
      </c>
      <c r="C86" s="247" t="str">
        <f>IF('(入力①) 基本情報入力シート'!D107="","",'(入力①) 基本情報入力シート'!D107)</f>
        <v/>
      </c>
      <c r="D86" s="247" t="str">
        <f>IF('(入力①) 基本情報入力シート'!E107="","",'(入力①) 基本情報入力シート'!E107)</f>
        <v/>
      </c>
      <c r="E86" s="247" t="str">
        <f>IF('(入力①) 基本情報入力シート'!F107="","",'(入力①) 基本情報入力シート'!F107)</f>
        <v/>
      </c>
      <c r="F86" s="247" t="str">
        <f>IF('(入力①) 基本情報入力シート'!G107="","",'(入力①) 基本情報入力シート'!G107)</f>
        <v/>
      </c>
      <c r="G86" s="247" t="str">
        <f>IF('(入力①) 基本情報入力シート'!H107="","",'(入力①) 基本情報入力シート'!H107)</f>
        <v/>
      </c>
      <c r="H86" s="247" t="str">
        <f>IF('(入力①) 基本情報入力シート'!I107="","",'(入力①) 基本情報入力シート'!I107)</f>
        <v/>
      </c>
      <c r="I86" s="247" t="str">
        <f>IF('(入力①) 基本情報入力シート'!J107="","",'(入力①) 基本情報入力シート'!J107)</f>
        <v/>
      </c>
      <c r="J86" s="247" t="str">
        <f>IF('(入力①) 基本情報入力シート'!K107="","",'(入力①) 基本情報入力シート'!K107)</f>
        <v/>
      </c>
      <c r="K86" s="249" t="str">
        <f>IF('(入力①) 基本情報入力シート'!L107="","",'(入力①) 基本情報入力シート'!L107)</f>
        <v/>
      </c>
      <c r="L86" s="185" t="str">
        <f>IF('(入力①) 基本情報入力シート'!M107="","",'(入力①) 基本情報入力シート'!M107)</f>
        <v/>
      </c>
      <c r="M86" s="185" t="str">
        <f>IF('(入力①) 基本情報入力シート'!R107="","",'(入力①) 基本情報入力シート'!R107)</f>
        <v/>
      </c>
      <c r="N86" s="185" t="str">
        <f>IF('(入力①) 基本情報入力シート'!W107="","",'(入力①) 基本情報入力シート'!W107)</f>
        <v/>
      </c>
      <c r="O86" s="185" t="str">
        <f>IF('(入力①) 基本情報入力シート'!X107="","",'(入力①) 基本情報入力シート'!X107)</f>
        <v/>
      </c>
      <c r="P86" s="198" t="str">
        <f>IF('(入力①) 基本情報入力シート'!Y107="","",'(入力①) 基本情報入力シート'!Y107)</f>
        <v/>
      </c>
      <c r="Q86" s="204" t="str">
        <f>IF('(入力①) 基本情報入力シート'!Z107="","",'(入力①) 基本情報入力シート'!Z107)</f>
        <v/>
      </c>
      <c r="R86" s="254" t="str">
        <f>IF('(入力①) 基本情報入力シート'!AA107="","",'(入力①) 基本情報入力シート'!AA107)</f>
        <v/>
      </c>
      <c r="S86" s="257"/>
      <c r="T86" s="261"/>
      <c r="U86" s="265" t="str">
        <f>IF(P86="","",VLOOKUP(P86,'【参考】数式用'!$A$5:$I$38,MATCH(T86,'【参考】数式用'!$H$4:$I$4,0)+7,0))</f>
        <v/>
      </c>
      <c r="V86" s="271"/>
      <c r="W86" s="225" t="s">
        <v>253</v>
      </c>
      <c r="X86" s="276"/>
      <c r="Y86" s="232" t="s">
        <v>37</v>
      </c>
      <c r="Z86" s="276"/>
      <c r="AA86" s="233" t="s">
        <v>237</v>
      </c>
      <c r="AB86" s="276"/>
      <c r="AC86" s="232" t="s">
        <v>37</v>
      </c>
      <c r="AD86" s="276"/>
      <c r="AE86" s="232" t="s">
        <v>42</v>
      </c>
      <c r="AF86" s="236" t="s">
        <v>72</v>
      </c>
      <c r="AG86" s="237" t="str">
        <f t="shared" si="5"/>
        <v/>
      </c>
      <c r="AH86" s="281" t="s">
        <v>255</v>
      </c>
      <c r="AI86" s="243" t="str">
        <f t="shared" si="6"/>
        <v/>
      </c>
      <c r="AJ86" s="151"/>
      <c r="AK86" s="289" t="str">
        <f t="shared" si="7"/>
        <v>○</v>
      </c>
      <c r="AL86" s="290" t="str">
        <f t="shared" si="8"/>
        <v/>
      </c>
      <c r="AM86" s="291"/>
      <c r="AN86" s="291"/>
      <c r="AO86" s="291"/>
      <c r="AP86" s="291"/>
      <c r="AQ86" s="291"/>
      <c r="AR86" s="291"/>
      <c r="AS86" s="291"/>
      <c r="AT86" s="291"/>
      <c r="AU86" s="292"/>
    </row>
    <row r="87" spans="1:47" ht="33" customHeight="1">
      <c r="A87" s="158">
        <f t="shared" si="9"/>
        <v>76</v>
      </c>
      <c r="B87" s="246" t="str">
        <f>IF('(入力①) 基本情報入力シート'!C108="","",'(入力①) 基本情報入力シート'!C108)</f>
        <v/>
      </c>
      <c r="C87" s="247" t="str">
        <f>IF('(入力①) 基本情報入力シート'!D108="","",'(入力①) 基本情報入力シート'!D108)</f>
        <v/>
      </c>
      <c r="D87" s="247" t="str">
        <f>IF('(入力①) 基本情報入力シート'!E108="","",'(入力①) 基本情報入力シート'!E108)</f>
        <v/>
      </c>
      <c r="E87" s="247" t="str">
        <f>IF('(入力①) 基本情報入力シート'!F108="","",'(入力①) 基本情報入力シート'!F108)</f>
        <v/>
      </c>
      <c r="F87" s="247" t="str">
        <f>IF('(入力①) 基本情報入力シート'!G108="","",'(入力①) 基本情報入力シート'!G108)</f>
        <v/>
      </c>
      <c r="G87" s="247" t="str">
        <f>IF('(入力①) 基本情報入力シート'!H108="","",'(入力①) 基本情報入力シート'!H108)</f>
        <v/>
      </c>
      <c r="H87" s="247" t="str">
        <f>IF('(入力①) 基本情報入力シート'!I108="","",'(入力①) 基本情報入力シート'!I108)</f>
        <v/>
      </c>
      <c r="I87" s="247" t="str">
        <f>IF('(入力①) 基本情報入力シート'!J108="","",'(入力①) 基本情報入力シート'!J108)</f>
        <v/>
      </c>
      <c r="J87" s="247" t="str">
        <f>IF('(入力①) 基本情報入力シート'!K108="","",'(入力①) 基本情報入力シート'!K108)</f>
        <v/>
      </c>
      <c r="K87" s="249" t="str">
        <f>IF('(入力①) 基本情報入力シート'!L108="","",'(入力①) 基本情報入力シート'!L108)</f>
        <v/>
      </c>
      <c r="L87" s="185" t="str">
        <f>IF('(入力①) 基本情報入力シート'!M108="","",'(入力①) 基本情報入力シート'!M108)</f>
        <v/>
      </c>
      <c r="M87" s="185" t="str">
        <f>IF('(入力①) 基本情報入力シート'!R108="","",'(入力①) 基本情報入力シート'!R108)</f>
        <v/>
      </c>
      <c r="N87" s="185" t="str">
        <f>IF('(入力①) 基本情報入力シート'!W108="","",'(入力①) 基本情報入力シート'!W108)</f>
        <v/>
      </c>
      <c r="O87" s="185" t="str">
        <f>IF('(入力①) 基本情報入力シート'!X108="","",'(入力①) 基本情報入力シート'!X108)</f>
        <v/>
      </c>
      <c r="P87" s="198" t="str">
        <f>IF('(入力①) 基本情報入力シート'!Y108="","",'(入力①) 基本情報入力シート'!Y108)</f>
        <v/>
      </c>
      <c r="Q87" s="204" t="str">
        <f>IF('(入力①) 基本情報入力シート'!Z108="","",'(入力①) 基本情報入力シート'!Z108)</f>
        <v/>
      </c>
      <c r="R87" s="254" t="str">
        <f>IF('(入力①) 基本情報入力シート'!AA108="","",'(入力①) 基本情報入力シート'!AA108)</f>
        <v/>
      </c>
      <c r="S87" s="257"/>
      <c r="T87" s="261"/>
      <c r="U87" s="265" t="str">
        <f>IF(P87="","",VLOOKUP(P87,'【参考】数式用'!$A$5:$I$38,MATCH(T87,'【参考】数式用'!$H$4:$I$4,0)+7,0))</f>
        <v/>
      </c>
      <c r="V87" s="271"/>
      <c r="W87" s="225" t="s">
        <v>253</v>
      </c>
      <c r="X87" s="276"/>
      <c r="Y87" s="232" t="s">
        <v>37</v>
      </c>
      <c r="Z87" s="276"/>
      <c r="AA87" s="233" t="s">
        <v>237</v>
      </c>
      <c r="AB87" s="276"/>
      <c r="AC87" s="232" t="s">
        <v>37</v>
      </c>
      <c r="AD87" s="276"/>
      <c r="AE87" s="232" t="s">
        <v>42</v>
      </c>
      <c r="AF87" s="236" t="s">
        <v>72</v>
      </c>
      <c r="AG87" s="237" t="str">
        <f t="shared" si="5"/>
        <v/>
      </c>
      <c r="AH87" s="281" t="s">
        <v>255</v>
      </c>
      <c r="AI87" s="243" t="str">
        <f t="shared" si="6"/>
        <v/>
      </c>
      <c r="AJ87" s="151"/>
      <c r="AK87" s="289" t="str">
        <f t="shared" si="7"/>
        <v>○</v>
      </c>
      <c r="AL87" s="290" t="str">
        <f t="shared" si="8"/>
        <v/>
      </c>
      <c r="AM87" s="291"/>
      <c r="AN87" s="291"/>
      <c r="AO87" s="291"/>
      <c r="AP87" s="291"/>
      <c r="AQ87" s="291"/>
      <c r="AR87" s="291"/>
      <c r="AS87" s="291"/>
      <c r="AT87" s="291"/>
      <c r="AU87" s="292"/>
    </row>
    <row r="88" spans="1:47" ht="33" customHeight="1">
      <c r="A88" s="158">
        <f t="shared" si="9"/>
        <v>77</v>
      </c>
      <c r="B88" s="246" t="str">
        <f>IF('(入力①) 基本情報入力シート'!C109="","",'(入力①) 基本情報入力シート'!C109)</f>
        <v/>
      </c>
      <c r="C88" s="247" t="str">
        <f>IF('(入力①) 基本情報入力シート'!D109="","",'(入力①) 基本情報入力シート'!D109)</f>
        <v/>
      </c>
      <c r="D88" s="247" t="str">
        <f>IF('(入力①) 基本情報入力シート'!E109="","",'(入力①) 基本情報入力シート'!E109)</f>
        <v/>
      </c>
      <c r="E88" s="247" t="str">
        <f>IF('(入力①) 基本情報入力シート'!F109="","",'(入力①) 基本情報入力シート'!F109)</f>
        <v/>
      </c>
      <c r="F88" s="247" t="str">
        <f>IF('(入力①) 基本情報入力シート'!G109="","",'(入力①) 基本情報入力シート'!G109)</f>
        <v/>
      </c>
      <c r="G88" s="247" t="str">
        <f>IF('(入力①) 基本情報入力シート'!H109="","",'(入力①) 基本情報入力シート'!H109)</f>
        <v/>
      </c>
      <c r="H88" s="247" t="str">
        <f>IF('(入力①) 基本情報入力シート'!I109="","",'(入力①) 基本情報入力シート'!I109)</f>
        <v/>
      </c>
      <c r="I88" s="247" t="str">
        <f>IF('(入力①) 基本情報入力シート'!J109="","",'(入力①) 基本情報入力シート'!J109)</f>
        <v/>
      </c>
      <c r="J88" s="247" t="str">
        <f>IF('(入力①) 基本情報入力シート'!K109="","",'(入力①) 基本情報入力シート'!K109)</f>
        <v/>
      </c>
      <c r="K88" s="249" t="str">
        <f>IF('(入力①) 基本情報入力シート'!L109="","",'(入力①) 基本情報入力シート'!L109)</f>
        <v/>
      </c>
      <c r="L88" s="185" t="str">
        <f>IF('(入力①) 基本情報入力シート'!M109="","",'(入力①) 基本情報入力シート'!M109)</f>
        <v/>
      </c>
      <c r="M88" s="185" t="str">
        <f>IF('(入力①) 基本情報入力シート'!R109="","",'(入力①) 基本情報入力シート'!R109)</f>
        <v/>
      </c>
      <c r="N88" s="185" t="str">
        <f>IF('(入力①) 基本情報入力シート'!W109="","",'(入力①) 基本情報入力シート'!W109)</f>
        <v/>
      </c>
      <c r="O88" s="185" t="str">
        <f>IF('(入力①) 基本情報入力シート'!X109="","",'(入力①) 基本情報入力シート'!X109)</f>
        <v/>
      </c>
      <c r="P88" s="198" t="str">
        <f>IF('(入力①) 基本情報入力シート'!Y109="","",'(入力①) 基本情報入力シート'!Y109)</f>
        <v/>
      </c>
      <c r="Q88" s="204" t="str">
        <f>IF('(入力①) 基本情報入力シート'!Z109="","",'(入力①) 基本情報入力シート'!Z109)</f>
        <v/>
      </c>
      <c r="R88" s="254" t="str">
        <f>IF('(入力①) 基本情報入力シート'!AA109="","",'(入力①) 基本情報入力シート'!AA109)</f>
        <v/>
      </c>
      <c r="S88" s="257"/>
      <c r="T88" s="261"/>
      <c r="U88" s="265" t="str">
        <f>IF(P88="","",VLOOKUP(P88,'【参考】数式用'!$A$5:$I$38,MATCH(T88,'【参考】数式用'!$H$4:$I$4,0)+7,0))</f>
        <v/>
      </c>
      <c r="V88" s="271"/>
      <c r="W88" s="225" t="s">
        <v>253</v>
      </c>
      <c r="X88" s="276"/>
      <c r="Y88" s="232" t="s">
        <v>37</v>
      </c>
      <c r="Z88" s="276"/>
      <c r="AA88" s="233" t="s">
        <v>237</v>
      </c>
      <c r="AB88" s="276"/>
      <c r="AC88" s="232" t="s">
        <v>37</v>
      </c>
      <c r="AD88" s="276"/>
      <c r="AE88" s="232" t="s">
        <v>42</v>
      </c>
      <c r="AF88" s="236" t="s">
        <v>72</v>
      </c>
      <c r="AG88" s="237" t="str">
        <f t="shared" si="5"/>
        <v/>
      </c>
      <c r="AH88" s="281" t="s">
        <v>255</v>
      </c>
      <c r="AI88" s="243" t="str">
        <f t="shared" si="6"/>
        <v/>
      </c>
      <c r="AJ88" s="151"/>
      <c r="AK88" s="289" t="str">
        <f t="shared" si="7"/>
        <v>○</v>
      </c>
      <c r="AL88" s="290" t="str">
        <f t="shared" si="8"/>
        <v/>
      </c>
      <c r="AM88" s="291"/>
      <c r="AN88" s="291"/>
      <c r="AO88" s="291"/>
      <c r="AP88" s="291"/>
      <c r="AQ88" s="291"/>
      <c r="AR88" s="291"/>
      <c r="AS88" s="291"/>
      <c r="AT88" s="291"/>
      <c r="AU88" s="292"/>
    </row>
    <row r="89" spans="1:47" ht="33" customHeight="1">
      <c r="A89" s="158">
        <f t="shared" si="9"/>
        <v>78</v>
      </c>
      <c r="B89" s="246" t="str">
        <f>IF('(入力①) 基本情報入力シート'!C110="","",'(入力①) 基本情報入力シート'!C110)</f>
        <v/>
      </c>
      <c r="C89" s="247" t="str">
        <f>IF('(入力①) 基本情報入力シート'!D110="","",'(入力①) 基本情報入力シート'!D110)</f>
        <v/>
      </c>
      <c r="D89" s="247" t="str">
        <f>IF('(入力①) 基本情報入力シート'!E110="","",'(入力①) 基本情報入力シート'!E110)</f>
        <v/>
      </c>
      <c r="E89" s="247" t="str">
        <f>IF('(入力①) 基本情報入力シート'!F110="","",'(入力①) 基本情報入力シート'!F110)</f>
        <v/>
      </c>
      <c r="F89" s="247" t="str">
        <f>IF('(入力①) 基本情報入力シート'!G110="","",'(入力①) 基本情報入力シート'!G110)</f>
        <v/>
      </c>
      <c r="G89" s="247" t="str">
        <f>IF('(入力①) 基本情報入力シート'!H110="","",'(入力①) 基本情報入力シート'!H110)</f>
        <v/>
      </c>
      <c r="H89" s="247" t="str">
        <f>IF('(入力①) 基本情報入力シート'!I110="","",'(入力①) 基本情報入力シート'!I110)</f>
        <v/>
      </c>
      <c r="I89" s="247" t="str">
        <f>IF('(入力①) 基本情報入力シート'!J110="","",'(入力①) 基本情報入力シート'!J110)</f>
        <v/>
      </c>
      <c r="J89" s="247" t="str">
        <f>IF('(入力①) 基本情報入力シート'!K110="","",'(入力①) 基本情報入力シート'!K110)</f>
        <v/>
      </c>
      <c r="K89" s="249" t="str">
        <f>IF('(入力①) 基本情報入力シート'!L110="","",'(入力①) 基本情報入力シート'!L110)</f>
        <v/>
      </c>
      <c r="L89" s="185" t="str">
        <f>IF('(入力①) 基本情報入力シート'!M110="","",'(入力①) 基本情報入力シート'!M110)</f>
        <v/>
      </c>
      <c r="M89" s="185" t="str">
        <f>IF('(入力①) 基本情報入力シート'!R110="","",'(入力①) 基本情報入力シート'!R110)</f>
        <v/>
      </c>
      <c r="N89" s="185" t="str">
        <f>IF('(入力①) 基本情報入力シート'!W110="","",'(入力①) 基本情報入力シート'!W110)</f>
        <v/>
      </c>
      <c r="O89" s="185" t="str">
        <f>IF('(入力①) 基本情報入力シート'!X110="","",'(入力①) 基本情報入力シート'!X110)</f>
        <v/>
      </c>
      <c r="P89" s="198" t="str">
        <f>IF('(入力①) 基本情報入力シート'!Y110="","",'(入力①) 基本情報入力シート'!Y110)</f>
        <v/>
      </c>
      <c r="Q89" s="204" t="str">
        <f>IF('(入力①) 基本情報入力シート'!Z110="","",'(入力①) 基本情報入力シート'!Z110)</f>
        <v/>
      </c>
      <c r="R89" s="254" t="str">
        <f>IF('(入力①) 基本情報入力シート'!AA110="","",'(入力①) 基本情報入力シート'!AA110)</f>
        <v/>
      </c>
      <c r="S89" s="257"/>
      <c r="T89" s="261"/>
      <c r="U89" s="265" t="str">
        <f>IF(P89="","",VLOOKUP(P89,'【参考】数式用'!$A$5:$I$38,MATCH(T89,'【参考】数式用'!$H$4:$I$4,0)+7,0))</f>
        <v/>
      </c>
      <c r="V89" s="271"/>
      <c r="W89" s="225" t="s">
        <v>253</v>
      </c>
      <c r="X89" s="276"/>
      <c r="Y89" s="232" t="s">
        <v>37</v>
      </c>
      <c r="Z89" s="276"/>
      <c r="AA89" s="233" t="s">
        <v>237</v>
      </c>
      <c r="AB89" s="276"/>
      <c r="AC89" s="232" t="s">
        <v>37</v>
      </c>
      <c r="AD89" s="276"/>
      <c r="AE89" s="232" t="s">
        <v>42</v>
      </c>
      <c r="AF89" s="236" t="s">
        <v>72</v>
      </c>
      <c r="AG89" s="237" t="str">
        <f t="shared" si="5"/>
        <v/>
      </c>
      <c r="AH89" s="281" t="s">
        <v>255</v>
      </c>
      <c r="AI89" s="243" t="str">
        <f t="shared" si="6"/>
        <v/>
      </c>
      <c r="AJ89" s="151"/>
      <c r="AK89" s="289" t="str">
        <f t="shared" si="7"/>
        <v>○</v>
      </c>
      <c r="AL89" s="290" t="str">
        <f t="shared" si="8"/>
        <v/>
      </c>
      <c r="AM89" s="291"/>
      <c r="AN89" s="291"/>
      <c r="AO89" s="291"/>
      <c r="AP89" s="291"/>
      <c r="AQ89" s="291"/>
      <c r="AR89" s="291"/>
      <c r="AS89" s="291"/>
      <c r="AT89" s="291"/>
      <c r="AU89" s="292"/>
    </row>
    <row r="90" spans="1:47" ht="33" customHeight="1">
      <c r="A90" s="158">
        <f t="shared" si="9"/>
        <v>79</v>
      </c>
      <c r="B90" s="246" t="str">
        <f>IF('(入力①) 基本情報入力シート'!C111="","",'(入力①) 基本情報入力シート'!C111)</f>
        <v/>
      </c>
      <c r="C90" s="247" t="str">
        <f>IF('(入力①) 基本情報入力シート'!D111="","",'(入力①) 基本情報入力シート'!D111)</f>
        <v/>
      </c>
      <c r="D90" s="247" t="str">
        <f>IF('(入力①) 基本情報入力シート'!E111="","",'(入力①) 基本情報入力シート'!E111)</f>
        <v/>
      </c>
      <c r="E90" s="247" t="str">
        <f>IF('(入力①) 基本情報入力シート'!F111="","",'(入力①) 基本情報入力シート'!F111)</f>
        <v/>
      </c>
      <c r="F90" s="247" t="str">
        <f>IF('(入力①) 基本情報入力シート'!G111="","",'(入力①) 基本情報入力シート'!G111)</f>
        <v/>
      </c>
      <c r="G90" s="247" t="str">
        <f>IF('(入力①) 基本情報入力シート'!H111="","",'(入力①) 基本情報入力シート'!H111)</f>
        <v/>
      </c>
      <c r="H90" s="247" t="str">
        <f>IF('(入力①) 基本情報入力シート'!I111="","",'(入力①) 基本情報入力シート'!I111)</f>
        <v/>
      </c>
      <c r="I90" s="247" t="str">
        <f>IF('(入力①) 基本情報入力シート'!J111="","",'(入力①) 基本情報入力シート'!J111)</f>
        <v/>
      </c>
      <c r="J90" s="247" t="str">
        <f>IF('(入力①) 基本情報入力シート'!K111="","",'(入力①) 基本情報入力シート'!K111)</f>
        <v/>
      </c>
      <c r="K90" s="249" t="str">
        <f>IF('(入力①) 基本情報入力シート'!L111="","",'(入力①) 基本情報入力シート'!L111)</f>
        <v/>
      </c>
      <c r="L90" s="185" t="str">
        <f>IF('(入力①) 基本情報入力シート'!M111="","",'(入力①) 基本情報入力シート'!M111)</f>
        <v/>
      </c>
      <c r="M90" s="185" t="str">
        <f>IF('(入力①) 基本情報入力シート'!R111="","",'(入力①) 基本情報入力シート'!R111)</f>
        <v/>
      </c>
      <c r="N90" s="185" t="str">
        <f>IF('(入力①) 基本情報入力シート'!W111="","",'(入力①) 基本情報入力シート'!W111)</f>
        <v/>
      </c>
      <c r="O90" s="185" t="str">
        <f>IF('(入力①) 基本情報入力シート'!X111="","",'(入力①) 基本情報入力シート'!X111)</f>
        <v/>
      </c>
      <c r="P90" s="198" t="str">
        <f>IF('(入力①) 基本情報入力シート'!Y111="","",'(入力①) 基本情報入力シート'!Y111)</f>
        <v/>
      </c>
      <c r="Q90" s="204" t="str">
        <f>IF('(入力①) 基本情報入力シート'!Z111="","",'(入力①) 基本情報入力シート'!Z111)</f>
        <v/>
      </c>
      <c r="R90" s="254" t="str">
        <f>IF('(入力①) 基本情報入力シート'!AA111="","",'(入力①) 基本情報入力シート'!AA111)</f>
        <v/>
      </c>
      <c r="S90" s="257"/>
      <c r="T90" s="261"/>
      <c r="U90" s="265" t="str">
        <f>IF(P90="","",VLOOKUP(P90,'【参考】数式用'!$A$5:$I$38,MATCH(T90,'【参考】数式用'!$H$4:$I$4,0)+7,0))</f>
        <v/>
      </c>
      <c r="V90" s="271"/>
      <c r="W90" s="225" t="s">
        <v>253</v>
      </c>
      <c r="X90" s="276"/>
      <c r="Y90" s="232" t="s">
        <v>37</v>
      </c>
      <c r="Z90" s="276"/>
      <c r="AA90" s="233" t="s">
        <v>237</v>
      </c>
      <c r="AB90" s="276"/>
      <c r="AC90" s="232" t="s">
        <v>37</v>
      </c>
      <c r="AD90" s="276"/>
      <c r="AE90" s="232" t="s">
        <v>42</v>
      </c>
      <c r="AF90" s="236" t="s">
        <v>72</v>
      </c>
      <c r="AG90" s="237" t="str">
        <f t="shared" si="5"/>
        <v/>
      </c>
      <c r="AH90" s="281" t="s">
        <v>255</v>
      </c>
      <c r="AI90" s="243" t="str">
        <f t="shared" si="6"/>
        <v/>
      </c>
      <c r="AJ90" s="151"/>
      <c r="AK90" s="289" t="str">
        <f t="shared" si="7"/>
        <v>○</v>
      </c>
      <c r="AL90" s="290" t="str">
        <f t="shared" si="8"/>
        <v/>
      </c>
      <c r="AM90" s="291"/>
      <c r="AN90" s="291"/>
      <c r="AO90" s="291"/>
      <c r="AP90" s="291"/>
      <c r="AQ90" s="291"/>
      <c r="AR90" s="291"/>
      <c r="AS90" s="291"/>
      <c r="AT90" s="291"/>
      <c r="AU90" s="292"/>
    </row>
    <row r="91" spans="1:47" ht="33" customHeight="1">
      <c r="A91" s="158">
        <f t="shared" si="9"/>
        <v>80</v>
      </c>
      <c r="B91" s="246" t="str">
        <f>IF('(入力①) 基本情報入力シート'!C112="","",'(入力①) 基本情報入力シート'!C112)</f>
        <v/>
      </c>
      <c r="C91" s="247" t="str">
        <f>IF('(入力①) 基本情報入力シート'!D112="","",'(入力①) 基本情報入力シート'!D112)</f>
        <v/>
      </c>
      <c r="D91" s="247" t="str">
        <f>IF('(入力①) 基本情報入力シート'!E112="","",'(入力①) 基本情報入力シート'!E112)</f>
        <v/>
      </c>
      <c r="E91" s="247" t="str">
        <f>IF('(入力①) 基本情報入力シート'!F112="","",'(入力①) 基本情報入力シート'!F112)</f>
        <v/>
      </c>
      <c r="F91" s="247" t="str">
        <f>IF('(入力①) 基本情報入力シート'!G112="","",'(入力①) 基本情報入力シート'!G112)</f>
        <v/>
      </c>
      <c r="G91" s="247" t="str">
        <f>IF('(入力①) 基本情報入力シート'!H112="","",'(入力①) 基本情報入力シート'!H112)</f>
        <v/>
      </c>
      <c r="H91" s="247" t="str">
        <f>IF('(入力①) 基本情報入力シート'!I112="","",'(入力①) 基本情報入力シート'!I112)</f>
        <v/>
      </c>
      <c r="I91" s="247" t="str">
        <f>IF('(入力①) 基本情報入力シート'!J112="","",'(入力①) 基本情報入力シート'!J112)</f>
        <v/>
      </c>
      <c r="J91" s="247" t="str">
        <f>IF('(入力①) 基本情報入力シート'!K112="","",'(入力①) 基本情報入力シート'!K112)</f>
        <v/>
      </c>
      <c r="K91" s="249" t="str">
        <f>IF('(入力①) 基本情報入力シート'!L112="","",'(入力①) 基本情報入力シート'!L112)</f>
        <v/>
      </c>
      <c r="L91" s="185" t="str">
        <f>IF('(入力①) 基本情報入力シート'!M112="","",'(入力①) 基本情報入力シート'!M112)</f>
        <v/>
      </c>
      <c r="M91" s="185" t="str">
        <f>IF('(入力①) 基本情報入力シート'!R112="","",'(入力①) 基本情報入力シート'!R112)</f>
        <v/>
      </c>
      <c r="N91" s="185" t="str">
        <f>IF('(入力①) 基本情報入力シート'!W112="","",'(入力①) 基本情報入力シート'!W112)</f>
        <v/>
      </c>
      <c r="O91" s="185" t="str">
        <f>IF('(入力①) 基本情報入力シート'!X112="","",'(入力①) 基本情報入力シート'!X112)</f>
        <v/>
      </c>
      <c r="P91" s="198" t="str">
        <f>IF('(入力①) 基本情報入力シート'!Y112="","",'(入力①) 基本情報入力シート'!Y112)</f>
        <v/>
      </c>
      <c r="Q91" s="204" t="str">
        <f>IF('(入力①) 基本情報入力シート'!Z112="","",'(入力①) 基本情報入力シート'!Z112)</f>
        <v/>
      </c>
      <c r="R91" s="254" t="str">
        <f>IF('(入力①) 基本情報入力シート'!AA112="","",'(入力①) 基本情報入力シート'!AA112)</f>
        <v/>
      </c>
      <c r="S91" s="257"/>
      <c r="T91" s="261"/>
      <c r="U91" s="265" t="str">
        <f>IF(P91="","",VLOOKUP(P91,'【参考】数式用'!$A$5:$I$38,MATCH(T91,'【参考】数式用'!$H$4:$I$4,0)+7,0))</f>
        <v/>
      </c>
      <c r="V91" s="271"/>
      <c r="W91" s="225" t="s">
        <v>253</v>
      </c>
      <c r="X91" s="276"/>
      <c r="Y91" s="232" t="s">
        <v>37</v>
      </c>
      <c r="Z91" s="276"/>
      <c r="AA91" s="233" t="s">
        <v>237</v>
      </c>
      <c r="AB91" s="276"/>
      <c r="AC91" s="232" t="s">
        <v>37</v>
      </c>
      <c r="AD91" s="276"/>
      <c r="AE91" s="232" t="s">
        <v>42</v>
      </c>
      <c r="AF91" s="236" t="s">
        <v>72</v>
      </c>
      <c r="AG91" s="237" t="str">
        <f t="shared" si="5"/>
        <v/>
      </c>
      <c r="AH91" s="281" t="s">
        <v>255</v>
      </c>
      <c r="AI91" s="243" t="str">
        <f t="shared" si="6"/>
        <v/>
      </c>
      <c r="AJ91" s="151"/>
      <c r="AK91" s="289" t="str">
        <f t="shared" si="7"/>
        <v>○</v>
      </c>
      <c r="AL91" s="290" t="str">
        <f t="shared" si="8"/>
        <v/>
      </c>
      <c r="AM91" s="291"/>
      <c r="AN91" s="291"/>
      <c r="AO91" s="291"/>
      <c r="AP91" s="291"/>
      <c r="AQ91" s="291"/>
      <c r="AR91" s="291"/>
      <c r="AS91" s="291"/>
      <c r="AT91" s="291"/>
      <c r="AU91" s="292"/>
    </row>
    <row r="92" spans="1:47" ht="33" customHeight="1">
      <c r="A92" s="158">
        <f t="shared" si="9"/>
        <v>81</v>
      </c>
      <c r="B92" s="246" t="str">
        <f>IF('(入力①) 基本情報入力シート'!C113="","",'(入力①) 基本情報入力シート'!C113)</f>
        <v/>
      </c>
      <c r="C92" s="247" t="str">
        <f>IF('(入力①) 基本情報入力シート'!D113="","",'(入力①) 基本情報入力シート'!D113)</f>
        <v/>
      </c>
      <c r="D92" s="247" t="str">
        <f>IF('(入力①) 基本情報入力シート'!E113="","",'(入力①) 基本情報入力シート'!E113)</f>
        <v/>
      </c>
      <c r="E92" s="247" t="str">
        <f>IF('(入力①) 基本情報入力シート'!F113="","",'(入力①) 基本情報入力シート'!F113)</f>
        <v/>
      </c>
      <c r="F92" s="247" t="str">
        <f>IF('(入力①) 基本情報入力シート'!G113="","",'(入力①) 基本情報入力シート'!G113)</f>
        <v/>
      </c>
      <c r="G92" s="247" t="str">
        <f>IF('(入力①) 基本情報入力シート'!H113="","",'(入力①) 基本情報入力シート'!H113)</f>
        <v/>
      </c>
      <c r="H92" s="247" t="str">
        <f>IF('(入力①) 基本情報入力シート'!I113="","",'(入力①) 基本情報入力シート'!I113)</f>
        <v/>
      </c>
      <c r="I92" s="247" t="str">
        <f>IF('(入力①) 基本情報入力シート'!J113="","",'(入力①) 基本情報入力シート'!J113)</f>
        <v/>
      </c>
      <c r="J92" s="247" t="str">
        <f>IF('(入力①) 基本情報入力シート'!K113="","",'(入力①) 基本情報入力シート'!K113)</f>
        <v/>
      </c>
      <c r="K92" s="249" t="str">
        <f>IF('(入力①) 基本情報入力シート'!L113="","",'(入力①) 基本情報入力シート'!L113)</f>
        <v/>
      </c>
      <c r="L92" s="185" t="str">
        <f>IF('(入力①) 基本情報入力シート'!M113="","",'(入力①) 基本情報入力シート'!M113)</f>
        <v/>
      </c>
      <c r="M92" s="185" t="str">
        <f>IF('(入力①) 基本情報入力シート'!R113="","",'(入力①) 基本情報入力シート'!R113)</f>
        <v/>
      </c>
      <c r="N92" s="185" t="str">
        <f>IF('(入力①) 基本情報入力シート'!W113="","",'(入力①) 基本情報入力シート'!W113)</f>
        <v/>
      </c>
      <c r="O92" s="185" t="str">
        <f>IF('(入力①) 基本情報入力シート'!X113="","",'(入力①) 基本情報入力シート'!X113)</f>
        <v/>
      </c>
      <c r="P92" s="198" t="str">
        <f>IF('(入力①) 基本情報入力シート'!Y113="","",'(入力①) 基本情報入力シート'!Y113)</f>
        <v/>
      </c>
      <c r="Q92" s="204" t="str">
        <f>IF('(入力①) 基本情報入力シート'!Z113="","",'(入力①) 基本情報入力シート'!Z113)</f>
        <v/>
      </c>
      <c r="R92" s="254" t="str">
        <f>IF('(入力①) 基本情報入力シート'!AA113="","",'(入力①) 基本情報入力シート'!AA113)</f>
        <v/>
      </c>
      <c r="S92" s="257"/>
      <c r="T92" s="261"/>
      <c r="U92" s="265" t="str">
        <f>IF(P92="","",VLOOKUP(P92,'【参考】数式用'!$A$5:$I$38,MATCH(T92,'【参考】数式用'!$H$4:$I$4,0)+7,0))</f>
        <v/>
      </c>
      <c r="V92" s="271"/>
      <c r="W92" s="225" t="s">
        <v>253</v>
      </c>
      <c r="X92" s="276"/>
      <c r="Y92" s="232" t="s">
        <v>37</v>
      </c>
      <c r="Z92" s="276"/>
      <c r="AA92" s="233" t="s">
        <v>237</v>
      </c>
      <c r="AB92" s="276"/>
      <c r="AC92" s="232" t="s">
        <v>37</v>
      </c>
      <c r="AD92" s="276"/>
      <c r="AE92" s="232" t="s">
        <v>42</v>
      </c>
      <c r="AF92" s="236" t="s">
        <v>72</v>
      </c>
      <c r="AG92" s="237" t="str">
        <f t="shared" si="5"/>
        <v/>
      </c>
      <c r="AH92" s="281" t="s">
        <v>255</v>
      </c>
      <c r="AI92" s="243" t="str">
        <f t="shared" si="6"/>
        <v/>
      </c>
      <c r="AJ92" s="151"/>
      <c r="AK92" s="289" t="str">
        <f t="shared" si="7"/>
        <v>○</v>
      </c>
      <c r="AL92" s="290" t="str">
        <f t="shared" si="8"/>
        <v/>
      </c>
      <c r="AM92" s="291"/>
      <c r="AN92" s="291"/>
      <c r="AO92" s="291"/>
      <c r="AP92" s="291"/>
      <c r="AQ92" s="291"/>
      <c r="AR92" s="291"/>
      <c r="AS92" s="291"/>
      <c r="AT92" s="291"/>
      <c r="AU92" s="292"/>
    </row>
    <row r="93" spans="1:47" ht="33" customHeight="1">
      <c r="A93" s="158">
        <f t="shared" si="9"/>
        <v>82</v>
      </c>
      <c r="B93" s="246" t="str">
        <f>IF('(入力①) 基本情報入力シート'!C114="","",'(入力①) 基本情報入力シート'!C114)</f>
        <v/>
      </c>
      <c r="C93" s="247" t="str">
        <f>IF('(入力①) 基本情報入力シート'!D114="","",'(入力①) 基本情報入力シート'!D114)</f>
        <v/>
      </c>
      <c r="D93" s="247" t="str">
        <f>IF('(入力①) 基本情報入力シート'!E114="","",'(入力①) 基本情報入力シート'!E114)</f>
        <v/>
      </c>
      <c r="E93" s="247" t="str">
        <f>IF('(入力①) 基本情報入力シート'!F114="","",'(入力①) 基本情報入力シート'!F114)</f>
        <v/>
      </c>
      <c r="F93" s="247" t="str">
        <f>IF('(入力①) 基本情報入力シート'!G114="","",'(入力①) 基本情報入力シート'!G114)</f>
        <v/>
      </c>
      <c r="G93" s="247" t="str">
        <f>IF('(入力①) 基本情報入力シート'!H114="","",'(入力①) 基本情報入力シート'!H114)</f>
        <v/>
      </c>
      <c r="H93" s="247" t="str">
        <f>IF('(入力①) 基本情報入力シート'!I114="","",'(入力①) 基本情報入力シート'!I114)</f>
        <v/>
      </c>
      <c r="I93" s="247" t="str">
        <f>IF('(入力①) 基本情報入力シート'!J114="","",'(入力①) 基本情報入力シート'!J114)</f>
        <v/>
      </c>
      <c r="J93" s="247" t="str">
        <f>IF('(入力①) 基本情報入力シート'!K114="","",'(入力①) 基本情報入力シート'!K114)</f>
        <v/>
      </c>
      <c r="K93" s="249" t="str">
        <f>IF('(入力①) 基本情報入力シート'!L114="","",'(入力①) 基本情報入力シート'!L114)</f>
        <v/>
      </c>
      <c r="L93" s="185" t="str">
        <f>IF('(入力①) 基本情報入力シート'!M114="","",'(入力①) 基本情報入力シート'!M114)</f>
        <v/>
      </c>
      <c r="M93" s="185" t="str">
        <f>IF('(入力①) 基本情報入力シート'!R114="","",'(入力①) 基本情報入力シート'!R114)</f>
        <v/>
      </c>
      <c r="N93" s="185" t="str">
        <f>IF('(入力①) 基本情報入力シート'!W114="","",'(入力①) 基本情報入力シート'!W114)</f>
        <v/>
      </c>
      <c r="O93" s="185" t="str">
        <f>IF('(入力①) 基本情報入力シート'!X114="","",'(入力①) 基本情報入力シート'!X114)</f>
        <v/>
      </c>
      <c r="P93" s="198" t="str">
        <f>IF('(入力①) 基本情報入力シート'!Y114="","",'(入力①) 基本情報入力シート'!Y114)</f>
        <v/>
      </c>
      <c r="Q93" s="204" t="str">
        <f>IF('(入力①) 基本情報入力シート'!Z114="","",'(入力①) 基本情報入力シート'!Z114)</f>
        <v/>
      </c>
      <c r="R93" s="254" t="str">
        <f>IF('(入力①) 基本情報入力シート'!AA114="","",'(入力①) 基本情報入力シート'!AA114)</f>
        <v/>
      </c>
      <c r="S93" s="257"/>
      <c r="T93" s="261"/>
      <c r="U93" s="265" t="str">
        <f>IF(P93="","",VLOOKUP(P93,'【参考】数式用'!$A$5:$I$38,MATCH(T93,'【参考】数式用'!$H$4:$I$4,0)+7,0))</f>
        <v/>
      </c>
      <c r="V93" s="271"/>
      <c r="W93" s="225" t="s">
        <v>253</v>
      </c>
      <c r="X93" s="276"/>
      <c r="Y93" s="232" t="s">
        <v>37</v>
      </c>
      <c r="Z93" s="276"/>
      <c r="AA93" s="233" t="s">
        <v>237</v>
      </c>
      <c r="AB93" s="276"/>
      <c r="AC93" s="232" t="s">
        <v>37</v>
      </c>
      <c r="AD93" s="276"/>
      <c r="AE93" s="232" t="s">
        <v>42</v>
      </c>
      <c r="AF93" s="236" t="s">
        <v>72</v>
      </c>
      <c r="AG93" s="237" t="str">
        <f t="shared" si="5"/>
        <v/>
      </c>
      <c r="AH93" s="281" t="s">
        <v>255</v>
      </c>
      <c r="AI93" s="243" t="str">
        <f t="shared" si="6"/>
        <v/>
      </c>
      <c r="AJ93" s="151"/>
      <c r="AK93" s="289" t="str">
        <f t="shared" si="7"/>
        <v>○</v>
      </c>
      <c r="AL93" s="290" t="str">
        <f t="shared" si="8"/>
        <v/>
      </c>
      <c r="AM93" s="291"/>
      <c r="AN93" s="291"/>
      <c r="AO93" s="291"/>
      <c r="AP93" s="291"/>
      <c r="AQ93" s="291"/>
      <c r="AR93" s="291"/>
      <c r="AS93" s="291"/>
      <c r="AT93" s="291"/>
      <c r="AU93" s="292"/>
    </row>
    <row r="94" spans="1:47" ht="33" customHeight="1">
      <c r="A94" s="158">
        <f t="shared" si="9"/>
        <v>83</v>
      </c>
      <c r="B94" s="246" t="str">
        <f>IF('(入力①) 基本情報入力シート'!C115="","",'(入力①) 基本情報入力シート'!C115)</f>
        <v/>
      </c>
      <c r="C94" s="247" t="str">
        <f>IF('(入力①) 基本情報入力シート'!D115="","",'(入力①) 基本情報入力シート'!D115)</f>
        <v/>
      </c>
      <c r="D94" s="247" t="str">
        <f>IF('(入力①) 基本情報入力シート'!E115="","",'(入力①) 基本情報入力シート'!E115)</f>
        <v/>
      </c>
      <c r="E94" s="247" t="str">
        <f>IF('(入力①) 基本情報入力シート'!F115="","",'(入力①) 基本情報入力シート'!F115)</f>
        <v/>
      </c>
      <c r="F94" s="247" t="str">
        <f>IF('(入力①) 基本情報入力シート'!G115="","",'(入力①) 基本情報入力シート'!G115)</f>
        <v/>
      </c>
      <c r="G94" s="247" t="str">
        <f>IF('(入力①) 基本情報入力シート'!H115="","",'(入力①) 基本情報入力シート'!H115)</f>
        <v/>
      </c>
      <c r="H94" s="247" t="str">
        <f>IF('(入力①) 基本情報入力シート'!I115="","",'(入力①) 基本情報入力シート'!I115)</f>
        <v/>
      </c>
      <c r="I94" s="247" t="str">
        <f>IF('(入力①) 基本情報入力シート'!J115="","",'(入力①) 基本情報入力シート'!J115)</f>
        <v/>
      </c>
      <c r="J94" s="247" t="str">
        <f>IF('(入力①) 基本情報入力シート'!K115="","",'(入力①) 基本情報入力シート'!K115)</f>
        <v/>
      </c>
      <c r="K94" s="249" t="str">
        <f>IF('(入力①) 基本情報入力シート'!L115="","",'(入力①) 基本情報入力シート'!L115)</f>
        <v/>
      </c>
      <c r="L94" s="185" t="str">
        <f>IF('(入力①) 基本情報入力シート'!M115="","",'(入力①) 基本情報入力シート'!M115)</f>
        <v/>
      </c>
      <c r="M94" s="185" t="str">
        <f>IF('(入力①) 基本情報入力シート'!R115="","",'(入力①) 基本情報入力シート'!R115)</f>
        <v/>
      </c>
      <c r="N94" s="185" t="str">
        <f>IF('(入力①) 基本情報入力シート'!W115="","",'(入力①) 基本情報入力シート'!W115)</f>
        <v/>
      </c>
      <c r="O94" s="185" t="str">
        <f>IF('(入力①) 基本情報入力シート'!X115="","",'(入力①) 基本情報入力シート'!X115)</f>
        <v/>
      </c>
      <c r="P94" s="198" t="str">
        <f>IF('(入力①) 基本情報入力シート'!Y115="","",'(入力①) 基本情報入力シート'!Y115)</f>
        <v/>
      </c>
      <c r="Q94" s="204" t="str">
        <f>IF('(入力①) 基本情報入力シート'!Z115="","",'(入力①) 基本情報入力シート'!Z115)</f>
        <v/>
      </c>
      <c r="R94" s="254" t="str">
        <f>IF('(入力①) 基本情報入力シート'!AA115="","",'(入力①) 基本情報入力シート'!AA115)</f>
        <v/>
      </c>
      <c r="S94" s="257"/>
      <c r="T94" s="261"/>
      <c r="U94" s="265" t="str">
        <f>IF(P94="","",VLOOKUP(P94,'【参考】数式用'!$A$5:$I$38,MATCH(T94,'【参考】数式用'!$H$4:$I$4,0)+7,0))</f>
        <v/>
      </c>
      <c r="V94" s="271"/>
      <c r="W94" s="225" t="s">
        <v>253</v>
      </c>
      <c r="X94" s="276"/>
      <c r="Y94" s="232" t="s">
        <v>37</v>
      </c>
      <c r="Z94" s="276"/>
      <c r="AA94" s="233" t="s">
        <v>237</v>
      </c>
      <c r="AB94" s="276"/>
      <c r="AC94" s="232" t="s">
        <v>37</v>
      </c>
      <c r="AD94" s="276"/>
      <c r="AE94" s="232" t="s">
        <v>42</v>
      </c>
      <c r="AF94" s="236" t="s">
        <v>72</v>
      </c>
      <c r="AG94" s="237" t="str">
        <f t="shared" si="5"/>
        <v/>
      </c>
      <c r="AH94" s="281" t="s">
        <v>255</v>
      </c>
      <c r="AI94" s="243" t="str">
        <f t="shared" si="6"/>
        <v/>
      </c>
      <c r="AJ94" s="151"/>
      <c r="AK94" s="289" t="str">
        <f t="shared" si="7"/>
        <v>○</v>
      </c>
      <c r="AL94" s="290" t="str">
        <f t="shared" si="8"/>
        <v/>
      </c>
      <c r="AM94" s="291"/>
      <c r="AN94" s="291"/>
      <c r="AO94" s="291"/>
      <c r="AP94" s="291"/>
      <c r="AQ94" s="291"/>
      <c r="AR94" s="291"/>
      <c r="AS94" s="291"/>
      <c r="AT94" s="291"/>
      <c r="AU94" s="292"/>
    </row>
    <row r="95" spans="1:47" ht="33" customHeight="1">
      <c r="A95" s="158">
        <f t="shared" si="9"/>
        <v>84</v>
      </c>
      <c r="B95" s="246" t="str">
        <f>IF('(入力①) 基本情報入力シート'!C116="","",'(入力①) 基本情報入力シート'!C116)</f>
        <v/>
      </c>
      <c r="C95" s="247" t="str">
        <f>IF('(入力①) 基本情報入力シート'!D116="","",'(入力①) 基本情報入力シート'!D116)</f>
        <v/>
      </c>
      <c r="D95" s="247" t="str">
        <f>IF('(入力①) 基本情報入力シート'!E116="","",'(入力①) 基本情報入力シート'!E116)</f>
        <v/>
      </c>
      <c r="E95" s="247" t="str">
        <f>IF('(入力①) 基本情報入力シート'!F116="","",'(入力①) 基本情報入力シート'!F116)</f>
        <v/>
      </c>
      <c r="F95" s="247" t="str">
        <f>IF('(入力①) 基本情報入力シート'!G116="","",'(入力①) 基本情報入力シート'!G116)</f>
        <v/>
      </c>
      <c r="G95" s="247" t="str">
        <f>IF('(入力①) 基本情報入力シート'!H116="","",'(入力①) 基本情報入力シート'!H116)</f>
        <v/>
      </c>
      <c r="H95" s="247" t="str">
        <f>IF('(入力①) 基本情報入力シート'!I116="","",'(入力①) 基本情報入力シート'!I116)</f>
        <v/>
      </c>
      <c r="I95" s="247" t="str">
        <f>IF('(入力①) 基本情報入力シート'!J116="","",'(入力①) 基本情報入力シート'!J116)</f>
        <v/>
      </c>
      <c r="J95" s="247" t="str">
        <f>IF('(入力①) 基本情報入力シート'!K116="","",'(入力①) 基本情報入力シート'!K116)</f>
        <v/>
      </c>
      <c r="K95" s="249" t="str">
        <f>IF('(入力①) 基本情報入力シート'!L116="","",'(入力①) 基本情報入力シート'!L116)</f>
        <v/>
      </c>
      <c r="L95" s="185" t="str">
        <f>IF('(入力①) 基本情報入力シート'!M116="","",'(入力①) 基本情報入力シート'!M116)</f>
        <v/>
      </c>
      <c r="M95" s="185" t="str">
        <f>IF('(入力①) 基本情報入力シート'!R116="","",'(入力①) 基本情報入力シート'!R116)</f>
        <v/>
      </c>
      <c r="N95" s="185" t="str">
        <f>IF('(入力①) 基本情報入力シート'!W116="","",'(入力①) 基本情報入力シート'!W116)</f>
        <v/>
      </c>
      <c r="O95" s="185" t="str">
        <f>IF('(入力①) 基本情報入力シート'!X116="","",'(入力①) 基本情報入力シート'!X116)</f>
        <v/>
      </c>
      <c r="P95" s="198" t="str">
        <f>IF('(入力①) 基本情報入力シート'!Y116="","",'(入力①) 基本情報入力シート'!Y116)</f>
        <v/>
      </c>
      <c r="Q95" s="204" t="str">
        <f>IF('(入力①) 基本情報入力シート'!Z116="","",'(入力①) 基本情報入力シート'!Z116)</f>
        <v/>
      </c>
      <c r="R95" s="254" t="str">
        <f>IF('(入力①) 基本情報入力シート'!AA116="","",'(入力①) 基本情報入力シート'!AA116)</f>
        <v/>
      </c>
      <c r="S95" s="257"/>
      <c r="T95" s="261"/>
      <c r="U95" s="265" t="str">
        <f>IF(P95="","",VLOOKUP(P95,'【参考】数式用'!$A$5:$I$38,MATCH(T95,'【参考】数式用'!$H$4:$I$4,0)+7,0))</f>
        <v/>
      </c>
      <c r="V95" s="271"/>
      <c r="W95" s="225" t="s">
        <v>253</v>
      </c>
      <c r="X95" s="276"/>
      <c r="Y95" s="232" t="s">
        <v>37</v>
      </c>
      <c r="Z95" s="276"/>
      <c r="AA95" s="233" t="s">
        <v>237</v>
      </c>
      <c r="AB95" s="276"/>
      <c r="AC95" s="232" t="s">
        <v>37</v>
      </c>
      <c r="AD95" s="276"/>
      <c r="AE95" s="232" t="s">
        <v>42</v>
      </c>
      <c r="AF95" s="236" t="s">
        <v>72</v>
      </c>
      <c r="AG95" s="237" t="str">
        <f t="shared" si="5"/>
        <v/>
      </c>
      <c r="AH95" s="281" t="s">
        <v>255</v>
      </c>
      <c r="AI95" s="243" t="str">
        <f t="shared" si="6"/>
        <v/>
      </c>
      <c r="AJ95" s="151"/>
      <c r="AK95" s="289" t="str">
        <f t="shared" si="7"/>
        <v>○</v>
      </c>
      <c r="AL95" s="290" t="str">
        <f t="shared" si="8"/>
        <v/>
      </c>
      <c r="AM95" s="291"/>
      <c r="AN95" s="291"/>
      <c r="AO95" s="291"/>
      <c r="AP95" s="291"/>
      <c r="AQ95" s="291"/>
      <c r="AR95" s="291"/>
      <c r="AS95" s="291"/>
      <c r="AT95" s="291"/>
      <c r="AU95" s="292"/>
    </row>
    <row r="96" spans="1:47" ht="33" customHeight="1">
      <c r="A96" s="158">
        <f t="shared" si="9"/>
        <v>85</v>
      </c>
      <c r="B96" s="246" t="str">
        <f>IF('(入力①) 基本情報入力シート'!C117="","",'(入力①) 基本情報入力シート'!C117)</f>
        <v/>
      </c>
      <c r="C96" s="247" t="str">
        <f>IF('(入力①) 基本情報入力シート'!D117="","",'(入力①) 基本情報入力シート'!D117)</f>
        <v/>
      </c>
      <c r="D96" s="247" t="str">
        <f>IF('(入力①) 基本情報入力シート'!E117="","",'(入力①) 基本情報入力シート'!E117)</f>
        <v/>
      </c>
      <c r="E96" s="247" t="str">
        <f>IF('(入力①) 基本情報入力シート'!F117="","",'(入力①) 基本情報入力シート'!F117)</f>
        <v/>
      </c>
      <c r="F96" s="247" t="str">
        <f>IF('(入力①) 基本情報入力シート'!G117="","",'(入力①) 基本情報入力シート'!G117)</f>
        <v/>
      </c>
      <c r="G96" s="247" t="str">
        <f>IF('(入力①) 基本情報入力シート'!H117="","",'(入力①) 基本情報入力シート'!H117)</f>
        <v/>
      </c>
      <c r="H96" s="247" t="str">
        <f>IF('(入力①) 基本情報入力シート'!I117="","",'(入力①) 基本情報入力シート'!I117)</f>
        <v/>
      </c>
      <c r="I96" s="247" t="str">
        <f>IF('(入力①) 基本情報入力シート'!J117="","",'(入力①) 基本情報入力シート'!J117)</f>
        <v/>
      </c>
      <c r="J96" s="247" t="str">
        <f>IF('(入力①) 基本情報入力シート'!K117="","",'(入力①) 基本情報入力シート'!K117)</f>
        <v/>
      </c>
      <c r="K96" s="249" t="str">
        <f>IF('(入力①) 基本情報入力シート'!L117="","",'(入力①) 基本情報入力シート'!L117)</f>
        <v/>
      </c>
      <c r="L96" s="185" t="str">
        <f>IF('(入力①) 基本情報入力シート'!M117="","",'(入力①) 基本情報入力シート'!M117)</f>
        <v/>
      </c>
      <c r="M96" s="185" t="str">
        <f>IF('(入力①) 基本情報入力シート'!R117="","",'(入力①) 基本情報入力シート'!R117)</f>
        <v/>
      </c>
      <c r="N96" s="185" t="str">
        <f>IF('(入力①) 基本情報入力シート'!W117="","",'(入力①) 基本情報入力シート'!W117)</f>
        <v/>
      </c>
      <c r="O96" s="185" t="str">
        <f>IF('(入力①) 基本情報入力シート'!X117="","",'(入力①) 基本情報入力シート'!X117)</f>
        <v/>
      </c>
      <c r="P96" s="198" t="str">
        <f>IF('(入力①) 基本情報入力シート'!Y117="","",'(入力①) 基本情報入力シート'!Y117)</f>
        <v/>
      </c>
      <c r="Q96" s="204" t="str">
        <f>IF('(入力①) 基本情報入力シート'!Z117="","",'(入力①) 基本情報入力シート'!Z117)</f>
        <v/>
      </c>
      <c r="R96" s="254" t="str">
        <f>IF('(入力①) 基本情報入力シート'!AA117="","",'(入力①) 基本情報入力シート'!AA117)</f>
        <v/>
      </c>
      <c r="S96" s="257"/>
      <c r="T96" s="261"/>
      <c r="U96" s="265" t="str">
        <f>IF(P96="","",VLOOKUP(P96,'【参考】数式用'!$A$5:$I$38,MATCH(T96,'【参考】数式用'!$H$4:$I$4,0)+7,0))</f>
        <v/>
      </c>
      <c r="V96" s="271"/>
      <c r="W96" s="225" t="s">
        <v>253</v>
      </c>
      <c r="X96" s="276"/>
      <c r="Y96" s="232" t="s">
        <v>37</v>
      </c>
      <c r="Z96" s="276"/>
      <c r="AA96" s="233" t="s">
        <v>237</v>
      </c>
      <c r="AB96" s="276"/>
      <c r="AC96" s="232" t="s">
        <v>37</v>
      </c>
      <c r="AD96" s="276"/>
      <c r="AE96" s="232" t="s">
        <v>42</v>
      </c>
      <c r="AF96" s="236" t="s">
        <v>72</v>
      </c>
      <c r="AG96" s="237" t="str">
        <f t="shared" si="5"/>
        <v/>
      </c>
      <c r="AH96" s="281" t="s">
        <v>255</v>
      </c>
      <c r="AI96" s="243" t="str">
        <f t="shared" si="6"/>
        <v/>
      </c>
      <c r="AJ96" s="151"/>
      <c r="AK96" s="289" t="str">
        <f t="shared" si="7"/>
        <v>○</v>
      </c>
      <c r="AL96" s="290" t="str">
        <f t="shared" si="8"/>
        <v/>
      </c>
      <c r="AM96" s="291"/>
      <c r="AN96" s="291"/>
      <c r="AO96" s="291"/>
      <c r="AP96" s="291"/>
      <c r="AQ96" s="291"/>
      <c r="AR96" s="291"/>
      <c r="AS96" s="291"/>
      <c r="AT96" s="291"/>
      <c r="AU96" s="292"/>
    </row>
    <row r="97" spans="1:47" ht="33" customHeight="1">
      <c r="A97" s="158">
        <f t="shared" si="9"/>
        <v>86</v>
      </c>
      <c r="B97" s="246" t="str">
        <f>IF('(入力①) 基本情報入力シート'!C118="","",'(入力①) 基本情報入力シート'!C118)</f>
        <v/>
      </c>
      <c r="C97" s="247" t="str">
        <f>IF('(入力①) 基本情報入力シート'!D118="","",'(入力①) 基本情報入力シート'!D118)</f>
        <v/>
      </c>
      <c r="D97" s="247" t="str">
        <f>IF('(入力①) 基本情報入力シート'!E118="","",'(入力①) 基本情報入力シート'!E118)</f>
        <v/>
      </c>
      <c r="E97" s="247" t="str">
        <f>IF('(入力①) 基本情報入力シート'!F118="","",'(入力①) 基本情報入力シート'!F118)</f>
        <v/>
      </c>
      <c r="F97" s="247" t="str">
        <f>IF('(入力①) 基本情報入力シート'!G118="","",'(入力①) 基本情報入力シート'!G118)</f>
        <v/>
      </c>
      <c r="G97" s="247" t="str">
        <f>IF('(入力①) 基本情報入力シート'!H118="","",'(入力①) 基本情報入力シート'!H118)</f>
        <v/>
      </c>
      <c r="H97" s="247" t="str">
        <f>IF('(入力①) 基本情報入力シート'!I118="","",'(入力①) 基本情報入力シート'!I118)</f>
        <v/>
      </c>
      <c r="I97" s="247" t="str">
        <f>IF('(入力①) 基本情報入力シート'!J118="","",'(入力①) 基本情報入力シート'!J118)</f>
        <v/>
      </c>
      <c r="J97" s="247" t="str">
        <f>IF('(入力①) 基本情報入力シート'!K118="","",'(入力①) 基本情報入力シート'!K118)</f>
        <v/>
      </c>
      <c r="K97" s="249" t="str">
        <f>IF('(入力①) 基本情報入力シート'!L118="","",'(入力①) 基本情報入力シート'!L118)</f>
        <v/>
      </c>
      <c r="L97" s="185" t="str">
        <f>IF('(入力①) 基本情報入力シート'!M118="","",'(入力①) 基本情報入力シート'!M118)</f>
        <v/>
      </c>
      <c r="M97" s="185" t="str">
        <f>IF('(入力①) 基本情報入力シート'!R118="","",'(入力①) 基本情報入力シート'!R118)</f>
        <v/>
      </c>
      <c r="N97" s="185" t="str">
        <f>IF('(入力①) 基本情報入力シート'!W118="","",'(入力①) 基本情報入力シート'!W118)</f>
        <v/>
      </c>
      <c r="O97" s="185" t="str">
        <f>IF('(入力①) 基本情報入力シート'!X118="","",'(入力①) 基本情報入力シート'!X118)</f>
        <v/>
      </c>
      <c r="P97" s="198" t="str">
        <f>IF('(入力①) 基本情報入力シート'!Y118="","",'(入力①) 基本情報入力シート'!Y118)</f>
        <v/>
      </c>
      <c r="Q97" s="204" t="str">
        <f>IF('(入力①) 基本情報入力シート'!Z118="","",'(入力①) 基本情報入力シート'!Z118)</f>
        <v/>
      </c>
      <c r="R97" s="254" t="str">
        <f>IF('(入力①) 基本情報入力シート'!AA118="","",'(入力①) 基本情報入力シート'!AA118)</f>
        <v/>
      </c>
      <c r="S97" s="257"/>
      <c r="T97" s="261"/>
      <c r="U97" s="265" t="str">
        <f>IF(P97="","",VLOOKUP(P97,'【参考】数式用'!$A$5:$I$38,MATCH(T97,'【参考】数式用'!$H$4:$I$4,0)+7,0))</f>
        <v/>
      </c>
      <c r="V97" s="271"/>
      <c r="W97" s="225" t="s">
        <v>253</v>
      </c>
      <c r="X97" s="276"/>
      <c r="Y97" s="232" t="s">
        <v>37</v>
      </c>
      <c r="Z97" s="276"/>
      <c r="AA97" s="233" t="s">
        <v>237</v>
      </c>
      <c r="AB97" s="276"/>
      <c r="AC97" s="232" t="s">
        <v>37</v>
      </c>
      <c r="AD97" s="276"/>
      <c r="AE97" s="232" t="s">
        <v>42</v>
      </c>
      <c r="AF97" s="236" t="s">
        <v>72</v>
      </c>
      <c r="AG97" s="237" t="str">
        <f t="shared" si="5"/>
        <v/>
      </c>
      <c r="AH97" s="281" t="s">
        <v>255</v>
      </c>
      <c r="AI97" s="243" t="str">
        <f t="shared" si="6"/>
        <v/>
      </c>
      <c r="AJ97" s="151"/>
      <c r="AK97" s="289" t="str">
        <f t="shared" si="7"/>
        <v>○</v>
      </c>
      <c r="AL97" s="290" t="str">
        <f t="shared" si="8"/>
        <v/>
      </c>
      <c r="AM97" s="291"/>
      <c r="AN97" s="291"/>
      <c r="AO97" s="291"/>
      <c r="AP97" s="291"/>
      <c r="AQ97" s="291"/>
      <c r="AR97" s="291"/>
      <c r="AS97" s="291"/>
      <c r="AT97" s="291"/>
      <c r="AU97" s="292"/>
    </row>
    <row r="98" spans="1:47" ht="33" customHeight="1">
      <c r="A98" s="158">
        <f t="shared" si="9"/>
        <v>87</v>
      </c>
      <c r="B98" s="246" t="str">
        <f>IF('(入力①) 基本情報入力シート'!C119="","",'(入力①) 基本情報入力シート'!C119)</f>
        <v/>
      </c>
      <c r="C98" s="247" t="str">
        <f>IF('(入力①) 基本情報入力シート'!D119="","",'(入力①) 基本情報入力シート'!D119)</f>
        <v/>
      </c>
      <c r="D98" s="247" t="str">
        <f>IF('(入力①) 基本情報入力シート'!E119="","",'(入力①) 基本情報入力シート'!E119)</f>
        <v/>
      </c>
      <c r="E98" s="247" t="str">
        <f>IF('(入力①) 基本情報入力シート'!F119="","",'(入力①) 基本情報入力シート'!F119)</f>
        <v/>
      </c>
      <c r="F98" s="247" t="str">
        <f>IF('(入力①) 基本情報入力シート'!G119="","",'(入力①) 基本情報入力シート'!G119)</f>
        <v/>
      </c>
      <c r="G98" s="247" t="str">
        <f>IF('(入力①) 基本情報入力シート'!H119="","",'(入力①) 基本情報入力シート'!H119)</f>
        <v/>
      </c>
      <c r="H98" s="247" t="str">
        <f>IF('(入力①) 基本情報入力シート'!I119="","",'(入力①) 基本情報入力シート'!I119)</f>
        <v/>
      </c>
      <c r="I98" s="247" t="str">
        <f>IF('(入力①) 基本情報入力シート'!J119="","",'(入力①) 基本情報入力シート'!J119)</f>
        <v/>
      </c>
      <c r="J98" s="247" t="str">
        <f>IF('(入力①) 基本情報入力シート'!K119="","",'(入力①) 基本情報入力シート'!K119)</f>
        <v/>
      </c>
      <c r="K98" s="249" t="str">
        <f>IF('(入力①) 基本情報入力シート'!L119="","",'(入力①) 基本情報入力シート'!L119)</f>
        <v/>
      </c>
      <c r="L98" s="185" t="str">
        <f>IF('(入力①) 基本情報入力シート'!M119="","",'(入力①) 基本情報入力シート'!M119)</f>
        <v/>
      </c>
      <c r="M98" s="185" t="str">
        <f>IF('(入力①) 基本情報入力シート'!R119="","",'(入力①) 基本情報入力シート'!R119)</f>
        <v/>
      </c>
      <c r="N98" s="185" t="str">
        <f>IF('(入力①) 基本情報入力シート'!W119="","",'(入力①) 基本情報入力シート'!W119)</f>
        <v/>
      </c>
      <c r="O98" s="185" t="str">
        <f>IF('(入力①) 基本情報入力シート'!X119="","",'(入力①) 基本情報入力シート'!X119)</f>
        <v/>
      </c>
      <c r="P98" s="198" t="str">
        <f>IF('(入力①) 基本情報入力シート'!Y119="","",'(入力①) 基本情報入力シート'!Y119)</f>
        <v/>
      </c>
      <c r="Q98" s="204" t="str">
        <f>IF('(入力①) 基本情報入力シート'!Z119="","",'(入力①) 基本情報入力シート'!Z119)</f>
        <v/>
      </c>
      <c r="R98" s="254" t="str">
        <f>IF('(入力①) 基本情報入力シート'!AA119="","",'(入力①) 基本情報入力シート'!AA119)</f>
        <v/>
      </c>
      <c r="S98" s="257"/>
      <c r="T98" s="261"/>
      <c r="U98" s="265" t="str">
        <f>IF(P98="","",VLOOKUP(P98,'【参考】数式用'!$A$5:$I$38,MATCH(T98,'【参考】数式用'!$H$4:$I$4,0)+7,0))</f>
        <v/>
      </c>
      <c r="V98" s="271"/>
      <c r="W98" s="225" t="s">
        <v>253</v>
      </c>
      <c r="X98" s="276"/>
      <c r="Y98" s="232" t="s">
        <v>37</v>
      </c>
      <c r="Z98" s="276"/>
      <c r="AA98" s="233" t="s">
        <v>237</v>
      </c>
      <c r="AB98" s="276"/>
      <c r="AC98" s="232" t="s">
        <v>37</v>
      </c>
      <c r="AD98" s="276"/>
      <c r="AE98" s="232" t="s">
        <v>42</v>
      </c>
      <c r="AF98" s="236" t="s">
        <v>72</v>
      </c>
      <c r="AG98" s="237" t="str">
        <f t="shared" si="5"/>
        <v/>
      </c>
      <c r="AH98" s="281" t="s">
        <v>255</v>
      </c>
      <c r="AI98" s="243" t="str">
        <f t="shared" si="6"/>
        <v/>
      </c>
      <c r="AJ98" s="151"/>
      <c r="AK98" s="289" t="str">
        <f t="shared" si="7"/>
        <v>○</v>
      </c>
      <c r="AL98" s="290" t="str">
        <f t="shared" si="8"/>
        <v/>
      </c>
      <c r="AM98" s="291"/>
      <c r="AN98" s="291"/>
      <c r="AO98" s="291"/>
      <c r="AP98" s="291"/>
      <c r="AQ98" s="291"/>
      <c r="AR98" s="291"/>
      <c r="AS98" s="291"/>
      <c r="AT98" s="291"/>
      <c r="AU98" s="292"/>
    </row>
    <row r="99" spans="1:47" ht="33" customHeight="1">
      <c r="A99" s="158">
        <f t="shared" si="9"/>
        <v>88</v>
      </c>
      <c r="B99" s="246" t="str">
        <f>IF('(入力①) 基本情報入力シート'!C120="","",'(入力①) 基本情報入力シート'!C120)</f>
        <v/>
      </c>
      <c r="C99" s="247" t="str">
        <f>IF('(入力①) 基本情報入力シート'!D120="","",'(入力①) 基本情報入力シート'!D120)</f>
        <v/>
      </c>
      <c r="D99" s="247" t="str">
        <f>IF('(入力①) 基本情報入力シート'!E120="","",'(入力①) 基本情報入力シート'!E120)</f>
        <v/>
      </c>
      <c r="E99" s="247" t="str">
        <f>IF('(入力①) 基本情報入力シート'!F120="","",'(入力①) 基本情報入力シート'!F120)</f>
        <v/>
      </c>
      <c r="F99" s="247" t="str">
        <f>IF('(入力①) 基本情報入力シート'!G120="","",'(入力①) 基本情報入力シート'!G120)</f>
        <v/>
      </c>
      <c r="G99" s="247" t="str">
        <f>IF('(入力①) 基本情報入力シート'!H120="","",'(入力①) 基本情報入力シート'!H120)</f>
        <v/>
      </c>
      <c r="H99" s="247" t="str">
        <f>IF('(入力①) 基本情報入力シート'!I120="","",'(入力①) 基本情報入力シート'!I120)</f>
        <v/>
      </c>
      <c r="I99" s="247" t="str">
        <f>IF('(入力①) 基本情報入力シート'!J120="","",'(入力①) 基本情報入力シート'!J120)</f>
        <v/>
      </c>
      <c r="J99" s="247" t="str">
        <f>IF('(入力①) 基本情報入力シート'!K120="","",'(入力①) 基本情報入力シート'!K120)</f>
        <v/>
      </c>
      <c r="K99" s="249" t="str">
        <f>IF('(入力①) 基本情報入力シート'!L120="","",'(入力①) 基本情報入力シート'!L120)</f>
        <v/>
      </c>
      <c r="L99" s="185" t="str">
        <f>IF('(入力①) 基本情報入力シート'!M120="","",'(入力①) 基本情報入力シート'!M120)</f>
        <v/>
      </c>
      <c r="M99" s="185" t="str">
        <f>IF('(入力①) 基本情報入力シート'!R120="","",'(入力①) 基本情報入力シート'!R120)</f>
        <v/>
      </c>
      <c r="N99" s="185" t="str">
        <f>IF('(入力①) 基本情報入力シート'!W120="","",'(入力①) 基本情報入力シート'!W120)</f>
        <v/>
      </c>
      <c r="O99" s="185" t="str">
        <f>IF('(入力①) 基本情報入力シート'!X120="","",'(入力①) 基本情報入力シート'!X120)</f>
        <v/>
      </c>
      <c r="P99" s="198" t="str">
        <f>IF('(入力①) 基本情報入力シート'!Y120="","",'(入力①) 基本情報入力シート'!Y120)</f>
        <v/>
      </c>
      <c r="Q99" s="204" t="str">
        <f>IF('(入力①) 基本情報入力シート'!Z120="","",'(入力①) 基本情報入力シート'!Z120)</f>
        <v/>
      </c>
      <c r="R99" s="254" t="str">
        <f>IF('(入力①) 基本情報入力シート'!AA120="","",'(入力①) 基本情報入力シート'!AA120)</f>
        <v/>
      </c>
      <c r="S99" s="257"/>
      <c r="T99" s="261"/>
      <c r="U99" s="265" t="str">
        <f>IF(P99="","",VLOOKUP(P99,'【参考】数式用'!$A$5:$I$38,MATCH(T99,'【参考】数式用'!$H$4:$I$4,0)+7,0))</f>
        <v/>
      </c>
      <c r="V99" s="271"/>
      <c r="W99" s="225" t="s">
        <v>253</v>
      </c>
      <c r="X99" s="276"/>
      <c r="Y99" s="232" t="s">
        <v>37</v>
      </c>
      <c r="Z99" s="276"/>
      <c r="AA99" s="233" t="s">
        <v>237</v>
      </c>
      <c r="AB99" s="276"/>
      <c r="AC99" s="232" t="s">
        <v>37</v>
      </c>
      <c r="AD99" s="276"/>
      <c r="AE99" s="232" t="s">
        <v>42</v>
      </c>
      <c r="AF99" s="236" t="s">
        <v>72</v>
      </c>
      <c r="AG99" s="237" t="str">
        <f t="shared" si="5"/>
        <v/>
      </c>
      <c r="AH99" s="281" t="s">
        <v>255</v>
      </c>
      <c r="AI99" s="243" t="str">
        <f t="shared" si="6"/>
        <v/>
      </c>
      <c r="AJ99" s="151"/>
      <c r="AK99" s="289" t="str">
        <f t="shared" si="7"/>
        <v>○</v>
      </c>
      <c r="AL99" s="290" t="str">
        <f t="shared" si="8"/>
        <v/>
      </c>
      <c r="AM99" s="291"/>
      <c r="AN99" s="291"/>
      <c r="AO99" s="291"/>
      <c r="AP99" s="291"/>
      <c r="AQ99" s="291"/>
      <c r="AR99" s="291"/>
      <c r="AS99" s="291"/>
      <c r="AT99" s="291"/>
      <c r="AU99" s="292"/>
    </row>
    <row r="100" spans="1:47" ht="33" customHeight="1">
      <c r="A100" s="158">
        <f t="shared" si="9"/>
        <v>89</v>
      </c>
      <c r="B100" s="246" t="str">
        <f>IF('(入力①) 基本情報入力シート'!C121="","",'(入力①) 基本情報入力シート'!C121)</f>
        <v/>
      </c>
      <c r="C100" s="247" t="str">
        <f>IF('(入力①) 基本情報入力シート'!D121="","",'(入力①) 基本情報入力シート'!D121)</f>
        <v/>
      </c>
      <c r="D100" s="247" t="str">
        <f>IF('(入力①) 基本情報入力シート'!E121="","",'(入力①) 基本情報入力シート'!E121)</f>
        <v/>
      </c>
      <c r="E100" s="247" t="str">
        <f>IF('(入力①) 基本情報入力シート'!F121="","",'(入力①) 基本情報入力シート'!F121)</f>
        <v/>
      </c>
      <c r="F100" s="247" t="str">
        <f>IF('(入力①) 基本情報入力シート'!G121="","",'(入力①) 基本情報入力シート'!G121)</f>
        <v/>
      </c>
      <c r="G100" s="247" t="str">
        <f>IF('(入力①) 基本情報入力シート'!H121="","",'(入力①) 基本情報入力シート'!H121)</f>
        <v/>
      </c>
      <c r="H100" s="247" t="str">
        <f>IF('(入力①) 基本情報入力シート'!I121="","",'(入力①) 基本情報入力シート'!I121)</f>
        <v/>
      </c>
      <c r="I100" s="247" t="str">
        <f>IF('(入力①) 基本情報入力シート'!J121="","",'(入力①) 基本情報入力シート'!J121)</f>
        <v/>
      </c>
      <c r="J100" s="247" t="str">
        <f>IF('(入力①) 基本情報入力シート'!K121="","",'(入力①) 基本情報入力シート'!K121)</f>
        <v/>
      </c>
      <c r="K100" s="249" t="str">
        <f>IF('(入力①) 基本情報入力シート'!L121="","",'(入力①) 基本情報入力シート'!L121)</f>
        <v/>
      </c>
      <c r="L100" s="185" t="str">
        <f>IF('(入力①) 基本情報入力シート'!M121="","",'(入力①) 基本情報入力シート'!M121)</f>
        <v/>
      </c>
      <c r="M100" s="185" t="str">
        <f>IF('(入力①) 基本情報入力シート'!R121="","",'(入力①) 基本情報入力シート'!R121)</f>
        <v/>
      </c>
      <c r="N100" s="185" t="str">
        <f>IF('(入力①) 基本情報入力シート'!W121="","",'(入力①) 基本情報入力シート'!W121)</f>
        <v/>
      </c>
      <c r="O100" s="185" t="str">
        <f>IF('(入力①) 基本情報入力シート'!X121="","",'(入力①) 基本情報入力シート'!X121)</f>
        <v/>
      </c>
      <c r="P100" s="198" t="str">
        <f>IF('(入力①) 基本情報入力シート'!Y121="","",'(入力①) 基本情報入力シート'!Y121)</f>
        <v/>
      </c>
      <c r="Q100" s="204" t="str">
        <f>IF('(入力①) 基本情報入力シート'!Z121="","",'(入力①) 基本情報入力シート'!Z121)</f>
        <v/>
      </c>
      <c r="R100" s="254" t="str">
        <f>IF('(入力①) 基本情報入力シート'!AA121="","",'(入力①) 基本情報入力シート'!AA121)</f>
        <v/>
      </c>
      <c r="S100" s="257"/>
      <c r="T100" s="261"/>
      <c r="U100" s="265" t="str">
        <f>IF(P100="","",VLOOKUP(P100,'【参考】数式用'!$A$5:$I$38,MATCH(T100,'【参考】数式用'!$H$4:$I$4,0)+7,0))</f>
        <v/>
      </c>
      <c r="V100" s="271"/>
      <c r="W100" s="225" t="s">
        <v>253</v>
      </c>
      <c r="X100" s="276"/>
      <c r="Y100" s="232" t="s">
        <v>37</v>
      </c>
      <c r="Z100" s="276"/>
      <c r="AA100" s="233" t="s">
        <v>237</v>
      </c>
      <c r="AB100" s="276"/>
      <c r="AC100" s="232" t="s">
        <v>37</v>
      </c>
      <c r="AD100" s="276"/>
      <c r="AE100" s="232" t="s">
        <v>42</v>
      </c>
      <c r="AF100" s="236" t="s">
        <v>72</v>
      </c>
      <c r="AG100" s="237" t="str">
        <f t="shared" si="5"/>
        <v/>
      </c>
      <c r="AH100" s="281" t="s">
        <v>255</v>
      </c>
      <c r="AI100" s="243" t="str">
        <f t="shared" si="6"/>
        <v/>
      </c>
      <c r="AJ100" s="151"/>
      <c r="AK100" s="289" t="str">
        <f t="shared" si="7"/>
        <v>○</v>
      </c>
      <c r="AL100" s="290" t="str">
        <f t="shared" si="8"/>
        <v/>
      </c>
      <c r="AM100" s="291"/>
      <c r="AN100" s="291"/>
      <c r="AO100" s="291"/>
      <c r="AP100" s="291"/>
      <c r="AQ100" s="291"/>
      <c r="AR100" s="291"/>
      <c r="AS100" s="291"/>
      <c r="AT100" s="291"/>
      <c r="AU100" s="292"/>
    </row>
    <row r="101" spans="1:47" ht="33" customHeight="1">
      <c r="A101" s="158">
        <f t="shared" si="9"/>
        <v>90</v>
      </c>
      <c r="B101" s="246" t="str">
        <f>IF('(入力①) 基本情報入力シート'!C122="","",'(入力①) 基本情報入力シート'!C122)</f>
        <v/>
      </c>
      <c r="C101" s="247" t="str">
        <f>IF('(入力①) 基本情報入力シート'!D122="","",'(入力①) 基本情報入力シート'!D122)</f>
        <v/>
      </c>
      <c r="D101" s="247" t="str">
        <f>IF('(入力①) 基本情報入力シート'!E122="","",'(入力①) 基本情報入力シート'!E122)</f>
        <v/>
      </c>
      <c r="E101" s="247" t="str">
        <f>IF('(入力①) 基本情報入力シート'!F122="","",'(入力①) 基本情報入力シート'!F122)</f>
        <v/>
      </c>
      <c r="F101" s="247" t="str">
        <f>IF('(入力①) 基本情報入力シート'!G122="","",'(入力①) 基本情報入力シート'!G122)</f>
        <v/>
      </c>
      <c r="G101" s="247" t="str">
        <f>IF('(入力①) 基本情報入力シート'!H122="","",'(入力①) 基本情報入力シート'!H122)</f>
        <v/>
      </c>
      <c r="H101" s="247" t="str">
        <f>IF('(入力①) 基本情報入力シート'!I122="","",'(入力①) 基本情報入力シート'!I122)</f>
        <v/>
      </c>
      <c r="I101" s="247" t="str">
        <f>IF('(入力①) 基本情報入力シート'!J122="","",'(入力①) 基本情報入力シート'!J122)</f>
        <v/>
      </c>
      <c r="J101" s="247" t="str">
        <f>IF('(入力①) 基本情報入力シート'!K122="","",'(入力①) 基本情報入力シート'!K122)</f>
        <v/>
      </c>
      <c r="K101" s="249" t="str">
        <f>IF('(入力①) 基本情報入力シート'!L122="","",'(入力①) 基本情報入力シート'!L122)</f>
        <v/>
      </c>
      <c r="L101" s="185" t="str">
        <f>IF('(入力①) 基本情報入力シート'!M122="","",'(入力①) 基本情報入力シート'!M122)</f>
        <v/>
      </c>
      <c r="M101" s="185" t="str">
        <f>IF('(入力①) 基本情報入力シート'!R122="","",'(入力①) 基本情報入力シート'!R122)</f>
        <v/>
      </c>
      <c r="N101" s="185" t="str">
        <f>IF('(入力①) 基本情報入力シート'!W122="","",'(入力①) 基本情報入力シート'!W122)</f>
        <v/>
      </c>
      <c r="O101" s="185" t="str">
        <f>IF('(入力①) 基本情報入力シート'!X122="","",'(入力①) 基本情報入力シート'!X122)</f>
        <v/>
      </c>
      <c r="P101" s="198" t="str">
        <f>IF('(入力①) 基本情報入力シート'!Y122="","",'(入力①) 基本情報入力シート'!Y122)</f>
        <v/>
      </c>
      <c r="Q101" s="204" t="str">
        <f>IF('(入力①) 基本情報入力シート'!Z122="","",'(入力①) 基本情報入力シート'!Z122)</f>
        <v/>
      </c>
      <c r="R101" s="254" t="str">
        <f>IF('(入力①) 基本情報入力シート'!AA122="","",'(入力①) 基本情報入力シート'!AA122)</f>
        <v/>
      </c>
      <c r="S101" s="257"/>
      <c r="T101" s="261"/>
      <c r="U101" s="265" t="str">
        <f>IF(P101="","",VLOOKUP(P101,'【参考】数式用'!$A$5:$I$38,MATCH(T101,'【参考】数式用'!$H$4:$I$4,0)+7,0))</f>
        <v/>
      </c>
      <c r="V101" s="271"/>
      <c r="W101" s="225" t="s">
        <v>253</v>
      </c>
      <c r="X101" s="276"/>
      <c r="Y101" s="232" t="s">
        <v>37</v>
      </c>
      <c r="Z101" s="276"/>
      <c r="AA101" s="233" t="s">
        <v>237</v>
      </c>
      <c r="AB101" s="276"/>
      <c r="AC101" s="232" t="s">
        <v>37</v>
      </c>
      <c r="AD101" s="276"/>
      <c r="AE101" s="232" t="s">
        <v>42</v>
      </c>
      <c r="AF101" s="236" t="s">
        <v>72</v>
      </c>
      <c r="AG101" s="237" t="str">
        <f t="shared" si="5"/>
        <v/>
      </c>
      <c r="AH101" s="281" t="s">
        <v>255</v>
      </c>
      <c r="AI101" s="243" t="str">
        <f t="shared" si="6"/>
        <v/>
      </c>
      <c r="AJ101" s="151"/>
      <c r="AK101" s="289" t="str">
        <f t="shared" si="7"/>
        <v>○</v>
      </c>
      <c r="AL101" s="290" t="str">
        <f t="shared" si="8"/>
        <v/>
      </c>
      <c r="AM101" s="291"/>
      <c r="AN101" s="291"/>
      <c r="AO101" s="291"/>
      <c r="AP101" s="291"/>
      <c r="AQ101" s="291"/>
      <c r="AR101" s="291"/>
      <c r="AS101" s="291"/>
      <c r="AT101" s="291"/>
      <c r="AU101" s="292"/>
    </row>
    <row r="102" spans="1:47" ht="33" customHeight="1">
      <c r="A102" s="158">
        <f t="shared" si="9"/>
        <v>91</v>
      </c>
      <c r="B102" s="246" t="str">
        <f>IF('(入力①) 基本情報入力シート'!C123="","",'(入力①) 基本情報入力シート'!C123)</f>
        <v/>
      </c>
      <c r="C102" s="247" t="str">
        <f>IF('(入力①) 基本情報入力シート'!D123="","",'(入力①) 基本情報入力シート'!D123)</f>
        <v/>
      </c>
      <c r="D102" s="247" t="str">
        <f>IF('(入力①) 基本情報入力シート'!E123="","",'(入力①) 基本情報入力シート'!E123)</f>
        <v/>
      </c>
      <c r="E102" s="247" t="str">
        <f>IF('(入力①) 基本情報入力シート'!F123="","",'(入力①) 基本情報入力シート'!F123)</f>
        <v/>
      </c>
      <c r="F102" s="247" t="str">
        <f>IF('(入力①) 基本情報入力シート'!G123="","",'(入力①) 基本情報入力シート'!G123)</f>
        <v/>
      </c>
      <c r="G102" s="247" t="str">
        <f>IF('(入力①) 基本情報入力シート'!H123="","",'(入力①) 基本情報入力シート'!H123)</f>
        <v/>
      </c>
      <c r="H102" s="247" t="str">
        <f>IF('(入力①) 基本情報入力シート'!I123="","",'(入力①) 基本情報入力シート'!I123)</f>
        <v/>
      </c>
      <c r="I102" s="247" t="str">
        <f>IF('(入力①) 基本情報入力シート'!J123="","",'(入力①) 基本情報入力シート'!J123)</f>
        <v/>
      </c>
      <c r="J102" s="247" t="str">
        <f>IF('(入力①) 基本情報入力シート'!K123="","",'(入力①) 基本情報入力シート'!K123)</f>
        <v/>
      </c>
      <c r="K102" s="249" t="str">
        <f>IF('(入力①) 基本情報入力シート'!L123="","",'(入力①) 基本情報入力シート'!L123)</f>
        <v/>
      </c>
      <c r="L102" s="185" t="str">
        <f>IF('(入力①) 基本情報入力シート'!M123="","",'(入力①) 基本情報入力シート'!M123)</f>
        <v/>
      </c>
      <c r="M102" s="185" t="str">
        <f>IF('(入力①) 基本情報入力シート'!R123="","",'(入力①) 基本情報入力シート'!R123)</f>
        <v/>
      </c>
      <c r="N102" s="185" t="str">
        <f>IF('(入力①) 基本情報入力シート'!W123="","",'(入力①) 基本情報入力シート'!W123)</f>
        <v/>
      </c>
      <c r="O102" s="185" t="str">
        <f>IF('(入力①) 基本情報入力シート'!X123="","",'(入力①) 基本情報入力シート'!X123)</f>
        <v/>
      </c>
      <c r="P102" s="198" t="str">
        <f>IF('(入力①) 基本情報入力シート'!Y123="","",'(入力①) 基本情報入力シート'!Y123)</f>
        <v/>
      </c>
      <c r="Q102" s="204" t="str">
        <f>IF('(入力①) 基本情報入力シート'!Z123="","",'(入力①) 基本情報入力シート'!Z123)</f>
        <v/>
      </c>
      <c r="R102" s="254" t="str">
        <f>IF('(入力①) 基本情報入力シート'!AA123="","",'(入力①) 基本情報入力シート'!AA123)</f>
        <v/>
      </c>
      <c r="S102" s="257"/>
      <c r="T102" s="261"/>
      <c r="U102" s="265" t="str">
        <f>IF(P102="","",VLOOKUP(P102,'【参考】数式用'!$A$5:$I$38,MATCH(T102,'【参考】数式用'!$H$4:$I$4,0)+7,0))</f>
        <v/>
      </c>
      <c r="V102" s="271"/>
      <c r="W102" s="225" t="s">
        <v>253</v>
      </c>
      <c r="X102" s="276"/>
      <c r="Y102" s="232" t="s">
        <v>37</v>
      </c>
      <c r="Z102" s="276"/>
      <c r="AA102" s="233" t="s">
        <v>237</v>
      </c>
      <c r="AB102" s="276"/>
      <c r="AC102" s="232" t="s">
        <v>37</v>
      </c>
      <c r="AD102" s="276"/>
      <c r="AE102" s="232" t="s">
        <v>42</v>
      </c>
      <c r="AF102" s="236" t="s">
        <v>72</v>
      </c>
      <c r="AG102" s="237" t="str">
        <f t="shared" si="5"/>
        <v/>
      </c>
      <c r="AH102" s="281" t="s">
        <v>255</v>
      </c>
      <c r="AI102" s="243" t="str">
        <f t="shared" si="6"/>
        <v/>
      </c>
      <c r="AJ102" s="151"/>
      <c r="AK102" s="289" t="str">
        <f t="shared" si="7"/>
        <v>○</v>
      </c>
      <c r="AL102" s="290" t="str">
        <f t="shared" si="8"/>
        <v/>
      </c>
      <c r="AM102" s="291"/>
      <c r="AN102" s="291"/>
      <c r="AO102" s="291"/>
      <c r="AP102" s="291"/>
      <c r="AQ102" s="291"/>
      <c r="AR102" s="291"/>
      <c r="AS102" s="291"/>
      <c r="AT102" s="291"/>
      <c r="AU102" s="292"/>
    </row>
    <row r="103" spans="1:47" ht="33" customHeight="1">
      <c r="A103" s="158">
        <f t="shared" si="9"/>
        <v>92</v>
      </c>
      <c r="B103" s="246" t="str">
        <f>IF('(入力①) 基本情報入力シート'!C124="","",'(入力①) 基本情報入力シート'!C124)</f>
        <v/>
      </c>
      <c r="C103" s="247" t="str">
        <f>IF('(入力①) 基本情報入力シート'!D124="","",'(入力①) 基本情報入力シート'!D124)</f>
        <v/>
      </c>
      <c r="D103" s="247" t="str">
        <f>IF('(入力①) 基本情報入力シート'!E124="","",'(入力①) 基本情報入力シート'!E124)</f>
        <v/>
      </c>
      <c r="E103" s="247" t="str">
        <f>IF('(入力①) 基本情報入力シート'!F124="","",'(入力①) 基本情報入力シート'!F124)</f>
        <v/>
      </c>
      <c r="F103" s="247" t="str">
        <f>IF('(入力①) 基本情報入力シート'!G124="","",'(入力①) 基本情報入力シート'!G124)</f>
        <v/>
      </c>
      <c r="G103" s="247" t="str">
        <f>IF('(入力①) 基本情報入力シート'!H124="","",'(入力①) 基本情報入力シート'!H124)</f>
        <v/>
      </c>
      <c r="H103" s="247" t="str">
        <f>IF('(入力①) 基本情報入力シート'!I124="","",'(入力①) 基本情報入力シート'!I124)</f>
        <v/>
      </c>
      <c r="I103" s="247" t="str">
        <f>IF('(入力①) 基本情報入力シート'!J124="","",'(入力①) 基本情報入力シート'!J124)</f>
        <v/>
      </c>
      <c r="J103" s="247" t="str">
        <f>IF('(入力①) 基本情報入力シート'!K124="","",'(入力①) 基本情報入力シート'!K124)</f>
        <v/>
      </c>
      <c r="K103" s="249" t="str">
        <f>IF('(入力①) 基本情報入力シート'!L124="","",'(入力①) 基本情報入力シート'!L124)</f>
        <v/>
      </c>
      <c r="L103" s="185" t="str">
        <f>IF('(入力①) 基本情報入力シート'!M124="","",'(入力①) 基本情報入力シート'!M124)</f>
        <v/>
      </c>
      <c r="M103" s="185" t="str">
        <f>IF('(入力①) 基本情報入力シート'!R124="","",'(入力①) 基本情報入力シート'!R124)</f>
        <v/>
      </c>
      <c r="N103" s="185" t="str">
        <f>IF('(入力①) 基本情報入力シート'!W124="","",'(入力①) 基本情報入力シート'!W124)</f>
        <v/>
      </c>
      <c r="O103" s="185" t="str">
        <f>IF('(入力①) 基本情報入力シート'!X124="","",'(入力①) 基本情報入力シート'!X124)</f>
        <v/>
      </c>
      <c r="P103" s="198" t="str">
        <f>IF('(入力①) 基本情報入力シート'!Y124="","",'(入力①) 基本情報入力シート'!Y124)</f>
        <v/>
      </c>
      <c r="Q103" s="204" t="str">
        <f>IF('(入力①) 基本情報入力シート'!Z124="","",'(入力①) 基本情報入力シート'!Z124)</f>
        <v/>
      </c>
      <c r="R103" s="254" t="str">
        <f>IF('(入力①) 基本情報入力シート'!AA124="","",'(入力①) 基本情報入力シート'!AA124)</f>
        <v/>
      </c>
      <c r="S103" s="257"/>
      <c r="T103" s="261"/>
      <c r="U103" s="265" t="str">
        <f>IF(P103="","",VLOOKUP(P103,'【参考】数式用'!$A$5:$I$38,MATCH(T103,'【参考】数式用'!$H$4:$I$4,0)+7,0))</f>
        <v/>
      </c>
      <c r="V103" s="271"/>
      <c r="W103" s="225" t="s">
        <v>253</v>
      </c>
      <c r="X103" s="276"/>
      <c r="Y103" s="232" t="s">
        <v>37</v>
      </c>
      <c r="Z103" s="276"/>
      <c r="AA103" s="233" t="s">
        <v>237</v>
      </c>
      <c r="AB103" s="276"/>
      <c r="AC103" s="232" t="s">
        <v>37</v>
      </c>
      <c r="AD103" s="276"/>
      <c r="AE103" s="232" t="s">
        <v>42</v>
      </c>
      <c r="AF103" s="236" t="s">
        <v>72</v>
      </c>
      <c r="AG103" s="237" t="str">
        <f t="shared" si="5"/>
        <v/>
      </c>
      <c r="AH103" s="281" t="s">
        <v>255</v>
      </c>
      <c r="AI103" s="243" t="str">
        <f t="shared" si="6"/>
        <v/>
      </c>
      <c r="AJ103" s="151"/>
      <c r="AK103" s="289" t="str">
        <f t="shared" si="7"/>
        <v>○</v>
      </c>
      <c r="AL103" s="290" t="str">
        <f t="shared" si="8"/>
        <v/>
      </c>
      <c r="AM103" s="291"/>
      <c r="AN103" s="291"/>
      <c r="AO103" s="291"/>
      <c r="AP103" s="291"/>
      <c r="AQ103" s="291"/>
      <c r="AR103" s="291"/>
      <c r="AS103" s="291"/>
      <c r="AT103" s="291"/>
      <c r="AU103" s="292"/>
    </row>
    <row r="104" spans="1:47" ht="33" customHeight="1">
      <c r="A104" s="158">
        <f t="shared" si="9"/>
        <v>93</v>
      </c>
      <c r="B104" s="246" t="str">
        <f>IF('(入力①) 基本情報入力シート'!C125="","",'(入力①) 基本情報入力シート'!C125)</f>
        <v/>
      </c>
      <c r="C104" s="247" t="str">
        <f>IF('(入力①) 基本情報入力シート'!D125="","",'(入力①) 基本情報入力シート'!D125)</f>
        <v/>
      </c>
      <c r="D104" s="247" t="str">
        <f>IF('(入力①) 基本情報入力シート'!E125="","",'(入力①) 基本情報入力シート'!E125)</f>
        <v/>
      </c>
      <c r="E104" s="247" t="str">
        <f>IF('(入力①) 基本情報入力シート'!F125="","",'(入力①) 基本情報入力シート'!F125)</f>
        <v/>
      </c>
      <c r="F104" s="247" t="str">
        <f>IF('(入力①) 基本情報入力シート'!G125="","",'(入力①) 基本情報入力シート'!G125)</f>
        <v/>
      </c>
      <c r="G104" s="247" t="str">
        <f>IF('(入力①) 基本情報入力シート'!H125="","",'(入力①) 基本情報入力シート'!H125)</f>
        <v/>
      </c>
      <c r="H104" s="247" t="str">
        <f>IF('(入力①) 基本情報入力シート'!I125="","",'(入力①) 基本情報入力シート'!I125)</f>
        <v/>
      </c>
      <c r="I104" s="247" t="str">
        <f>IF('(入力①) 基本情報入力シート'!J125="","",'(入力①) 基本情報入力シート'!J125)</f>
        <v/>
      </c>
      <c r="J104" s="247" t="str">
        <f>IF('(入力①) 基本情報入力シート'!K125="","",'(入力①) 基本情報入力シート'!K125)</f>
        <v/>
      </c>
      <c r="K104" s="249" t="str">
        <f>IF('(入力①) 基本情報入力シート'!L125="","",'(入力①) 基本情報入力シート'!L125)</f>
        <v/>
      </c>
      <c r="L104" s="185" t="str">
        <f>IF('(入力①) 基本情報入力シート'!M125="","",'(入力①) 基本情報入力シート'!M125)</f>
        <v/>
      </c>
      <c r="M104" s="185" t="str">
        <f>IF('(入力①) 基本情報入力シート'!R125="","",'(入力①) 基本情報入力シート'!R125)</f>
        <v/>
      </c>
      <c r="N104" s="185" t="str">
        <f>IF('(入力①) 基本情報入力シート'!W125="","",'(入力①) 基本情報入力シート'!W125)</f>
        <v/>
      </c>
      <c r="O104" s="185" t="str">
        <f>IF('(入力①) 基本情報入力シート'!X125="","",'(入力①) 基本情報入力シート'!X125)</f>
        <v/>
      </c>
      <c r="P104" s="198" t="str">
        <f>IF('(入力①) 基本情報入力シート'!Y125="","",'(入力①) 基本情報入力シート'!Y125)</f>
        <v/>
      </c>
      <c r="Q104" s="204" t="str">
        <f>IF('(入力①) 基本情報入力シート'!Z125="","",'(入力①) 基本情報入力シート'!Z125)</f>
        <v/>
      </c>
      <c r="R104" s="254" t="str">
        <f>IF('(入力①) 基本情報入力シート'!AA125="","",'(入力①) 基本情報入力シート'!AA125)</f>
        <v/>
      </c>
      <c r="S104" s="257"/>
      <c r="T104" s="261"/>
      <c r="U104" s="265" t="str">
        <f>IF(P104="","",VLOOKUP(P104,'【参考】数式用'!$A$5:$I$38,MATCH(T104,'【参考】数式用'!$H$4:$I$4,0)+7,0))</f>
        <v/>
      </c>
      <c r="V104" s="271"/>
      <c r="W104" s="225" t="s">
        <v>253</v>
      </c>
      <c r="X104" s="276"/>
      <c r="Y104" s="232" t="s">
        <v>37</v>
      </c>
      <c r="Z104" s="276"/>
      <c r="AA104" s="233" t="s">
        <v>237</v>
      </c>
      <c r="AB104" s="276"/>
      <c r="AC104" s="232" t="s">
        <v>37</v>
      </c>
      <c r="AD104" s="276"/>
      <c r="AE104" s="232" t="s">
        <v>42</v>
      </c>
      <c r="AF104" s="236" t="s">
        <v>72</v>
      </c>
      <c r="AG104" s="237" t="str">
        <f t="shared" si="5"/>
        <v/>
      </c>
      <c r="AH104" s="281" t="s">
        <v>255</v>
      </c>
      <c r="AI104" s="243" t="str">
        <f t="shared" si="6"/>
        <v/>
      </c>
      <c r="AJ104" s="151"/>
      <c r="AK104" s="289" t="str">
        <f t="shared" si="7"/>
        <v>○</v>
      </c>
      <c r="AL104" s="290" t="str">
        <f t="shared" si="8"/>
        <v/>
      </c>
      <c r="AM104" s="291"/>
      <c r="AN104" s="291"/>
      <c r="AO104" s="291"/>
      <c r="AP104" s="291"/>
      <c r="AQ104" s="291"/>
      <c r="AR104" s="291"/>
      <c r="AS104" s="291"/>
      <c r="AT104" s="291"/>
      <c r="AU104" s="292"/>
    </row>
    <row r="105" spans="1:47" ht="33" customHeight="1">
      <c r="A105" s="158">
        <f t="shared" si="9"/>
        <v>94</v>
      </c>
      <c r="B105" s="246" t="str">
        <f>IF('(入力①) 基本情報入力シート'!C126="","",'(入力①) 基本情報入力シート'!C126)</f>
        <v/>
      </c>
      <c r="C105" s="247" t="str">
        <f>IF('(入力①) 基本情報入力シート'!D126="","",'(入力①) 基本情報入力シート'!D126)</f>
        <v/>
      </c>
      <c r="D105" s="247" t="str">
        <f>IF('(入力①) 基本情報入力シート'!E126="","",'(入力①) 基本情報入力シート'!E126)</f>
        <v/>
      </c>
      <c r="E105" s="247" t="str">
        <f>IF('(入力①) 基本情報入力シート'!F126="","",'(入力①) 基本情報入力シート'!F126)</f>
        <v/>
      </c>
      <c r="F105" s="247" t="str">
        <f>IF('(入力①) 基本情報入力シート'!G126="","",'(入力①) 基本情報入力シート'!G126)</f>
        <v/>
      </c>
      <c r="G105" s="247" t="str">
        <f>IF('(入力①) 基本情報入力シート'!H126="","",'(入力①) 基本情報入力シート'!H126)</f>
        <v/>
      </c>
      <c r="H105" s="247" t="str">
        <f>IF('(入力①) 基本情報入力シート'!I126="","",'(入力①) 基本情報入力シート'!I126)</f>
        <v/>
      </c>
      <c r="I105" s="247" t="str">
        <f>IF('(入力①) 基本情報入力シート'!J126="","",'(入力①) 基本情報入力シート'!J126)</f>
        <v/>
      </c>
      <c r="J105" s="247" t="str">
        <f>IF('(入力①) 基本情報入力シート'!K126="","",'(入力①) 基本情報入力シート'!K126)</f>
        <v/>
      </c>
      <c r="K105" s="249" t="str">
        <f>IF('(入力①) 基本情報入力シート'!L126="","",'(入力①) 基本情報入力シート'!L126)</f>
        <v/>
      </c>
      <c r="L105" s="185" t="str">
        <f>IF('(入力①) 基本情報入力シート'!M126="","",'(入力①) 基本情報入力シート'!M126)</f>
        <v/>
      </c>
      <c r="M105" s="185" t="str">
        <f>IF('(入力①) 基本情報入力シート'!R126="","",'(入力①) 基本情報入力シート'!R126)</f>
        <v/>
      </c>
      <c r="N105" s="185" t="str">
        <f>IF('(入力①) 基本情報入力シート'!W126="","",'(入力①) 基本情報入力シート'!W126)</f>
        <v/>
      </c>
      <c r="O105" s="185" t="str">
        <f>IF('(入力①) 基本情報入力シート'!X126="","",'(入力①) 基本情報入力シート'!X126)</f>
        <v/>
      </c>
      <c r="P105" s="198" t="str">
        <f>IF('(入力①) 基本情報入力シート'!Y126="","",'(入力①) 基本情報入力シート'!Y126)</f>
        <v/>
      </c>
      <c r="Q105" s="204" t="str">
        <f>IF('(入力①) 基本情報入力シート'!Z126="","",'(入力①) 基本情報入力シート'!Z126)</f>
        <v/>
      </c>
      <c r="R105" s="254" t="str">
        <f>IF('(入力①) 基本情報入力シート'!AA126="","",'(入力①) 基本情報入力シート'!AA126)</f>
        <v/>
      </c>
      <c r="S105" s="257"/>
      <c r="T105" s="261"/>
      <c r="U105" s="265" t="str">
        <f>IF(P105="","",VLOOKUP(P105,'【参考】数式用'!$A$5:$I$38,MATCH(T105,'【参考】数式用'!$H$4:$I$4,0)+7,0))</f>
        <v/>
      </c>
      <c r="V105" s="271"/>
      <c r="W105" s="225" t="s">
        <v>253</v>
      </c>
      <c r="X105" s="276"/>
      <c r="Y105" s="232" t="s">
        <v>37</v>
      </c>
      <c r="Z105" s="276"/>
      <c r="AA105" s="233" t="s">
        <v>237</v>
      </c>
      <c r="AB105" s="276"/>
      <c r="AC105" s="232" t="s">
        <v>37</v>
      </c>
      <c r="AD105" s="276"/>
      <c r="AE105" s="232" t="s">
        <v>42</v>
      </c>
      <c r="AF105" s="236" t="s">
        <v>72</v>
      </c>
      <c r="AG105" s="237" t="str">
        <f t="shared" si="5"/>
        <v/>
      </c>
      <c r="AH105" s="281" t="s">
        <v>255</v>
      </c>
      <c r="AI105" s="243" t="str">
        <f t="shared" si="6"/>
        <v/>
      </c>
      <c r="AJ105" s="151"/>
      <c r="AK105" s="289" t="str">
        <f t="shared" si="7"/>
        <v>○</v>
      </c>
      <c r="AL105" s="290" t="str">
        <f t="shared" si="8"/>
        <v/>
      </c>
      <c r="AM105" s="291"/>
      <c r="AN105" s="291"/>
      <c r="AO105" s="291"/>
      <c r="AP105" s="291"/>
      <c r="AQ105" s="291"/>
      <c r="AR105" s="291"/>
      <c r="AS105" s="291"/>
      <c r="AT105" s="291"/>
      <c r="AU105" s="292"/>
    </row>
    <row r="106" spans="1:47" ht="33" customHeight="1">
      <c r="A106" s="158">
        <f t="shared" si="9"/>
        <v>95</v>
      </c>
      <c r="B106" s="246" t="str">
        <f>IF('(入力①) 基本情報入力シート'!C127="","",'(入力①) 基本情報入力シート'!C127)</f>
        <v/>
      </c>
      <c r="C106" s="247" t="str">
        <f>IF('(入力①) 基本情報入力シート'!D127="","",'(入力①) 基本情報入力シート'!D127)</f>
        <v/>
      </c>
      <c r="D106" s="247" t="str">
        <f>IF('(入力①) 基本情報入力シート'!E127="","",'(入力①) 基本情報入力シート'!E127)</f>
        <v/>
      </c>
      <c r="E106" s="247" t="str">
        <f>IF('(入力①) 基本情報入力シート'!F127="","",'(入力①) 基本情報入力シート'!F127)</f>
        <v/>
      </c>
      <c r="F106" s="247" t="str">
        <f>IF('(入力①) 基本情報入力シート'!G127="","",'(入力①) 基本情報入力シート'!G127)</f>
        <v/>
      </c>
      <c r="G106" s="247" t="str">
        <f>IF('(入力①) 基本情報入力シート'!H127="","",'(入力①) 基本情報入力シート'!H127)</f>
        <v/>
      </c>
      <c r="H106" s="247" t="str">
        <f>IF('(入力①) 基本情報入力シート'!I127="","",'(入力①) 基本情報入力シート'!I127)</f>
        <v/>
      </c>
      <c r="I106" s="247" t="str">
        <f>IF('(入力①) 基本情報入力シート'!J127="","",'(入力①) 基本情報入力シート'!J127)</f>
        <v/>
      </c>
      <c r="J106" s="247" t="str">
        <f>IF('(入力①) 基本情報入力シート'!K127="","",'(入力①) 基本情報入力シート'!K127)</f>
        <v/>
      </c>
      <c r="K106" s="249" t="str">
        <f>IF('(入力①) 基本情報入力シート'!L127="","",'(入力①) 基本情報入力シート'!L127)</f>
        <v/>
      </c>
      <c r="L106" s="185" t="str">
        <f>IF('(入力①) 基本情報入力シート'!M127="","",'(入力①) 基本情報入力シート'!M127)</f>
        <v/>
      </c>
      <c r="M106" s="185" t="str">
        <f>IF('(入力①) 基本情報入力シート'!R127="","",'(入力①) 基本情報入力シート'!R127)</f>
        <v/>
      </c>
      <c r="N106" s="185" t="str">
        <f>IF('(入力①) 基本情報入力シート'!W127="","",'(入力①) 基本情報入力シート'!W127)</f>
        <v/>
      </c>
      <c r="O106" s="185" t="str">
        <f>IF('(入力①) 基本情報入力シート'!X127="","",'(入力①) 基本情報入力シート'!X127)</f>
        <v/>
      </c>
      <c r="P106" s="198" t="str">
        <f>IF('(入力①) 基本情報入力シート'!Y127="","",'(入力①) 基本情報入力シート'!Y127)</f>
        <v/>
      </c>
      <c r="Q106" s="204" t="str">
        <f>IF('(入力①) 基本情報入力シート'!Z127="","",'(入力①) 基本情報入力シート'!Z127)</f>
        <v/>
      </c>
      <c r="R106" s="254" t="str">
        <f>IF('(入力①) 基本情報入力シート'!AA127="","",'(入力①) 基本情報入力シート'!AA127)</f>
        <v/>
      </c>
      <c r="S106" s="257"/>
      <c r="T106" s="261"/>
      <c r="U106" s="265" t="str">
        <f>IF(P106="","",VLOOKUP(P106,'【参考】数式用'!$A$5:$I$38,MATCH(T106,'【参考】数式用'!$H$4:$I$4,0)+7,0))</f>
        <v/>
      </c>
      <c r="V106" s="271"/>
      <c r="W106" s="225" t="s">
        <v>253</v>
      </c>
      <c r="X106" s="276"/>
      <c r="Y106" s="232" t="s">
        <v>37</v>
      </c>
      <c r="Z106" s="276"/>
      <c r="AA106" s="233" t="s">
        <v>237</v>
      </c>
      <c r="AB106" s="276"/>
      <c r="AC106" s="232" t="s">
        <v>37</v>
      </c>
      <c r="AD106" s="276"/>
      <c r="AE106" s="232" t="s">
        <v>42</v>
      </c>
      <c r="AF106" s="236" t="s">
        <v>72</v>
      </c>
      <c r="AG106" s="237" t="str">
        <f t="shared" si="5"/>
        <v/>
      </c>
      <c r="AH106" s="281" t="s">
        <v>255</v>
      </c>
      <c r="AI106" s="243" t="str">
        <f t="shared" si="6"/>
        <v/>
      </c>
      <c r="AJ106" s="151"/>
      <c r="AK106" s="289" t="str">
        <f t="shared" si="7"/>
        <v>○</v>
      </c>
      <c r="AL106" s="290" t="str">
        <f t="shared" si="8"/>
        <v/>
      </c>
      <c r="AM106" s="291"/>
      <c r="AN106" s="291"/>
      <c r="AO106" s="291"/>
      <c r="AP106" s="291"/>
      <c r="AQ106" s="291"/>
      <c r="AR106" s="291"/>
      <c r="AS106" s="291"/>
      <c r="AT106" s="291"/>
      <c r="AU106" s="292"/>
    </row>
    <row r="107" spans="1:47" ht="33" customHeight="1">
      <c r="A107" s="158">
        <f t="shared" si="9"/>
        <v>96</v>
      </c>
      <c r="B107" s="246" t="str">
        <f>IF('(入力①) 基本情報入力シート'!C128="","",'(入力①) 基本情報入力シート'!C128)</f>
        <v/>
      </c>
      <c r="C107" s="247" t="str">
        <f>IF('(入力①) 基本情報入力シート'!D128="","",'(入力①) 基本情報入力シート'!D128)</f>
        <v/>
      </c>
      <c r="D107" s="247" t="str">
        <f>IF('(入力①) 基本情報入力シート'!E128="","",'(入力①) 基本情報入力シート'!E128)</f>
        <v/>
      </c>
      <c r="E107" s="247" t="str">
        <f>IF('(入力①) 基本情報入力シート'!F128="","",'(入力①) 基本情報入力シート'!F128)</f>
        <v/>
      </c>
      <c r="F107" s="247" t="str">
        <f>IF('(入力①) 基本情報入力シート'!G128="","",'(入力①) 基本情報入力シート'!G128)</f>
        <v/>
      </c>
      <c r="G107" s="247" t="str">
        <f>IF('(入力①) 基本情報入力シート'!H128="","",'(入力①) 基本情報入力シート'!H128)</f>
        <v/>
      </c>
      <c r="H107" s="247" t="str">
        <f>IF('(入力①) 基本情報入力シート'!I128="","",'(入力①) 基本情報入力シート'!I128)</f>
        <v/>
      </c>
      <c r="I107" s="247" t="str">
        <f>IF('(入力①) 基本情報入力シート'!J128="","",'(入力①) 基本情報入力シート'!J128)</f>
        <v/>
      </c>
      <c r="J107" s="247" t="str">
        <f>IF('(入力①) 基本情報入力シート'!K128="","",'(入力①) 基本情報入力シート'!K128)</f>
        <v/>
      </c>
      <c r="K107" s="249" t="str">
        <f>IF('(入力①) 基本情報入力シート'!L128="","",'(入力①) 基本情報入力シート'!L128)</f>
        <v/>
      </c>
      <c r="L107" s="185" t="str">
        <f>IF('(入力①) 基本情報入力シート'!M128="","",'(入力①) 基本情報入力シート'!M128)</f>
        <v/>
      </c>
      <c r="M107" s="185" t="str">
        <f>IF('(入力①) 基本情報入力シート'!R128="","",'(入力①) 基本情報入力シート'!R128)</f>
        <v/>
      </c>
      <c r="N107" s="185" t="str">
        <f>IF('(入力①) 基本情報入力シート'!W128="","",'(入力①) 基本情報入力シート'!W128)</f>
        <v/>
      </c>
      <c r="O107" s="185" t="str">
        <f>IF('(入力①) 基本情報入力シート'!X128="","",'(入力①) 基本情報入力シート'!X128)</f>
        <v/>
      </c>
      <c r="P107" s="198" t="str">
        <f>IF('(入力①) 基本情報入力シート'!Y128="","",'(入力①) 基本情報入力シート'!Y128)</f>
        <v/>
      </c>
      <c r="Q107" s="204" t="str">
        <f>IF('(入力①) 基本情報入力シート'!Z128="","",'(入力①) 基本情報入力シート'!Z128)</f>
        <v/>
      </c>
      <c r="R107" s="254" t="str">
        <f>IF('(入力①) 基本情報入力シート'!AA128="","",'(入力①) 基本情報入力シート'!AA128)</f>
        <v/>
      </c>
      <c r="S107" s="257"/>
      <c r="T107" s="261"/>
      <c r="U107" s="265" t="str">
        <f>IF(P107="","",VLOOKUP(P107,'【参考】数式用'!$A$5:$I$38,MATCH(T107,'【参考】数式用'!$H$4:$I$4,0)+7,0))</f>
        <v/>
      </c>
      <c r="V107" s="271"/>
      <c r="W107" s="225" t="s">
        <v>253</v>
      </c>
      <c r="X107" s="276"/>
      <c r="Y107" s="232" t="s">
        <v>37</v>
      </c>
      <c r="Z107" s="276"/>
      <c r="AA107" s="233" t="s">
        <v>237</v>
      </c>
      <c r="AB107" s="276"/>
      <c r="AC107" s="232" t="s">
        <v>37</v>
      </c>
      <c r="AD107" s="276"/>
      <c r="AE107" s="232" t="s">
        <v>42</v>
      </c>
      <c r="AF107" s="236" t="s">
        <v>72</v>
      </c>
      <c r="AG107" s="237" t="str">
        <f t="shared" si="5"/>
        <v/>
      </c>
      <c r="AH107" s="281" t="s">
        <v>255</v>
      </c>
      <c r="AI107" s="243" t="str">
        <f t="shared" si="6"/>
        <v/>
      </c>
      <c r="AJ107" s="151"/>
      <c r="AK107" s="289" t="str">
        <f t="shared" si="7"/>
        <v>○</v>
      </c>
      <c r="AL107" s="290" t="str">
        <f t="shared" si="8"/>
        <v/>
      </c>
      <c r="AM107" s="291"/>
      <c r="AN107" s="291"/>
      <c r="AO107" s="291"/>
      <c r="AP107" s="291"/>
      <c r="AQ107" s="291"/>
      <c r="AR107" s="291"/>
      <c r="AS107" s="291"/>
      <c r="AT107" s="291"/>
      <c r="AU107" s="292"/>
    </row>
    <row r="108" spans="1:47" ht="33" customHeight="1">
      <c r="A108" s="158">
        <f t="shared" si="9"/>
        <v>97</v>
      </c>
      <c r="B108" s="246" t="str">
        <f>IF('(入力①) 基本情報入力シート'!C129="","",'(入力①) 基本情報入力シート'!C129)</f>
        <v/>
      </c>
      <c r="C108" s="247" t="str">
        <f>IF('(入力①) 基本情報入力シート'!D129="","",'(入力①) 基本情報入力シート'!D129)</f>
        <v/>
      </c>
      <c r="D108" s="247" t="str">
        <f>IF('(入力①) 基本情報入力シート'!E129="","",'(入力①) 基本情報入力シート'!E129)</f>
        <v/>
      </c>
      <c r="E108" s="247" t="str">
        <f>IF('(入力①) 基本情報入力シート'!F129="","",'(入力①) 基本情報入力シート'!F129)</f>
        <v/>
      </c>
      <c r="F108" s="247" t="str">
        <f>IF('(入力①) 基本情報入力シート'!G129="","",'(入力①) 基本情報入力シート'!G129)</f>
        <v/>
      </c>
      <c r="G108" s="247" t="str">
        <f>IF('(入力①) 基本情報入力シート'!H129="","",'(入力①) 基本情報入力シート'!H129)</f>
        <v/>
      </c>
      <c r="H108" s="247" t="str">
        <f>IF('(入力①) 基本情報入力シート'!I129="","",'(入力①) 基本情報入力シート'!I129)</f>
        <v/>
      </c>
      <c r="I108" s="247" t="str">
        <f>IF('(入力①) 基本情報入力シート'!J129="","",'(入力①) 基本情報入力シート'!J129)</f>
        <v/>
      </c>
      <c r="J108" s="247" t="str">
        <f>IF('(入力①) 基本情報入力シート'!K129="","",'(入力①) 基本情報入力シート'!K129)</f>
        <v/>
      </c>
      <c r="K108" s="249" t="str">
        <f>IF('(入力①) 基本情報入力シート'!L129="","",'(入力①) 基本情報入力シート'!L129)</f>
        <v/>
      </c>
      <c r="L108" s="185" t="str">
        <f>IF('(入力①) 基本情報入力シート'!M129="","",'(入力①) 基本情報入力シート'!M129)</f>
        <v/>
      </c>
      <c r="M108" s="185" t="str">
        <f>IF('(入力①) 基本情報入力シート'!R129="","",'(入力①) 基本情報入力シート'!R129)</f>
        <v/>
      </c>
      <c r="N108" s="185" t="str">
        <f>IF('(入力①) 基本情報入力シート'!W129="","",'(入力①) 基本情報入力シート'!W129)</f>
        <v/>
      </c>
      <c r="O108" s="185" t="str">
        <f>IF('(入力①) 基本情報入力シート'!X129="","",'(入力①) 基本情報入力シート'!X129)</f>
        <v/>
      </c>
      <c r="P108" s="198" t="str">
        <f>IF('(入力①) 基本情報入力シート'!Y129="","",'(入力①) 基本情報入力シート'!Y129)</f>
        <v/>
      </c>
      <c r="Q108" s="204" t="str">
        <f>IF('(入力①) 基本情報入力シート'!Z129="","",'(入力①) 基本情報入力シート'!Z129)</f>
        <v/>
      </c>
      <c r="R108" s="254" t="str">
        <f>IF('(入力①) 基本情報入力シート'!AA129="","",'(入力①) 基本情報入力シート'!AA129)</f>
        <v/>
      </c>
      <c r="S108" s="257"/>
      <c r="T108" s="261"/>
      <c r="U108" s="265" t="str">
        <f>IF(P108="","",VLOOKUP(P108,'【参考】数式用'!$A$5:$I$38,MATCH(T108,'【参考】数式用'!$H$4:$I$4,0)+7,0))</f>
        <v/>
      </c>
      <c r="V108" s="271"/>
      <c r="W108" s="225" t="s">
        <v>253</v>
      </c>
      <c r="X108" s="276"/>
      <c r="Y108" s="232" t="s">
        <v>37</v>
      </c>
      <c r="Z108" s="276"/>
      <c r="AA108" s="233" t="s">
        <v>237</v>
      </c>
      <c r="AB108" s="276"/>
      <c r="AC108" s="232" t="s">
        <v>37</v>
      </c>
      <c r="AD108" s="276"/>
      <c r="AE108" s="232" t="s">
        <v>42</v>
      </c>
      <c r="AF108" s="236" t="s">
        <v>72</v>
      </c>
      <c r="AG108" s="237" t="str">
        <f t="shared" si="5"/>
        <v/>
      </c>
      <c r="AH108" s="281" t="s">
        <v>255</v>
      </c>
      <c r="AI108" s="243" t="str">
        <f t="shared" si="6"/>
        <v/>
      </c>
      <c r="AJ108" s="151"/>
      <c r="AK108" s="289" t="str">
        <f t="shared" si="7"/>
        <v>○</v>
      </c>
      <c r="AL108" s="290" t="str">
        <f t="shared" si="8"/>
        <v/>
      </c>
      <c r="AM108" s="291"/>
      <c r="AN108" s="291"/>
      <c r="AO108" s="291"/>
      <c r="AP108" s="291"/>
      <c r="AQ108" s="291"/>
      <c r="AR108" s="291"/>
      <c r="AS108" s="291"/>
      <c r="AT108" s="291"/>
      <c r="AU108" s="292"/>
    </row>
    <row r="109" spans="1:47" ht="33" customHeight="1">
      <c r="A109" s="158">
        <f t="shared" si="9"/>
        <v>98</v>
      </c>
      <c r="B109" s="246" t="str">
        <f>IF('(入力①) 基本情報入力シート'!C130="","",'(入力①) 基本情報入力シート'!C130)</f>
        <v/>
      </c>
      <c r="C109" s="247" t="str">
        <f>IF('(入力①) 基本情報入力シート'!D130="","",'(入力①) 基本情報入力シート'!D130)</f>
        <v/>
      </c>
      <c r="D109" s="247" t="str">
        <f>IF('(入力①) 基本情報入力シート'!E130="","",'(入力①) 基本情報入力シート'!E130)</f>
        <v/>
      </c>
      <c r="E109" s="247" t="str">
        <f>IF('(入力①) 基本情報入力シート'!F130="","",'(入力①) 基本情報入力シート'!F130)</f>
        <v/>
      </c>
      <c r="F109" s="247" t="str">
        <f>IF('(入力①) 基本情報入力シート'!G130="","",'(入力①) 基本情報入力シート'!G130)</f>
        <v/>
      </c>
      <c r="G109" s="247" t="str">
        <f>IF('(入力①) 基本情報入力シート'!H130="","",'(入力①) 基本情報入力シート'!H130)</f>
        <v/>
      </c>
      <c r="H109" s="247" t="str">
        <f>IF('(入力①) 基本情報入力シート'!I130="","",'(入力①) 基本情報入力シート'!I130)</f>
        <v/>
      </c>
      <c r="I109" s="247" t="str">
        <f>IF('(入力①) 基本情報入力シート'!J130="","",'(入力①) 基本情報入力シート'!J130)</f>
        <v/>
      </c>
      <c r="J109" s="247" t="str">
        <f>IF('(入力①) 基本情報入力シート'!K130="","",'(入力①) 基本情報入力シート'!K130)</f>
        <v/>
      </c>
      <c r="K109" s="249" t="str">
        <f>IF('(入力①) 基本情報入力シート'!L130="","",'(入力①) 基本情報入力シート'!L130)</f>
        <v/>
      </c>
      <c r="L109" s="185" t="str">
        <f>IF('(入力①) 基本情報入力シート'!M130="","",'(入力①) 基本情報入力シート'!M130)</f>
        <v/>
      </c>
      <c r="M109" s="185" t="str">
        <f>IF('(入力①) 基本情報入力シート'!R130="","",'(入力①) 基本情報入力シート'!R130)</f>
        <v/>
      </c>
      <c r="N109" s="185" t="str">
        <f>IF('(入力①) 基本情報入力シート'!W130="","",'(入力①) 基本情報入力シート'!W130)</f>
        <v/>
      </c>
      <c r="O109" s="185" t="str">
        <f>IF('(入力①) 基本情報入力シート'!X130="","",'(入力①) 基本情報入力シート'!X130)</f>
        <v/>
      </c>
      <c r="P109" s="198" t="str">
        <f>IF('(入力①) 基本情報入力シート'!Y130="","",'(入力①) 基本情報入力シート'!Y130)</f>
        <v/>
      </c>
      <c r="Q109" s="204" t="str">
        <f>IF('(入力①) 基本情報入力シート'!Z130="","",'(入力①) 基本情報入力シート'!Z130)</f>
        <v/>
      </c>
      <c r="R109" s="254" t="str">
        <f>IF('(入力①) 基本情報入力シート'!AA130="","",'(入力①) 基本情報入力シート'!AA130)</f>
        <v/>
      </c>
      <c r="S109" s="257"/>
      <c r="T109" s="261"/>
      <c r="U109" s="265" t="str">
        <f>IF(P109="","",VLOOKUP(P109,'【参考】数式用'!$A$5:$I$38,MATCH(T109,'【参考】数式用'!$H$4:$I$4,0)+7,0))</f>
        <v/>
      </c>
      <c r="V109" s="271"/>
      <c r="W109" s="225" t="s">
        <v>253</v>
      </c>
      <c r="X109" s="276"/>
      <c r="Y109" s="232" t="s">
        <v>37</v>
      </c>
      <c r="Z109" s="276"/>
      <c r="AA109" s="233" t="s">
        <v>237</v>
      </c>
      <c r="AB109" s="276"/>
      <c r="AC109" s="232" t="s">
        <v>37</v>
      </c>
      <c r="AD109" s="276"/>
      <c r="AE109" s="232" t="s">
        <v>42</v>
      </c>
      <c r="AF109" s="236" t="s">
        <v>72</v>
      </c>
      <c r="AG109" s="237" t="str">
        <f t="shared" si="5"/>
        <v/>
      </c>
      <c r="AH109" s="281" t="s">
        <v>255</v>
      </c>
      <c r="AI109" s="243" t="str">
        <f t="shared" si="6"/>
        <v/>
      </c>
      <c r="AJ109" s="151"/>
      <c r="AK109" s="289" t="str">
        <f t="shared" si="7"/>
        <v>○</v>
      </c>
      <c r="AL109" s="290" t="str">
        <f t="shared" si="8"/>
        <v/>
      </c>
      <c r="AM109" s="291"/>
      <c r="AN109" s="291"/>
      <c r="AO109" s="291"/>
      <c r="AP109" s="291"/>
      <c r="AQ109" s="291"/>
      <c r="AR109" s="291"/>
      <c r="AS109" s="291"/>
      <c r="AT109" s="291"/>
      <c r="AU109" s="292"/>
    </row>
    <row r="110" spans="1:47" ht="33" customHeight="1">
      <c r="A110" s="158">
        <f t="shared" si="9"/>
        <v>99</v>
      </c>
      <c r="B110" s="246" t="str">
        <f>IF('(入力①) 基本情報入力シート'!C131="","",'(入力①) 基本情報入力シート'!C131)</f>
        <v/>
      </c>
      <c r="C110" s="247" t="str">
        <f>IF('(入力①) 基本情報入力シート'!D131="","",'(入力①) 基本情報入力シート'!D131)</f>
        <v/>
      </c>
      <c r="D110" s="247" t="str">
        <f>IF('(入力①) 基本情報入力シート'!E131="","",'(入力①) 基本情報入力シート'!E131)</f>
        <v/>
      </c>
      <c r="E110" s="247" t="str">
        <f>IF('(入力①) 基本情報入力シート'!F131="","",'(入力①) 基本情報入力シート'!F131)</f>
        <v/>
      </c>
      <c r="F110" s="247" t="str">
        <f>IF('(入力①) 基本情報入力シート'!G131="","",'(入力①) 基本情報入力シート'!G131)</f>
        <v/>
      </c>
      <c r="G110" s="247" t="str">
        <f>IF('(入力①) 基本情報入力シート'!H131="","",'(入力①) 基本情報入力シート'!H131)</f>
        <v/>
      </c>
      <c r="H110" s="247" t="str">
        <f>IF('(入力①) 基本情報入力シート'!I131="","",'(入力①) 基本情報入力シート'!I131)</f>
        <v/>
      </c>
      <c r="I110" s="247" t="str">
        <f>IF('(入力①) 基本情報入力シート'!J131="","",'(入力①) 基本情報入力シート'!J131)</f>
        <v/>
      </c>
      <c r="J110" s="247" t="str">
        <f>IF('(入力①) 基本情報入力シート'!K131="","",'(入力①) 基本情報入力シート'!K131)</f>
        <v/>
      </c>
      <c r="K110" s="249" t="str">
        <f>IF('(入力①) 基本情報入力シート'!L131="","",'(入力①) 基本情報入力シート'!L131)</f>
        <v/>
      </c>
      <c r="L110" s="185" t="str">
        <f>IF('(入力①) 基本情報入力シート'!M131="","",'(入力①) 基本情報入力シート'!M131)</f>
        <v/>
      </c>
      <c r="M110" s="185" t="str">
        <f>IF('(入力①) 基本情報入力シート'!R131="","",'(入力①) 基本情報入力シート'!R131)</f>
        <v/>
      </c>
      <c r="N110" s="185" t="str">
        <f>IF('(入力①) 基本情報入力シート'!W131="","",'(入力①) 基本情報入力シート'!W131)</f>
        <v/>
      </c>
      <c r="O110" s="185" t="str">
        <f>IF('(入力①) 基本情報入力シート'!X131="","",'(入力①) 基本情報入力シート'!X131)</f>
        <v/>
      </c>
      <c r="P110" s="198" t="str">
        <f>IF('(入力①) 基本情報入力シート'!Y131="","",'(入力①) 基本情報入力シート'!Y131)</f>
        <v/>
      </c>
      <c r="Q110" s="204" t="str">
        <f>IF('(入力①) 基本情報入力シート'!Z131="","",'(入力①) 基本情報入力シート'!Z131)</f>
        <v/>
      </c>
      <c r="R110" s="254" t="str">
        <f>IF('(入力①) 基本情報入力シート'!AA131="","",'(入力①) 基本情報入力シート'!AA131)</f>
        <v/>
      </c>
      <c r="S110" s="257"/>
      <c r="T110" s="261"/>
      <c r="U110" s="265" t="str">
        <f>IF(P110="","",VLOOKUP(P110,'【参考】数式用'!$A$5:$I$38,MATCH(T110,'【参考】数式用'!$H$4:$I$4,0)+7,0))</f>
        <v/>
      </c>
      <c r="V110" s="271"/>
      <c r="W110" s="225" t="s">
        <v>253</v>
      </c>
      <c r="X110" s="276"/>
      <c r="Y110" s="232" t="s">
        <v>37</v>
      </c>
      <c r="Z110" s="276"/>
      <c r="AA110" s="233" t="s">
        <v>237</v>
      </c>
      <c r="AB110" s="276"/>
      <c r="AC110" s="232" t="s">
        <v>37</v>
      </c>
      <c r="AD110" s="276"/>
      <c r="AE110" s="232" t="s">
        <v>42</v>
      </c>
      <c r="AF110" s="236" t="s">
        <v>72</v>
      </c>
      <c r="AG110" s="237" t="str">
        <f t="shared" si="5"/>
        <v/>
      </c>
      <c r="AH110" s="281" t="s">
        <v>255</v>
      </c>
      <c r="AI110" s="243" t="str">
        <f t="shared" si="6"/>
        <v/>
      </c>
      <c r="AJ110" s="151"/>
      <c r="AK110" s="289" t="str">
        <f t="shared" si="7"/>
        <v>○</v>
      </c>
      <c r="AL110" s="290" t="str">
        <f t="shared" si="8"/>
        <v/>
      </c>
      <c r="AM110" s="291"/>
      <c r="AN110" s="291"/>
      <c r="AO110" s="291"/>
      <c r="AP110" s="291"/>
      <c r="AQ110" s="291"/>
      <c r="AR110" s="291"/>
      <c r="AS110" s="291"/>
      <c r="AT110" s="291"/>
      <c r="AU110" s="292"/>
    </row>
    <row r="111" spans="1:47" ht="33" customHeight="1">
      <c r="A111" s="158">
        <f t="shared" si="9"/>
        <v>100</v>
      </c>
      <c r="B111" s="246" t="str">
        <f>IF('(入力①) 基本情報入力シート'!C132="","",'(入力①) 基本情報入力シート'!C132)</f>
        <v/>
      </c>
      <c r="C111" s="247" t="str">
        <f>IF('(入力①) 基本情報入力シート'!D132="","",'(入力①) 基本情報入力シート'!D132)</f>
        <v/>
      </c>
      <c r="D111" s="247" t="str">
        <f>IF('(入力①) 基本情報入力シート'!E132="","",'(入力①) 基本情報入力シート'!E132)</f>
        <v/>
      </c>
      <c r="E111" s="247" t="str">
        <f>IF('(入力①) 基本情報入力シート'!F132="","",'(入力①) 基本情報入力シート'!F132)</f>
        <v/>
      </c>
      <c r="F111" s="247" t="str">
        <f>IF('(入力①) 基本情報入力シート'!G132="","",'(入力①) 基本情報入力シート'!G132)</f>
        <v/>
      </c>
      <c r="G111" s="247" t="str">
        <f>IF('(入力①) 基本情報入力シート'!H132="","",'(入力①) 基本情報入力シート'!H132)</f>
        <v/>
      </c>
      <c r="H111" s="247" t="str">
        <f>IF('(入力①) 基本情報入力シート'!I132="","",'(入力①) 基本情報入力シート'!I132)</f>
        <v/>
      </c>
      <c r="I111" s="247" t="str">
        <f>IF('(入力①) 基本情報入力シート'!J132="","",'(入力①) 基本情報入力シート'!J132)</f>
        <v/>
      </c>
      <c r="J111" s="247" t="str">
        <f>IF('(入力①) 基本情報入力シート'!K132="","",'(入力①) 基本情報入力シート'!K132)</f>
        <v/>
      </c>
      <c r="K111" s="249" t="str">
        <f>IF('(入力①) 基本情報入力シート'!L132="","",'(入力①) 基本情報入力シート'!L132)</f>
        <v/>
      </c>
      <c r="L111" s="185" t="str">
        <f>IF('(入力①) 基本情報入力シート'!M132="","",'(入力①) 基本情報入力シート'!M132)</f>
        <v/>
      </c>
      <c r="M111" s="185" t="str">
        <f>IF('(入力①) 基本情報入力シート'!R132="","",'(入力①) 基本情報入力シート'!R132)</f>
        <v/>
      </c>
      <c r="N111" s="185" t="str">
        <f>IF('(入力①) 基本情報入力シート'!W132="","",'(入力①) 基本情報入力シート'!W132)</f>
        <v/>
      </c>
      <c r="O111" s="185" t="str">
        <f>IF('(入力①) 基本情報入力シート'!X132="","",'(入力①) 基本情報入力シート'!X132)</f>
        <v/>
      </c>
      <c r="P111" s="198" t="str">
        <f>IF('(入力①) 基本情報入力シート'!Y132="","",'(入力①) 基本情報入力シート'!Y132)</f>
        <v/>
      </c>
      <c r="Q111" s="204" t="str">
        <f>IF('(入力①) 基本情報入力シート'!Z132="","",'(入力①) 基本情報入力シート'!Z132)</f>
        <v/>
      </c>
      <c r="R111" s="254" t="str">
        <f>IF('(入力①) 基本情報入力シート'!AA132="","",'(入力①) 基本情報入力シート'!AA132)</f>
        <v/>
      </c>
      <c r="S111" s="257"/>
      <c r="T111" s="262"/>
      <c r="U111" s="265" t="str">
        <f>IF(P111="","",VLOOKUP(P111,'【参考】数式用'!$A$5:$I$38,MATCH(T111,'【参考】数式用'!$H$4:$I$4,0)+7,0))</f>
        <v/>
      </c>
      <c r="V111" s="272"/>
      <c r="W111" s="274" t="s">
        <v>253</v>
      </c>
      <c r="X111" s="277"/>
      <c r="Y111" s="278" t="s">
        <v>37</v>
      </c>
      <c r="Z111" s="277"/>
      <c r="AA111" s="279" t="s">
        <v>237</v>
      </c>
      <c r="AB111" s="277"/>
      <c r="AC111" s="278" t="s">
        <v>37</v>
      </c>
      <c r="AD111" s="277"/>
      <c r="AE111" s="278" t="s">
        <v>42</v>
      </c>
      <c r="AF111" s="280" t="s">
        <v>72</v>
      </c>
      <c r="AG111" s="282" t="str">
        <f t="shared" si="5"/>
        <v/>
      </c>
      <c r="AH111" s="283" t="s">
        <v>255</v>
      </c>
      <c r="AI111" s="286" t="str">
        <f t="shared" si="6"/>
        <v/>
      </c>
      <c r="AJ111" s="151"/>
      <c r="AK111" s="289" t="str">
        <f t="shared" si="7"/>
        <v>○</v>
      </c>
      <c r="AL111" s="290" t="str">
        <f t="shared" si="8"/>
        <v/>
      </c>
      <c r="AM111" s="291"/>
      <c r="AN111" s="291"/>
      <c r="AO111" s="291"/>
      <c r="AP111" s="291"/>
      <c r="AQ111" s="291"/>
      <c r="AR111" s="291"/>
      <c r="AS111" s="291"/>
      <c r="AT111" s="291"/>
      <c r="AU111" s="292"/>
    </row>
    <row r="112" spans="1:47" ht="10.5" customHeight="1"/>
    <row r="113" spans="35:35" ht="20.25" customHeight="1">
      <c r="AI113" s="287"/>
    </row>
    <row r="114" spans="35:35" ht="20.25" customHeight="1">
      <c r="AI114" s="288"/>
    </row>
    <row r="115" spans="35:35" ht="21" customHeight="1"/>
  </sheetData>
  <sheetProtection sheet="1" formatCells="0" formatColumns="0" formatRows="0" insertRows="0" deleteRows="0" autoFilter="0"/>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5" fitToWidth="1" fitToHeight="1" orientation="landscape" usePrinterDefaults="1"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7CE842B-18F9-4759-BFD3-B5282F8796CA}">
            <xm:f>'(入力③)別紙様式2-1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topLeftCell="A67" zoomScale="70" zoomScaleNormal="85" zoomScaleSheetLayoutView="70" workbookViewId="0">
      <selection activeCell="AL31" sqref="A1:AL31"/>
    </sheetView>
  </sheetViews>
  <sheetFormatPr defaultColWidth="2.5" defaultRowHeight="13.5"/>
  <cols>
    <col min="1" max="1" width="5.625" style="149" customWidth="1"/>
    <col min="2" max="11" width="2.625" style="149" customWidth="1"/>
    <col min="12" max="12" width="12.5" style="149" customWidth="1"/>
    <col min="13" max="13" width="11.75" style="149" customWidth="1"/>
    <col min="14" max="14" width="15.875" style="149" customWidth="1"/>
    <col min="15" max="15" width="31.25" style="149" customWidth="1"/>
    <col min="16" max="16" width="31.375" style="149" customWidth="1"/>
    <col min="17" max="18" width="11.625" style="149" customWidth="1"/>
    <col min="19" max="19" width="9.625" style="149" customWidth="1"/>
    <col min="20" max="20" width="13.625" style="149" customWidth="1"/>
    <col min="21" max="21" width="6.75" style="149" customWidth="1"/>
    <col min="22" max="22" width="4.75" style="149" customWidth="1"/>
    <col min="23" max="23" width="3.625" style="149" customWidth="1"/>
    <col min="24" max="24" width="3.125" style="149" customWidth="1"/>
    <col min="25" max="25" width="3.625" style="149" customWidth="1"/>
    <col min="26" max="26" width="8"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875" style="149" customWidth="1"/>
    <col min="34" max="34" width="16.375" style="149" customWidth="1"/>
    <col min="35" max="35" width="10.625" style="149" customWidth="1"/>
    <col min="36" max="36" width="11.375" style="149" customWidth="1"/>
    <col min="37" max="37" width="10.625" style="149" customWidth="1"/>
    <col min="38" max="38" width="11.375" style="149" customWidth="1"/>
    <col min="39" max="39" width="0.875" style="149" customWidth="1"/>
    <col min="40" max="40" width="10.75" style="149" customWidth="1"/>
    <col min="41" max="16384" width="2.5" style="149"/>
  </cols>
  <sheetData>
    <row r="1" spans="1:38" ht="21" customHeight="1">
      <c r="A1" s="150" t="s">
        <v>422</v>
      </c>
      <c r="B1" s="151"/>
      <c r="C1" s="151"/>
      <c r="D1" s="151"/>
      <c r="E1" s="151"/>
      <c r="F1" s="151"/>
      <c r="G1" s="159" t="s">
        <v>35</v>
      </c>
      <c r="M1" s="299"/>
      <c r="R1" s="338"/>
      <c r="S1" s="338"/>
      <c r="T1" s="338"/>
      <c r="U1" s="338"/>
      <c r="V1" s="338"/>
      <c r="W1" s="338"/>
      <c r="X1" s="338"/>
      <c r="Y1" s="338"/>
      <c r="Z1" s="338"/>
      <c r="AA1" s="338"/>
      <c r="AB1" s="338"/>
      <c r="AC1" s="338"/>
      <c r="AD1" s="338"/>
      <c r="AE1" s="338"/>
      <c r="AF1" s="338"/>
      <c r="AG1" s="338"/>
      <c r="AH1" s="338"/>
      <c r="AI1" s="338"/>
      <c r="AJ1" s="338"/>
      <c r="AK1" s="338"/>
      <c r="AL1" s="338"/>
    </row>
    <row r="2" spans="1:38" ht="21" customHeight="1">
      <c r="B2" s="299"/>
      <c r="C2" s="299"/>
      <c r="D2" s="299"/>
      <c r="E2" s="299"/>
      <c r="F2" s="299"/>
      <c r="G2" s="299"/>
      <c r="H2" s="299"/>
      <c r="I2" s="299"/>
      <c r="J2" s="299"/>
      <c r="K2" s="299"/>
      <c r="L2" s="299"/>
      <c r="M2" s="299"/>
      <c r="N2" s="299"/>
      <c r="O2" s="299"/>
      <c r="P2" s="330" t="s">
        <v>148</v>
      </c>
      <c r="Q2" s="336" t="s">
        <v>289</v>
      </c>
      <c r="R2" s="336"/>
      <c r="S2" s="336"/>
      <c r="T2" s="336"/>
      <c r="U2" s="336"/>
      <c r="V2" s="336"/>
      <c r="W2" s="336"/>
      <c r="X2" s="336"/>
      <c r="Y2" s="336"/>
      <c r="Z2" s="336"/>
      <c r="AA2" s="336"/>
      <c r="AB2" s="336"/>
      <c r="AC2" s="336"/>
      <c r="AD2" s="336"/>
      <c r="AE2" s="336"/>
      <c r="AF2" s="336"/>
      <c r="AG2" s="336"/>
      <c r="AH2" s="336"/>
      <c r="AI2" s="336"/>
      <c r="AJ2" s="336"/>
      <c r="AK2" s="336"/>
      <c r="AL2" s="338"/>
    </row>
    <row r="3" spans="1:38" ht="27" customHeight="1">
      <c r="A3" s="293" t="s">
        <v>28</v>
      </c>
      <c r="B3" s="293"/>
      <c r="C3" s="304"/>
      <c r="D3" s="309" t="str">
        <f>IF('(入力①) 基本情報入力シート'!M16="","",'(入力①) 基本情報入力シート'!M16)</f>
        <v/>
      </c>
      <c r="E3" s="311"/>
      <c r="F3" s="311"/>
      <c r="G3" s="311"/>
      <c r="H3" s="311"/>
      <c r="I3" s="311"/>
      <c r="J3" s="311"/>
      <c r="K3" s="311"/>
      <c r="L3" s="311"/>
      <c r="M3" s="311"/>
      <c r="N3" s="311"/>
      <c r="O3" s="325"/>
      <c r="P3" s="194"/>
      <c r="Q3" s="336"/>
      <c r="R3" s="336"/>
      <c r="S3" s="336"/>
      <c r="T3" s="336"/>
      <c r="U3" s="336"/>
      <c r="V3" s="336"/>
      <c r="W3" s="336"/>
      <c r="X3" s="336"/>
      <c r="Y3" s="336"/>
      <c r="Z3" s="336"/>
      <c r="AA3" s="336"/>
      <c r="AB3" s="336"/>
      <c r="AC3" s="336"/>
      <c r="AD3" s="336"/>
      <c r="AE3" s="336"/>
      <c r="AF3" s="336"/>
      <c r="AG3" s="336"/>
      <c r="AH3" s="336"/>
      <c r="AI3" s="336"/>
      <c r="AJ3" s="336"/>
      <c r="AK3" s="336"/>
      <c r="AL3" s="338"/>
    </row>
    <row r="4" spans="1:38" ht="21" customHeight="1">
      <c r="A4" s="294"/>
      <c r="B4" s="294"/>
      <c r="C4" s="294"/>
      <c r="D4" s="310"/>
      <c r="E4" s="310"/>
      <c r="F4" s="310"/>
      <c r="G4" s="310"/>
      <c r="H4" s="310"/>
      <c r="I4" s="310"/>
      <c r="J4" s="310"/>
      <c r="K4" s="310"/>
      <c r="L4" s="310"/>
      <c r="M4" s="310"/>
      <c r="N4" s="310"/>
      <c r="O4" s="310"/>
      <c r="P4" s="171"/>
      <c r="Q4" s="336"/>
      <c r="R4" s="336"/>
      <c r="S4" s="336"/>
      <c r="T4" s="336"/>
      <c r="U4" s="336"/>
      <c r="V4" s="336"/>
      <c r="W4" s="336"/>
      <c r="X4" s="336"/>
      <c r="Y4" s="336"/>
      <c r="Z4" s="336"/>
      <c r="AA4" s="336"/>
      <c r="AB4" s="336"/>
      <c r="AC4" s="336"/>
      <c r="AD4" s="336"/>
      <c r="AE4" s="336"/>
      <c r="AF4" s="336"/>
      <c r="AG4" s="336"/>
      <c r="AH4" s="336"/>
      <c r="AI4" s="336"/>
      <c r="AJ4" s="336"/>
      <c r="AK4" s="336"/>
      <c r="AL4" s="338"/>
    </row>
    <row r="5" spans="1:38" ht="27.75" customHeight="1">
      <c r="A5" s="154" t="s">
        <v>469</v>
      </c>
      <c r="B5" s="160"/>
      <c r="C5" s="160"/>
      <c r="D5" s="160"/>
      <c r="E5" s="160"/>
      <c r="F5" s="160"/>
      <c r="G5" s="160"/>
      <c r="H5" s="160"/>
      <c r="I5" s="160"/>
      <c r="J5" s="160"/>
      <c r="K5" s="160"/>
      <c r="L5" s="160"/>
      <c r="M5" s="160"/>
      <c r="N5" s="160"/>
      <c r="O5" s="326" t="str">
        <f>IF(SUM(AH12:AH111)=0,"",SUM(AH12:AH111))</f>
        <v/>
      </c>
      <c r="P5" s="331"/>
      <c r="Q5" s="336"/>
      <c r="R5" s="336"/>
      <c r="S5" s="336"/>
      <c r="T5" s="336"/>
      <c r="U5" s="336"/>
      <c r="V5" s="336"/>
      <c r="W5" s="336"/>
      <c r="X5" s="336"/>
      <c r="Y5" s="336"/>
      <c r="Z5" s="336"/>
      <c r="AA5" s="336"/>
      <c r="AB5" s="336"/>
      <c r="AC5" s="336"/>
      <c r="AD5" s="336"/>
      <c r="AE5" s="336"/>
      <c r="AF5" s="336"/>
      <c r="AG5" s="336"/>
      <c r="AH5" s="336"/>
      <c r="AI5" s="336"/>
      <c r="AJ5" s="336"/>
      <c r="AK5" s="336"/>
      <c r="AL5" s="338"/>
    </row>
    <row r="6" spans="1:38" ht="21" customHeight="1">
      <c r="R6" s="339"/>
      <c r="S6" s="339"/>
      <c r="T6" s="151"/>
      <c r="AH6" s="374"/>
    </row>
    <row r="7" spans="1:38" ht="18" customHeight="1">
      <c r="A7" s="295"/>
      <c r="B7" s="300" t="s">
        <v>0</v>
      </c>
      <c r="C7" s="305"/>
      <c r="D7" s="305"/>
      <c r="E7" s="305"/>
      <c r="F7" s="305"/>
      <c r="G7" s="305"/>
      <c r="H7" s="305"/>
      <c r="I7" s="305"/>
      <c r="J7" s="305"/>
      <c r="K7" s="312"/>
      <c r="L7" s="316" t="s">
        <v>174</v>
      </c>
      <c r="M7" s="320"/>
      <c r="N7" s="323"/>
      <c r="O7" s="327" t="s">
        <v>193</v>
      </c>
      <c r="P7" s="332" t="s">
        <v>114</v>
      </c>
      <c r="Q7" s="316" t="s">
        <v>472</v>
      </c>
      <c r="R7" s="340" t="s">
        <v>439</v>
      </c>
      <c r="S7" s="343" t="s">
        <v>452</v>
      </c>
      <c r="T7" s="346" t="s">
        <v>436</v>
      </c>
      <c r="U7" s="350"/>
      <c r="V7" s="350"/>
      <c r="W7" s="350"/>
      <c r="X7" s="350"/>
      <c r="Y7" s="350"/>
      <c r="Z7" s="350"/>
      <c r="AA7" s="350"/>
      <c r="AB7" s="350"/>
      <c r="AC7" s="350"/>
      <c r="AD7" s="350"/>
      <c r="AE7" s="350"/>
      <c r="AF7" s="350"/>
      <c r="AG7" s="350"/>
      <c r="AH7" s="350"/>
      <c r="AI7" s="350"/>
      <c r="AJ7" s="350"/>
      <c r="AK7" s="350"/>
      <c r="AL7" s="388"/>
    </row>
    <row r="8" spans="1:38" ht="21.75" customHeight="1">
      <c r="A8" s="296"/>
      <c r="B8" s="301"/>
      <c r="C8" s="306"/>
      <c r="D8" s="306"/>
      <c r="E8" s="306"/>
      <c r="F8" s="306"/>
      <c r="G8" s="306"/>
      <c r="H8" s="306"/>
      <c r="I8" s="306"/>
      <c r="J8" s="306"/>
      <c r="K8" s="313"/>
      <c r="L8" s="317"/>
      <c r="M8" s="321" t="s">
        <v>17</v>
      </c>
      <c r="N8" s="324"/>
      <c r="O8" s="328"/>
      <c r="P8" s="333"/>
      <c r="Q8" s="317"/>
      <c r="R8" s="341"/>
      <c r="S8" s="344"/>
      <c r="T8" s="347" t="s">
        <v>20</v>
      </c>
      <c r="U8" s="351" t="s">
        <v>202</v>
      </c>
      <c r="V8" s="356" t="s">
        <v>453</v>
      </c>
      <c r="W8" s="361"/>
      <c r="X8" s="361"/>
      <c r="Y8" s="361"/>
      <c r="Z8" s="361"/>
      <c r="AA8" s="361"/>
      <c r="AB8" s="361"/>
      <c r="AC8" s="361"/>
      <c r="AD8" s="361"/>
      <c r="AE8" s="361"/>
      <c r="AF8" s="361"/>
      <c r="AG8" s="371"/>
      <c r="AH8" s="201" t="s">
        <v>137</v>
      </c>
      <c r="AI8" s="377" t="s">
        <v>440</v>
      </c>
      <c r="AJ8" s="377"/>
      <c r="AK8" s="377"/>
      <c r="AL8" s="389"/>
    </row>
    <row r="9" spans="1:38" ht="13.5" customHeight="1">
      <c r="A9" s="296"/>
      <c r="B9" s="301"/>
      <c r="C9" s="306"/>
      <c r="D9" s="306"/>
      <c r="E9" s="306"/>
      <c r="F9" s="306"/>
      <c r="G9" s="306"/>
      <c r="H9" s="306"/>
      <c r="I9" s="306"/>
      <c r="J9" s="306"/>
      <c r="K9" s="313"/>
      <c r="L9" s="317"/>
      <c r="M9" s="322"/>
      <c r="N9" s="314"/>
      <c r="O9" s="328"/>
      <c r="P9" s="333"/>
      <c r="Q9" s="317"/>
      <c r="R9" s="341"/>
      <c r="S9" s="344"/>
      <c r="T9" s="210"/>
      <c r="U9" s="352"/>
      <c r="V9" s="357"/>
      <c r="W9" s="357"/>
      <c r="X9" s="357"/>
      <c r="Y9" s="357"/>
      <c r="Z9" s="357"/>
      <c r="AA9" s="357"/>
      <c r="AB9" s="357"/>
      <c r="AC9" s="357"/>
      <c r="AD9" s="357"/>
      <c r="AE9" s="357"/>
      <c r="AF9" s="357"/>
      <c r="AG9" s="324"/>
      <c r="AH9" s="202"/>
      <c r="AI9" s="378"/>
      <c r="AJ9" s="383"/>
      <c r="AK9" s="378"/>
      <c r="AL9" s="390"/>
    </row>
    <row r="10" spans="1:38" ht="150" customHeight="1">
      <c r="A10" s="296"/>
      <c r="B10" s="301"/>
      <c r="C10" s="306"/>
      <c r="D10" s="306"/>
      <c r="E10" s="306"/>
      <c r="F10" s="306"/>
      <c r="G10" s="306"/>
      <c r="H10" s="306"/>
      <c r="I10" s="306"/>
      <c r="J10" s="306"/>
      <c r="K10" s="313"/>
      <c r="L10" s="317"/>
      <c r="M10" s="317" t="s">
        <v>261</v>
      </c>
      <c r="N10" s="317" t="s">
        <v>262</v>
      </c>
      <c r="O10" s="328"/>
      <c r="P10" s="333"/>
      <c r="Q10" s="317"/>
      <c r="R10" s="341"/>
      <c r="S10" s="344"/>
      <c r="T10" s="210"/>
      <c r="U10" s="352"/>
      <c r="V10" s="357"/>
      <c r="W10" s="357"/>
      <c r="X10" s="357"/>
      <c r="Y10" s="357"/>
      <c r="Z10" s="357"/>
      <c r="AA10" s="357"/>
      <c r="AB10" s="357"/>
      <c r="AC10" s="357"/>
      <c r="AD10" s="357"/>
      <c r="AE10" s="357"/>
      <c r="AF10" s="357"/>
      <c r="AG10" s="324"/>
      <c r="AH10" s="202"/>
      <c r="AI10" s="379" t="s">
        <v>394</v>
      </c>
      <c r="AJ10" s="384" t="s">
        <v>308</v>
      </c>
      <c r="AK10" s="378" t="s">
        <v>343</v>
      </c>
      <c r="AL10" s="391" t="s">
        <v>377</v>
      </c>
    </row>
    <row r="11" spans="1:38" ht="14.25">
      <c r="A11" s="297"/>
      <c r="B11" s="302"/>
      <c r="C11" s="307"/>
      <c r="D11" s="307"/>
      <c r="E11" s="307"/>
      <c r="F11" s="307"/>
      <c r="G11" s="307"/>
      <c r="H11" s="307"/>
      <c r="I11" s="307"/>
      <c r="J11" s="307"/>
      <c r="K11" s="314"/>
      <c r="L11" s="318"/>
      <c r="M11" s="318"/>
      <c r="N11" s="318"/>
      <c r="O11" s="329"/>
      <c r="P11" s="334"/>
      <c r="Q11" s="334"/>
      <c r="R11" s="342"/>
      <c r="S11" s="345"/>
      <c r="T11" s="210"/>
      <c r="U11" s="353"/>
      <c r="V11" s="358"/>
      <c r="W11" s="358"/>
      <c r="X11" s="358"/>
      <c r="Y11" s="358"/>
      <c r="Z11" s="358"/>
      <c r="AA11" s="358"/>
      <c r="AB11" s="358"/>
      <c r="AC11" s="358"/>
      <c r="AD11" s="358"/>
      <c r="AE11" s="358"/>
      <c r="AF11" s="358"/>
      <c r="AG11" s="358"/>
      <c r="AH11" s="342"/>
      <c r="AI11" s="380"/>
      <c r="AJ11" s="380"/>
      <c r="AK11" s="387"/>
      <c r="AL11" s="392"/>
    </row>
    <row r="12" spans="1:38" ht="36.75" customHeight="1">
      <c r="A12" s="298">
        <v>1</v>
      </c>
      <c r="B12" s="303" t="str">
        <f>IF('(入力①) 基本情報入力シート'!C33="","",'(入力①) 基本情報入力シート'!C33)</f>
        <v/>
      </c>
      <c r="C12" s="308" t="str">
        <f>IF('(入力①) 基本情報入力シート'!D33="","",'(入力①) 基本情報入力シート'!D33)</f>
        <v/>
      </c>
      <c r="D12" s="308" t="str">
        <f>IF('(入力①) 基本情報入力シート'!E33="","",'(入力①) 基本情報入力シート'!E33)</f>
        <v/>
      </c>
      <c r="E12" s="308" t="str">
        <f>IF('(入力①) 基本情報入力シート'!F33="","",'(入力①) 基本情報入力シート'!F33)</f>
        <v/>
      </c>
      <c r="F12" s="308" t="str">
        <f>IF('(入力①) 基本情報入力シート'!G33="","",'(入力①) 基本情報入力シート'!G33)</f>
        <v/>
      </c>
      <c r="G12" s="308" t="str">
        <f>IF('(入力①) 基本情報入力シート'!H33="","",'(入力①) 基本情報入力シート'!H33)</f>
        <v/>
      </c>
      <c r="H12" s="308" t="str">
        <f>IF('(入力①) 基本情報入力シート'!I33="","",'(入力①) 基本情報入力シート'!I33)</f>
        <v/>
      </c>
      <c r="I12" s="308" t="str">
        <f>IF('(入力①) 基本情報入力シート'!J33="","",'(入力①) 基本情報入力シート'!J33)</f>
        <v/>
      </c>
      <c r="J12" s="308" t="str">
        <f>IF('(入力①) 基本情報入力シート'!K33="","",'(入力①) 基本情報入力シート'!K33)</f>
        <v/>
      </c>
      <c r="K12" s="315" t="str">
        <f>IF('(入力①) 基本情報入力シート'!L33="","",'(入力①) 基本情報入力シート'!L33)</f>
        <v/>
      </c>
      <c r="L12" s="319" t="str">
        <f>IF('(入力①) 基本情報入力シート'!M33="","",'(入力①) 基本情報入力シート'!M33)</f>
        <v/>
      </c>
      <c r="M12" s="319" t="str">
        <f>IF('(入力①) 基本情報入力シート'!R33="","",'(入力①) 基本情報入力シート'!R33)</f>
        <v/>
      </c>
      <c r="N12" s="319" t="str">
        <f>IF('(入力①) 基本情報入力シート'!W33="","",'(入力①) 基本情報入力シート'!W33)</f>
        <v/>
      </c>
      <c r="O12" s="298" t="str">
        <f>IF('(入力①) 基本情報入力シート'!X33="","",'(入力①) 基本情報入力シート'!X33)</f>
        <v/>
      </c>
      <c r="P12" s="335" t="str">
        <f>IF('(入力①) 基本情報入力シート'!Y33="","",'(入力①) 基本情報入力シート'!Y33)</f>
        <v/>
      </c>
      <c r="Q12" s="337"/>
      <c r="R12" s="204" t="str">
        <f>IF('(入力①) 基本情報入力シート'!Z33="","",'(入力①) 基本情報入力シート'!Z33)</f>
        <v/>
      </c>
      <c r="S12" s="208" t="str">
        <f>IF('(入力①) 基本情報入力シート'!AA33="","",'(入力①) 基本情報入力シート'!AA33)</f>
        <v/>
      </c>
      <c r="T12" s="348"/>
      <c r="U12" s="354" t="str">
        <f>IF(P12="","",VLOOKUP(P12,'【参考】数式用2'!$A$3:$C$36,3,FALSE))</f>
        <v/>
      </c>
      <c r="V12" s="359" t="s">
        <v>77</v>
      </c>
      <c r="W12" s="362"/>
      <c r="X12" s="364" t="s">
        <v>37</v>
      </c>
      <c r="Y12" s="362"/>
      <c r="Z12" s="366" t="s">
        <v>145</v>
      </c>
      <c r="AA12" s="362"/>
      <c r="AB12" s="359" t="s">
        <v>37</v>
      </c>
      <c r="AC12" s="362"/>
      <c r="AD12" s="359" t="s">
        <v>6</v>
      </c>
      <c r="AE12" s="368" t="s">
        <v>72</v>
      </c>
      <c r="AF12" s="370" t="str">
        <f t="shared" ref="AF12:AF75" si="0">IF(W12&gt;=1,(AA12*12+AC12)-(W12*12+Y12)+1,"")</f>
        <v/>
      </c>
      <c r="AG12" s="372" t="s">
        <v>10</v>
      </c>
      <c r="AH12" s="375" t="str">
        <f t="shared" ref="AH12:AH75" si="1">IFERROR(ROUNDDOWN(ROUND(R12*S12,0)*U12,0)*AF12,"")</f>
        <v/>
      </c>
      <c r="AI12" s="381"/>
      <c r="AJ12" s="381"/>
      <c r="AK12" s="385"/>
      <c r="AL12" s="393"/>
    </row>
    <row r="13" spans="1:38" ht="36.75" customHeight="1">
      <c r="A13" s="298">
        <f t="shared" ref="A13:A76" si="2">A12+1</f>
        <v>2</v>
      </c>
      <c r="B13" s="303" t="str">
        <f>IF('(入力①) 基本情報入力シート'!C34="","",'(入力①) 基本情報入力シート'!C34)</f>
        <v/>
      </c>
      <c r="C13" s="308" t="str">
        <f>IF('(入力①) 基本情報入力シート'!D34="","",'(入力①) 基本情報入力シート'!D34)</f>
        <v/>
      </c>
      <c r="D13" s="308" t="str">
        <f>IF('(入力①) 基本情報入力シート'!E34="","",'(入力①) 基本情報入力シート'!E34)</f>
        <v/>
      </c>
      <c r="E13" s="308" t="str">
        <f>IF('(入力①) 基本情報入力シート'!F34="","",'(入力①) 基本情報入力シート'!F34)</f>
        <v/>
      </c>
      <c r="F13" s="308" t="str">
        <f>IF('(入力①) 基本情報入力シート'!G34="","",'(入力①) 基本情報入力シート'!G34)</f>
        <v/>
      </c>
      <c r="G13" s="308" t="str">
        <f>IF('(入力①) 基本情報入力シート'!H34="","",'(入力①) 基本情報入力シート'!H34)</f>
        <v/>
      </c>
      <c r="H13" s="308" t="str">
        <f>IF('(入力①) 基本情報入力シート'!I34="","",'(入力①) 基本情報入力シート'!I34)</f>
        <v/>
      </c>
      <c r="I13" s="308" t="str">
        <f>IF('(入力①) 基本情報入力シート'!J34="","",'(入力①) 基本情報入力シート'!J34)</f>
        <v/>
      </c>
      <c r="J13" s="308" t="str">
        <f>IF('(入力①) 基本情報入力シート'!K34="","",'(入力①) 基本情報入力シート'!K34)</f>
        <v/>
      </c>
      <c r="K13" s="315" t="str">
        <f>IF('(入力①) 基本情報入力シート'!L34="","",'(入力①) 基本情報入力シート'!L34)</f>
        <v/>
      </c>
      <c r="L13" s="319" t="str">
        <f>IF('(入力①) 基本情報入力シート'!M34="","",'(入力①) 基本情報入力シート'!M34)</f>
        <v/>
      </c>
      <c r="M13" s="319" t="str">
        <f>IF('(入力①) 基本情報入力シート'!R34="","",'(入力①) 基本情報入力シート'!R34)</f>
        <v/>
      </c>
      <c r="N13" s="319" t="str">
        <f>IF('(入力①) 基本情報入力シート'!W34="","",'(入力①) 基本情報入力シート'!W34)</f>
        <v/>
      </c>
      <c r="O13" s="298" t="str">
        <f>IF('(入力①) 基本情報入力シート'!X34="","",'(入力①) 基本情報入力シート'!X34)</f>
        <v/>
      </c>
      <c r="P13" s="335" t="str">
        <f>IF('(入力①) 基本情報入力シート'!Y34="","",'(入力①) 基本情報入力シート'!Y34)</f>
        <v/>
      </c>
      <c r="Q13" s="337"/>
      <c r="R13" s="204" t="str">
        <f>IF('(入力①) 基本情報入力シート'!Z34="","",'(入力①) 基本情報入力シート'!Z34)</f>
        <v/>
      </c>
      <c r="S13" s="208" t="str">
        <f>IF('(入力①) 基本情報入力シート'!AA34="","",'(入力①) 基本情報入力シート'!AA34)</f>
        <v/>
      </c>
      <c r="T13" s="348"/>
      <c r="U13" s="354" t="str">
        <f>IF(P13="","",VLOOKUP(P13,'【参考】数式用2'!$A$3:$C$36,3,FALSE))</f>
        <v/>
      </c>
      <c r="V13" s="359" t="s">
        <v>77</v>
      </c>
      <c r="W13" s="362"/>
      <c r="X13" s="364" t="s">
        <v>37</v>
      </c>
      <c r="Y13" s="362"/>
      <c r="Z13" s="366" t="s">
        <v>145</v>
      </c>
      <c r="AA13" s="362"/>
      <c r="AB13" s="359" t="s">
        <v>37</v>
      </c>
      <c r="AC13" s="362"/>
      <c r="AD13" s="359" t="s">
        <v>6</v>
      </c>
      <c r="AE13" s="368" t="s">
        <v>72</v>
      </c>
      <c r="AF13" s="370" t="str">
        <f t="shared" si="0"/>
        <v/>
      </c>
      <c r="AG13" s="372" t="s">
        <v>10</v>
      </c>
      <c r="AH13" s="375" t="str">
        <f t="shared" si="1"/>
        <v/>
      </c>
      <c r="AI13" s="381"/>
      <c r="AJ13" s="381"/>
      <c r="AK13" s="381"/>
      <c r="AL13" s="393"/>
    </row>
    <row r="14" spans="1:38" ht="36.75" customHeight="1">
      <c r="A14" s="298">
        <f t="shared" si="2"/>
        <v>3</v>
      </c>
      <c r="B14" s="303" t="str">
        <f>IF('(入力①) 基本情報入力シート'!C35="","",'(入力①) 基本情報入力シート'!C35)</f>
        <v/>
      </c>
      <c r="C14" s="308" t="str">
        <f>IF('(入力①) 基本情報入力シート'!D35="","",'(入力①) 基本情報入力シート'!D35)</f>
        <v/>
      </c>
      <c r="D14" s="308" t="str">
        <f>IF('(入力①) 基本情報入力シート'!E35="","",'(入力①) 基本情報入力シート'!E35)</f>
        <v/>
      </c>
      <c r="E14" s="308" t="str">
        <f>IF('(入力①) 基本情報入力シート'!F35="","",'(入力①) 基本情報入力シート'!F35)</f>
        <v/>
      </c>
      <c r="F14" s="308" t="str">
        <f>IF('(入力①) 基本情報入力シート'!G35="","",'(入力①) 基本情報入力シート'!G35)</f>
        <v/>
      </c>
      <c r="G14" s="308" t="str">
        <f>IF('(入力①) 基本情報入力シート'!H35="","",'(入力①) 基本情報入力シート'!H35)</f>
        <v/>
      </c>
      <c r="H14" s="308" t="str">
        <f>IF('(入力①) 基本情報入力シート'!I35="","",'(入力①) 基本情報入力シート'!I35)</f>
        <v/>
      </c>
      <c r="I14" s="308" t="str">
        <f>IF('(入力①) 基本情報入力シート'!J35="","",'(入力①) 基本情報入力シート'!J35)</f>
        <v/>
      </c>
      <c r="J14" s="308" t="str">
        <f>IF('(入力①) 基本情報入力シート'!K35="","",'(入力①) 基本情報入力シート'!K35)</f>
        <v/>
      </c>
      <c r="K14" s="315" t="str">
        <f>IF('(入力①) 基本情報入力シート'!L35="","",'(入力①) 基本情報入力シート'!L35)</f>
        <v/>
      </c>
      <c r="L14" s="319" t="str">
        <f>IF('(入力①) 基本情報入力シート'!M35="","",'(入力①) 基本情報入力シート'!M35)</f>
        <v/>
      </c>
      <c r="M14" s="319" t="str">
        <f>IF('(入力①) 基本情報入力シート'!R35="","",'(入力①) 基本情報入力シート'!R35)</f>
        <v/>
      </c>
      <c r="N14" s="319" t="str">
        <f>IF('(入力①) 基本情報入力シート'!W35="","",'(入力①) 基本情報入力シート'!W35)</f>
        <v/>
      </c>
      <c r="O14" s="298" t="str">
        <f>IF('(入力①) 基本情報入力シート'!X35="","",'(入力①) 基本情報入力シート'!X35)</f>
        <v/>
      </c>
      <c r="P14" s="335" t="str">
        <f>IF('(入力①) 基本情報入力シート'!Y35="","",'(入力①) 基本情報入力シート'!Y35)</f>
        <v/>
      </c>
      <c r="Q14" s="337"/>
      <c r="R14" s="204" t="str">
        <f>IF('(入力①) 基本情報入力シート'!Z35="","",'(入力①) 基本情報入力シート'!Z35)</f>
        <v/>
      </c>
      <c r="S14" s="208" t="str">
        <f>IF('(入力①) 基本情報入力シート'!AA35="","",'(入力①) 基本情報入力シート'!AA35)</f>
        <v/>
      </c>
      <c r="T14" s="348"/>
      <c r="U14" s="354" t="str">
        <f>IF(P14="","",VLOOKUP(P14,'【参考】数式用2'!$A$3:$C$36,3,FALSE))</f>
        <v/>
      </c>
      <c r="V14" s="359" t="s">
        <v>77</v>
      </c>
      <c r="W14" s="362"/>
      <c r="X14" s="364" t="s">
        <v>37</v>
      </c>
      <c r="Y14" s="362"/>
      <c r="Z14" s="366" t="s">
        <v>145</v>
      </c>
      <c r="AA14" s="362"/>
      <c r="AB14" s="359" t="s">
        <v>37</v>
      </c>
      <c r="AC14" s="362"/>
      <c r="AD14" s="359" t="s">
        <v>6</v>
      </c>
      <c r="AE14" s="368" t="s">
        <v>72</v>
      </c>
      <c r="AF14" s="370" t="str">
        <f t="shared" si="0"/>
        <v/>
      </c>
      <c r="AG14" s="372" t="s">
        <v>10</v>
      </c>
      <c r="AH14" s="375" t="str">
        <f t="shared" si="1"/>
        <v/>
      </c>
      <c r="AI14" s="381"/>
      <c r="AJ14" s="381"/>
      <c r="AK14" s="381"/>
      <c r="AL14" s="393"/>
    </row>
    <row r="15" spans="1:38" ht="36.75" customHeight="1">
      <c r="A15" s="298">
        <f t="shared" si="2"/>
        <v>4</v>
      </c>
      <c r="B15" s="303" t="str">
        <f>IF('(入力①) 基本情報入力シート'!C36="","",'(入力①) 基本情報入力シート'!C36)</f>
        <v/>
      </c>
      <c r="C15" s="308" t="str">
        <f>IF('(入力①) 基本情報入力シート'!D36="","",'(入力①) 基本情報入力シート'!D36)</f>
        <v/>
      </c>
      <c r="D15" s="308" t="str">
        <f>IF('(入力①) 基本情報入力シート'!E36="","",'(入力①) 基本情報入力シート'!E36)</f>
        <v/>
      </c>
      <c r="E15" s="308" t="str">
        <f>IF('(入力①) 基本情報入力シート'!F36="","",'(入力①) 基本情報入力シート'!F36)</f>
        <v/>
      </c>
      <c r="F15" s="308" t="str">
        <f>IF('(入力①) 基本情報入力シート'!G36="","",'(入力①) 基本情報入力シート'!G36)</f>
        <v/>
      </c>
      <c r="G15" s="308" t="str">
        <f>IF('(入力①) 基本情報入力シート'!H36="","",'(入力①) 基本情報入力シート'!H36)</f>
        <v/>
      </c>
      <c r="H15" s="308" t="str">
        <f>IF('(入力①) 基本情報入力シート'!I36="","",'(入力①) 基本情報入力シート'!I36)</f>
        <v/>
      </c>
      <c r="I15" s="308" t="str">
        <f>IF('(入力①) 基本情報入力シート'!J36="","",'(入力①) 基本情報入力シート'!J36)</f>
        <v/>
      </c>
      <c r="J15" s="308" t="str">
        <f>IF('(入力①) 基本情報入力シート'!K36="","",'(入力①) 基本情報入力シート'!K36)</f>
        <v/>
      </c>
      <c r="K15" s="315" t="str">
        <f>IF('(入力①) 基本情報入力シート'!L36="","",'(入力①) 基本情報入力シート'!L36)</f>
        <v/>
      </c>
      <c r="L15" s="319" t="str">
        <f>IF('(入力①) 基本情報入力シート'!M36="","",'(入力①) 基本情報入力シート'!M36)</f>
        <v/>
      </c>
      <c r="M15" s="319" t="str">
        <f>IF('(入力①) 基本情報入力シート'!R36="","",'(入力①) 基本情報入力シート'!R36)</f>
        <v/>
      </c>
      <c r="N15" s="319" t="str">
        <f>IF('(入力①) 基本情報入力シート'!W36="","",'(入力①) 基本情報入力シート'!W36)</f>
        <v/>
      </c>
      <c r="O15" s="298" t="str">
        <f>IF('(入力①) 基本情報入力シート'!X36="","",'(入力①) 基本情報入力シート'!X36)</f>
        <v/>
      </c>
      <c r="P15" s="335" t="str">
        <f>IF('(入力①) 基本情報入力シート'!Y36="","",'(入力①) 基本情報入力シート'!Y36)</f>
        <v/>
      </c>
      <c r="Q15" s="337"/>
      <c r="R15" s="204" t="str">
        <f>IF('(入力①) 基本情報入力シート'!Z36="","",'(入力①) 基本情報入力シート'!Z36)</f>
        <v/>
      </c>
      <c r="S15" s="208" t="str">
        <f>IF('(入力①) 基本情報入力シート'!AA36="","",'(入力①) 基本情報入力シート'!AA36)</f>
        <v/>
      </c>
      <c r="T15" s="348"/>
      <c r="U15" s="354" t="str">
        <f>IF(P15="","",VLOOKUP(P15,'【参考】数式用2'!$A$3:$C$36,3,FALSE))</f>
        <v/>
      </c>
      <c r="V15" s="359" t="s">
        <v>77</v>
      </c>
      <c r="W15" s="362"/>
      <c r="X15" s="364" t="s">
        <v>37</v>
      </c>
      <c r="Y15" s="362"/>
      <c r="Z15" s="366" t="s">
        <v>145</v>
      </c>
      <c r="AA15" s="362"/>
      <c r="AB15" s="359" t="s">
        <v>37</v>
      </c>
      <c r="AC15" s="362"/>
      <c r="AD15" s="359" t="s">
        <v>6</v>
      </c>
      <c r="AE15" s="368" t="s">
        <v>72</v>
      </c>
      <c r="AF15" s="370" t="str">
        <f t="shared" si="0"/>
        <v/>
      </c>
      <c r="AG15" s="372" t="s">
        <v>10</v>
      </c>
      <c r="AH15" s="375" t="str">
        <f t="shared" si="1"/>
        <v/>
      </c>
      <c r="AI15" s="381"/>
      <c r="AJ15" s="381"/>
      <c r="AK15" s="381"/>
      <c r="AL15" s="393"/>
    </row>
    <row r="16" spans="1:38" ht="36.75" customHeight="1">
      <c r="A16" s="298">
        <f t="shared" si="2"/>
        <v>5</v>
      </c>
      <c r="B16" s="303" t="str">
        <f>IF('(入力①) 基本情報入力シート'!C37="","",'(入力①) 基本情報入力シート'!C37)</f>
        <v/>
      </c>
      <c r="C16" s="308" t="str">
        <f>IF('(入力①) 基本情報入力シート'!D37="","",'(入力①) 基本情報入力シート'!D37)</f>
        <v/>
      </c>
      <c r="D16" s="308" t="str">
        <f>IF('(入力①) 基本情報入力シート'!E37="","",'(入力①) 基本情報入力シート'!E37)</f>
        <v/>
      </c>
      <c r="E16" s="308" t="str">
        <f>IF('(入力①) 基本情報入力シート'!F37="","",'(入力①) 基本情報入力シート'!F37)</f>
        <v/>
      </c>
      <c r="F16" s="308" t="str">
        <f>IF('(入力①) 基本情報入力シート'!G37="","",'(入力①) 基本情報入力シート'!G37)</f>
        <v/>
      </c>
      <c r="G16" s="308" t="str">
        <f>IF('(入力①) 基本情報入力シート'!H37="","",'(入力①) 基本情報入力シート'!H37)</f>
        <v/>
      </c>
      <c r="H16" s="308" t="str">
        <f>IF('(入力①) 基本情報入力シート'!I37="","",'(入力①) 基本情報入力シート'!I37)</f>
        <v/>
      </c>
      <c r="I16" s="308" t="str">
        <f>IF('(入力①) 基本情報入力シート'!J37="","",'(入力①) 基本情報入力シート'!J37)</f>
        <v/>
      </c>
      <c r="J16" s="308" t="str">
        <f>IF('(入力①) 基本情報入力シート'!K37="","",'(入力①) 基本情報入力シート'!K37)</f>
        <v/>
      </c>
      <c r="K16" s="315" t="str">
        <f>IF('(入力①) 基本情報入力シート'!L37="","",'(入力①) 基本情報入力シート'!L37)</f>
        <v/>
      </c>
      <c r="L16" s="319" t="str">
        <f>IF('(入力①) 基本情報入力シート'!M37="","",'(入力①) 基本情報入力シート'!M37)</f>
        <v/>
      </c>
      <c r="M16" s="319" t="str">
        <f>IF('(入力①) 基本情報入力シート'!R37="","",'(入力①) 基本情報入力シート'!R37)</f>
        <v/>
      </c>
      <c r="N16" s="319" t="str">
        <f>IF('(入力①) 基本情報入力シート'!W37="","",'(入力①) 基本情報入力シート'!W37)</f>
        <v/>
      </c>
      <c r="O16" s="298" t="str">
        <f>IF('(入力①) 基本情報入力シート'!X37="","",'(入力①) 基本情報入力シート'!X37)</f>
        <v/>
      </c>
      <c r="P16" s="335" t="str">
        <f>IF('(入力①) 基本情報入力シート'!Y37="","",'(入力①) 基本情報入力シート'!Y37)</f>
        <v/>
      </c>
      <c r="Q16" s="337"/>
      <c r="R16" s="204" t="str">
        <f>IF('(入力①) 基本情報入力シート'!Z37="","",'(入力①) 基本情報入力シート'!Z37)</f>
        <v/>
      </c>
      <c r="S16" s="208" t="str">
        <f>IF('(入力①) 基本情報入力シート'!AA37="","",'(入力①) 基本情報入力シート'!AA37)</f>
        <v/>
      </c>
      <c r="T16" s="348"/>
      <c r="U16" s="354" t="str">
        <f>IF(P16="","",VLOOKUP(P16,'【参考】数式用2'!$A$3:$C$36,3,FALSE))</f>
        <v/>
      </c>
      <c r="V16" s="359" t="s">
        <v>77</v>
      </c>
      <c r="W16" s="362"/>
      <c r="X16" s="364" t="s">
        <v>37</v>
      </c>
      <c r="Y16" s="362"/>
      <c r="Z16" s="366" t="s">
        <v>145</v>
      </c>
      <c r="AA16" s="362"/>
      <c r="AB16" s="359" t="s">
        <v>37</v>
      </c>
      <c r="AC16" s="362"/>
      <c r="AD16" s="359" t="s">
        <v>6</v>
      </c>
      <c r="AE16" s="368" t="s">
        <v>72</v>
      </c>
      <c r="AF16" s="370" t="str">
        <f t="shared" si="0"/>
        <v/>
      </c>
      <c r="AG16" s="372" t="s">
        <v>10</v>
      </c>
      <c r="AH16" s="375" t="str">
        <f t="shared" si="1"/>
        <v/>
      </c>
      <c r="AI16" s="381"/>
      <c r="AJ16" s="381"/>
      <c r="AK16" s="381"/>
      <c r="AL16" s="393"/>
    </row>
    <row r="17" spans="1:38" ht="36.75" customHeight="1">
      <c r="A17" s="298">
        <f t="shared" si="2"/>
        <v>6</v>
      </c>
      <c r="B17" s="303" t="str">
        <f>IF('(入力①) 基本情報入力シート'!C38="","",'(入力①) 基本情報入力シート'!C38)</f>
        <v/>
      </c>
      <c r="C17" s="308" t="str">
        <f>IF('(入力①) 基本情報入力シート'!D38="","",'(入力①) 基本情報入力シート'!D38)</f>
        <v/>
      </c>
      <c r="D17" s="308" t="str">
        <f>IF('(入力①) 基本情報入力シート'!E38="","",'(入力①) 基本情報入力シート'!E38)</f>
        <v/>
      </c>
      <c r="E17" s="308" t="str">
        <f>IF('(入力①) 基本情報入力シート'!F38="","",'(入力①) 基本情報入力シート'!F38)</f>
        <v/>
      </c>
      <c r="F17" s="308" t="str">
        <f>IF('(入力①) 基本情報入力シート'!G38="","",'(入力①) 基本情報入力シート'!G38)</f>
        <v/>
      </c>
      <c r="G17" s="308" t="str">
        <f>IF('(入力①) 基本情報入力シート'!H38="","",'(入力①) 基本情報入力シート'!H38)</f>
        <v/>
      </c>
      <c r="H17" s="308" t="str">
        <f>IF('(入力①) 基本情報入力シート'!I38="","",'(入力①) 基本情報入力シート'!I38)</f>
        <v/>
      </c>
      <c r="I17" s="308" t="str">
        <f>IF('(入力①) 基本情報入力シート'!J38="","",'(入力①) 基本情報入力シート'!J38)</f>
        <v/>
      </c>
      <c r="J17" s="308" t="str">
        <f>IF('(入力①) 基本情報入力シート'!K38="","",'(入力①) 基本情報入力シート'!K38)</f>
        <v/>
      </c>
      <c r="K17" s="315" t="str">
        <f>IF('(入力①) 基本情報入力シート'!L38="","",'(入力①) 基本情報入力シート'!L38)</f>
        <v/>
      </c>
      <c r="L17" s="319" t="str">
        <f>IF('(入力①) 基本情報入力シート'!M38="","",'(入力①) 基本情報入力シート'!M38)</f>
        <v/>
      </c>
      <c r="M17" s="319" t="str">
        <f>IF('(入力①) 基本情報入力シート'!R38="","",'(入力①) 基本情報入力シート'!R38)</f>
        <v/>
      </c>
      <c r="N17" s="319" t="str">
        <f>IF('(入力①) 基本情報入力シート'!W38="","",'(入力①) 基本情報入力シート'!W38)</f>
        <v/>
      </c>
      <c r="O17" s="298" t="str">
        <f>IF('(入力①) 基本情報入力シート'!X38="","",'(入力①) 基本情報入力シート'!X38)</f>
        <v/>
      </c>
      <c r="P17" s="335" t="str">
        <f>IF('(入力①) 基本情報入力シート'!Y38="","",'(入力①) 基本情報入力シート'!Y38)</f>
        <v/>
      </c>
      <c r="Q17" s="337"/>
      <c r="R17" s="204" t="str">
        <f>IF('(入力①) 基本情報入力シート'!Z38="","",'(入力①) 基本情報入力シート'!Z38)</f>
        <v/>
      </c>
      <c r="S17" s="208" t="str">
        <f>IF('(入力①) 基本情報入力シート'!AA38="","",'(入力①) 基本情報入力シート'!AA38)</f>
        <v/>
      </c>
      <c r="T17" s="348"/>
      <c r="U17" s="354" t="str">
        <f>IF(P17="","",VLOOKUP(P17,'【参考】数式用2'!$A$3:$C$36,3,FALSE))</f>
        <v/>
      </c>
      <c r="V17" s="359" t="s">
        <v>253</v>
      </c>
      <c r="W17" s="362"/>
      <c r="X17" s="364" t="s">
        <v>37</v>
      </c>
      <c r="Y17" s="362"/>
      <c r="Z17" s="366" t="s">
        <v>237</v>
      </c>
      <c r="AA17" s="362"/>
      <c r="AB17" s="359" t="s">
        <v>37</v>
      </c>
      <c r="AC17" s="362"/>
      <c r="AD17" s="359" t="s">
        <v>42</v>
      </c>
      <c r="AE17" s="368" t="s">
        <v>72</v>
      </c>
      <c r="AF17" s="370" t="str">
        <f t="shared" si="0"/>
        <v/>
      </c>
      <c r="AG17" s="372" t="s">
        <v>255</v>
      </c>
      <c r="AH17" s="375" t="str">
        <f t="shared" si="1"/>
        <v/>
      </c>
      <c r="AI17" s="381"/>
      <c r="AJ17" s="381"/>
      <c r="AK17" s="381"/>
      <c r="AL17" s="393"/>
    </row>
    <row r="18" spans="1:38" ht="36.75" customHeight="1">
      <c r="A18" s="298">
        <f t="shared" si="2"/>
        <v>7</v>
      </c>
      <c r="B18" s="303" t="str">
        <f>IF('(入力①) 基本情報入力シート'!C39="","",'(入力①) 基本情報入力シート'!C39)</f>
        <v/>
      </c>
      <c r="C18" s="308" t="str">
        <f>IF('(入力①) 基本情報入力シート'!D39="","",'(入力①) 基本情報入力シート'!D39)</f>
        <v/>
      </c>
      <c r="D18" s="308" t="str">
        <f>IF('(入力①) 基本情報入力シート'!E39="","",'(入力①) 基本情報入力シート'!E39)</f>
        <v/>
      </c>
      <c r="E18" s="308" t="str">
        <f>IF('(入力①) 基本情報入力シート'!F39="","",'(入力①) 基本情報入力シート'!F39)</f>
        <v/>
      </c>
      <c r="F18" s="308" t="str">
        <f>IF('(入力①) 基本情報入力シート'!G39="","",'(入力①) 基本情報入力シート'!G39)</f>
        <v/>
      </c>
      <c r="G18" s="308" t="str">
        <f>IF('(入力①) 基本情報入力シート'!H39="","",'(入力①) 基本情報入力シート'!H39)</f>
        <v/>
      </c>
      <c r="H18" s="308" t="str">
        <f>IF('(入力①) 基本情報入力シート'!I39="","",'(入力①) 基本情報入力シート'!I39)</f>
        <v/>
      </c>
      <c r="I18" s="308" t="str">
        <f>IF('(入力①) 基本情報入力シート'!J39="","",'(入力①) 基本情報入力シート'!J39)</f>
        <v/>
      </c>
      <c r="J18" s="308" t="str">
        <f>IF('(入力①) 基本情報入力シート'!K39="","",'(入力①) 基本情報入力シート'!K39)</f>
        <v/>
      </c>
      <c r="K18" s="315" t="str">
        <f>IF('(入力①) 基本情報入力シート'!L39="","",'(入力①) 基本情報入力シート'!L39)</f>
        <v/>
      </c>
      <c r="L18" s="319" t="str">
        <f>IF('(入力①) 基本情報入力シート'!M39="","",'(入力①) 基本情報入力シート'!M39)</f>
        <v/>
      </c>
      <c r="M18" s="319" t="str">
        <f>IF('(入力①) 基本情報入力シート'!R39="","",'(入力①) 基本情報入力シート'!R39)</f>
        <v/>
      </c>
      <c r="N18" s="319" t="str">
        <f>IF('(入力①) 基本情報入力シート'!W39="","",'(入力①) 基本情報入力シート'!W39)</f>
        <v/>
      </c>
      <c r="O18" s="298" t="str">
        <f>IF('(入力①) 基本情報入力シート'!X39="","",'(入力①) 基本情報入力シート'!X39)</f>
        <v/>
      </c>
      <c r="P18" s="335" t="str">
        <f>IF('(入力①) 基本情報入力シート'!Y39="","",'(入力①) 基本情報入力シート'!Y39)</f>
        <v/>
      </c>
      <c r="Q18" s="337"/>
      <c r="R18" s="204" t="str">
        <f>IF('(入力①) 基本情報入力シート'!Z39="","",'(入力①) 基本情報入力シート'!Z39)</f>
        <v/>
      </c>
      <c r="S18" s="208" t="str">
        <f>IF('(入力①) 基本情報入力シート'!AA39="","",'(入力①) 基本情報入力シート'!AA39)</f>
        <v/>
      </c>
      <c r="T18" s="348"/>
      <c r="U18" s="354" t="str">
        <f>IF(P18="","",VLOOKUP(P18,'【参考】数式用2'!$A$3:$C$36,3,FALSE))</f>
        <v/>
      </c>
      <c r="V18" s="359" t="s">
        <v>253</v>
      </c>
      <c r="W18" s="362"/>
      <c r="X18" s="364" t="s">
        <v>37</v>
      </c>
      <c r="Y18" s="362"/>
      <c r="Z18" s="366" t="s">
        <v>237</v>
      </c>
      <c r="AA18" s="362"/>
      <c r="AB18" s="359" t="s">
        <v>37</v>
      </c>
      <c r="AC18" s="362"/>
      <c r="AD18" s="359" t="s">
        <v>42</v>
      </c>
      <c r="AE18" s="368" t="s">
        <v>72</v>
      </c>
      <c r="AF18" s="370" t="str">
        <f t="shared" si="0"/>
        <v/>
      </c>
      <c r="AG18" s="372" t="s">
        <v>255</v>
      </c>
      <c r="AH18" s="375" t="str">
        <f t="shared" si="1"/>
        <v/>
      </c>
      <c r="AI18" s="381"/>
      <c r="AJ18" s="381"/>
      <c r="AK18" s="381"/>
      <c r="AL18" s="393"/>
    </row>
    <row r="19" spans="1:38" ht="36.75" customHeight="1">
      <c r="A19" s="298">
        <f t="shared" si="2"/>
        <v>8</v>
      </c>
      <c r="B19" s="303" t="str">
        <f>IF('(入力①) 基本情報入力シート'!C40="","",'(入力①) 基本情報入力シート'!C40)</f>
        <v/>
      </c>
      <c r="C19" s="308" t="str">
        <f>IF('(入力①) 基本情報入力シート'!D40="","",'(入力①) 基本情報入力シート'!D40)</f>
        <v/>
      </c>
      <c r="D19" s="308" t="str">
        <f>IF('(入力①) 基本情報入力シート'!E40="","",'(入力①) 基本情報入力シート'!E40)</f>
        <v/>
      </c>
      <c r="E19" s="308" t="str">
        <f>IF('(入力①) 基本情報入力シート'!F40="","",'(入力①) 基本情報入力シート'!F40)</f>
        <v/>
      </c>
      <c r="F19" s="308" t="str">
        <f>IF('(入力①) 基本情報入力シート'!G40="","",'(入力①) 基本情報入力シート'!G40)</f>
        <v/>
      </c>
      <c r="G19" s="308" t="str">
        <f>IF('(入力①) 基本情報入力シート'!H40="","",'(入力①) 基本情報入力シート'!H40)</f>
        <v/>
      </c>
      <c r="H19" s="308" t="str">
        <f>IF('(入力①) 基本情報入力シート'!I40="","",'(入力①) 基本情報入力シート'!I40)</f>
        <v/>
      </c>
      <c r="I19" s="308" t="str">
        <f>IF('(入力①) 基本情報入力シート'!J40="","",'(入力①) 基本情報入力シート'!J40)</f>
        <v/>
      </c>
      <c r="J19" s="308" t="str">
        <f>IF('(入力①) 基本情報入力シート'!K40="","",'(入力①) 基本情報入力シート'!K40)</f>
        <v/>
      </c>
      <c r="K19" s="315" t="str">
        <f>IF('(入力①) 基本情報入力シート'!L40="","",'(入力①) 基本情報入力シート'!L40)</f>
        <v/>
      </c>
      <c r="L19" s="319" t="str">
        <f>IF('(入力①) 基本情報入力シート'!M40="","",'(入力①) 基本情報入力シート'!M40)</f>
        <v/>
      </c>
      <c r="M19" s="319" t="str">
        <f>IF('(入力①) 基本情報入力シート'!R40="","",'(入力①) 基本情報入力シート'!R40)</f>
        <v/>
      </c>
      <c r="N19" s="319" t="str">
        <f>IF('(入力①) 基本情報入力シート'!W40="","",'(入力①) 基本情報入力シート'!W40)</f>
        <v/>
      </c>
      <c r="O19" s="298" t="str">
        <f>IF('(入力①) 基本情報入力シート'!X40="","",'(入力①) 基本情報入力シート'!X40)</f>
        <v/>
      </c>
      <c r="P19" s="335" t="str">
        <f>IF('(入力①) 基本情報入力シート'!Y40="","",'(入力①) 基本情報入力シート'!Y40)</f>
        <v/>
      </c>
      <c r="Q19" s="337"/>
      <c r="R19" s="204" t="str">
        <f>IF('(入力①) 基本情報入力シート'!Z40="","",'(入力①) 基本情報入力シート'!Z40)</f>
        <v/>
      </c>
      <c r="S19" s="208" t="str">
        <f>IF('(入力①) 基本情報入力シート'!AA40="","",'(入力①) 基本情報入力シート'!AA40)</f>
        <v/>
      </c>
      <c r="T19" s="348"/>
      <c r="U19" s="354" t="str">
        <f>IF(P19="","",VLOOKUP(P19,'【参考】数式用2'!$A$3:$C$36,3,FALSE))</f>
        <v/>
      </c>
      <c r="V19" s="359" t="s">
        <v>253</v>
      </c>
      <c r="W19" s="362"/>
      <c r="X19" s="364" t="s">
        <v>37</v>
      </c>
      <c r="Y19" s="362"/>
      <c r="Z19" s="366" t="s">
        <v>237</v>
      </c>
      <c r="AA19" s="362"/>
      <c r="AB19" s="359" t="s">
        <v>37</v>
      </c>
      <c r="AC19" s="362"/>
      <c r="AD19" s="359" t="s">
        <v>42</v>
      </c>
      <c r="AE19" s="368" t="s">
        <v>72</v>
      </c>
      <c r="AF19" s="370" t="str">
        <f t="shared" si="0"/>
        <v/>
      </c>
      <c r="AG19" s="372" t="s">
        <v>255</v>
      </c>
      <c r="AH19" s="375" t="str">
        <f t="shared" si="1"/>
        <v/>
      </c>
      <c r="AI19" s="381"/>
      <c r="AJ19" s="385"/>
      <c r="AK19" s="381"/>
      <c r="AL19" s="394"/>
    </row>
    <row r="20" spans="1:38" ht="36.75" customHeight="1">
      <c r="A20" s="298">
        <f t="shared" si="2"/>
        <v>9</v>
      </c>
      <c r="B20" s="303" t="str">
        <f>IF('(入力①) 基本情報入力シート'!C41="","",'(入力①) 基本情報入力シート'!C41)</f>
        <v/>
      </c>
      <c r="C20" s="308" t="str">
        <f>IF('(入力①) 基本情報入力シート'!D41="","",'(入力①) 基本情報入力シート'!D41)</f>
        <v/>
      </c>
      <c r="D20" s="308" t="str">
        <f>IF('(入力①) 基本情報入力シート'!E41="","",'(入力①) 基本情報入力シート'!E41)</f>
        <v/>
      </c>
      <c r="E20" s="308" t="str">
        <f>IF('(入力①) 基本情報入力シート'!F41="","",'(入力①) 基本情報入力シート'!F41)</f>
        <v/>
      </c>
      <c r="F20" s="308" t="str">
        <f>IF('(入力①) 基本情報入力シート'!G41="","",'(入力①) 基本情報入力シート'!G41)</f>
        <v/>
      </c>
      <c r="G20" s="308" t="str">
        <f>IF('(入力①) 基本情報入力シート'!H41="","",'(入力①) 基本情報入力シート'!H41)</f>
        <v/>
      </c>
      <c r="H20" s="308" t="str">
        <f>IF('(入力①) 基本情報入力シート'!I41="","",'(入力①) 基本情報入力シート'!I41)</f>
        <v/>
      </c>
      <c r="I20" s="308" t="str">
        <f>IF('(入力①) 基本情報入力シート'!J41="","",'(入力①) 基本情報入力シート'!J41)</f>
        <v/>
      </c>
      <c r="J20" s="308" t="str">
        <f>IF('(入力①) 基本情報入力シート'!K41="","",'(入力①) 基本情報入力シート'!K41)</f>
        <v/>
      </c>
      <c r="K20" s="315" t="str">
        <f>IF('(入力①) 基本情報入力シート'!L41="","",'(入力①) 基本情報入力シート'!L41)</f>
        <v/>
      </c>
      <c r="L20" s="319" t="str">
        <f>IF('(入力①) 基本情報入力シート'!M41="","",'(入力①) 基本情報入力シート'!M41)</f>
        <v/>
      </c>
      <c r="M20" s="319" t="str">
        <f>IF('(入力①) 基本情報入力シート'!R41="","",'(入力①) 基本情報入力シート'!R41)</f>
        <v/>
      </c>
      <c r="N20" s="319" t="str">
        <f>IF('(入力①) 基本情報入力シート'!W41="","",'(入力①) 基本情報入力シート'!W41)</f>
        <v/>
      </c>
      <c r="O20" s="298" t="str">
        <f>IF('(入力①) 基本情報入力シート'!X41="","",'(入力①) 基本情報入力シート'!X41)</f>
        <v/>
      </c>
      <c r="P20" s="335" t="str">
        <f>IF('(入力①) 基本情報入力シート'!Y41="","",'(入力①) 基本情報入力シート'!Y41)</f>
        <v/>
      </c>
      <c r="Q20" s="337"/>
      <c r="R20" s="204" t="str">
        <f>IF('(入力①) 基本情報入力シート'!Z41="","",'(入力①) 基本情報入力シート'!Z41)</f>
        <v/>
      </c>
      <c r="S20" s="208" t="str">
        <f>IF('(入力①) 基本情報入力シート'!AA41="","",'(入力①) 基本情報入力シート'!AA41)</f>
        <v/>
      </c>
      <c r="T20" s="348"/>
      <c r="U20" s="354" t="str">
        <f>IF(P20="","",VLOOKUP(P20,'【参考】数式用2'!$A$3:$C$36,3,FALSE))</f>
        <v/>
      </c>
      <c r="V20" s="359" t="s">
        <v>253</v>
      </c>
      <c r="W20" s="362"/>
      <c r="X20" s="364" t="s">
        <v>37</v>
      </c>
      <c r="Y20" s="362"/>
      <c r="Z20" s="366" t="s">
        <v>237</v>
      </c>
      <c r="AA20" s="362"/>
      <c r="AB20" s="359" t="s">
        <v>37</v>
      </c>
      <c r="AC20" s="362"/>
      <c r="AD20" s="359" t="s">
        <v>42</v>
      </c>
      <c r="AE20" s="368" t="s">
        <v>72</v>
      </c>
      <c r="AF20" s="370" t="str">
        <f t="shared" si="0"/>
        <v/>
      </c>
      <c r="AG20" s="372" t="s">
        <v>255</v>
      </c>
      <c r="AH20" s="375" t="str">
        <f t="shared" si="1"/>
        <v/>
      </c>
      <c r="AI20" s="381"/>
      <c r="AJ20" s="385"/>
      <c r="AK20" s="381"/>
      <c r="AL20" s="394"/>
    </row>
    <row r="21" spans="1:38" ht="36.75" customHeight="1">
      <c r="A21" s="298">
        <f t="shared" si="2"/>
        <v>10</v>
      </c>
      <c r="B21" s="303" t="str">
        <f>IF('(入力①) 基本情報入力シート'!C42="","",'(入力①) 基本情報入力シート'!C42)</f>
        <v/>
      </c>
      <c r="C21" s="308" t="str">
        <f>IF('(入力①) 基本情報入力シート'!D42="","",'(入力①) 基本情報入力シート'!D42)</f>
        <v/>
      </c>
      <c r="D21" s="308" t="str">
        <f>IF('(入力①) 基本情報入力シート'!E42="","",'(入力①) 基本情報入力シート'!E42)</f>
        <v/>
      </c>
      <c r="E21" s="308" t="str">
        <f>IF('(入力①) 基本情報入力シート'!F42="","",'(入力①) 基本情報入力シート'!F42)</f>
        <v/>
      </c>
      <c r="F21" s="308" t="str">
        <f>IF('(入力①) 基本情報入力シート'!G42="","",'(入力①) 基本情報入力シート'!G42)</f>
        <v/>
      </c>
      <c r="G21" s="308" t="str">
        <f>IF('(入力①) 基本情報入力シート'!H42="","",'(入力①) 基本情報入力シート'!H42)</f>
        <v/>
      </c>
      <c r="H21" s="308" t="str">
        <f>IF('(入力①) 基本情報入力シート'!I42="","",'(入力①) 基本情報入力シート'!I42)</f>
        <v/>
      </c>
      <c r="I21" s="308" t="str">
        <f>IF('(入力①) 基本情報入力シート'!J42="","",'(入力①) 基本情報入力シート'!J42)</f>
        <v/>
      </c>
      <c r="J21" s="308" t="str">
        <f>IF('(入力①) 基本情報入力シート'!K42="","",'(入力①) 基本情報入力シート'!K42)</f>
        <v/>
      </c>
      <c r="K21" s="315" t="str">
        <f>IF('(入力①) 基本情報入力シート'!L42="","",'(入力①) 基本情報入力シート'!L42)</f>
        <v/>
      </c>
      <c r="L21" s="319" t="str">
        <f>IF('(入力①) 基本情報入力シート'!M42="","",'(入力①) 基本情報入力シート'!M42)</f>
        <v/>
      </c>
      <c r="M21" s="319" t="str">
        <f>IF('(入力①) 基本情報入力シート'!R42="","",'(入力①) 基本情報入力シート'!R42)</f>
        <v/>
      </c>
      <c r="N21" s="319" t="str">
        <f>IF('(入力①) 基本情報入力シート'!W42="","",'(入力①) 基本情報入力シート'!W42)</f>
        <v/>
      </c>
      <c r="O21" s="298" t="str">
        <f>IF('(入力①) 基本情報入力シート'!X42="","",'(入力①) 基本情報入力シート'!X42)</f>
        <v/>
      </c>
      <c r="P21" s="335" t="str">
        <f>IF('(入力①) 基本情報入力シート'!Y42="","",'(入力①) 基本情報入力シート'!Y42)</f>
        <v/>
      </c>
      <c r="Q21" s="337"/>
      <c r="R21" s="204" t="str">
        <f>IF('(入力①) 基本情報入力シート'!Z42="","",'(入力①) 基本情報入力シート'!Z42)</f>
        <v/>
      </c>
      <c r="S21" s="208" t="str">
        <f>IF('(入力①) 基本情報入力シート'!AA42="","",'(入力①) 基本情報入力シート'!AA42)</f>
        <v/>
      </c>
      <c r="T21" s="348"/>
      <c r="U21" s="354" t="str">
        <f>IF(P21="","",VLOOKUP(P21,'【参考】数式用2'!$A$3:$C$36,3,FALSE))</f>
        <v/>
      </c>
      <c r="V21" s="359" t="s">
        <v>253</v>
      </c>
      <c r="W21" s="362"/>
      <c r="X21" s="364" t="s">
        <v>37</v>
      </c>
      <c r="Y21" s="362"/>
      <c r="Z21" s="366" t="s">
        <v>237</v>
      </c>
      <c r="AA21" s="362"/>
      <c r="AB21" s="359" t="s">
        <v>37</v>
      </c>
      <c r="AC21" s="362"/>
      <c r="AD21" s="359" t="s">
        <v>42</v>
      </c>
      <c r="AE21" s="368" t="s">
        <v>72</v>
      </c>
      <c r="AF21" s="370" t="str">
        <f t="shared" si="0"/>
        <v/>
      </c>
      <c r="AG21" s="372" t="s">
        <v>255</v>
      </c>
      <c r="AH21" s="375" t="str">
        <f t="shared" si="1"/>
        <v/>
      </c>
      <c r="AI21" s="381"/>
      <c r="AJ21" s="385"/>
      <c r="AK21" s="381"/>
      <c r="AL21" s="394"/>
    </row>
    <row r="22" spans="1:38" ht="36.75" customHeight="1">
      <c r="A22" s="298">
        <f t="shared" si="2"/>
        <v>11</v>
      </c>
      <c r="B22" s="303" t="str">
        <f>IF('(入力①) 基本情報入力シート'!C43="","",'(入力①) 基本情報入力シート'!C43)</f>
        <v/>
      </c>
      <c r="C22" s="308" t="str">
        <f>IF('(入力①) 基本情報入力シート'!D43="","",'(入力①) 基本情報入力シート'!D43)</f>
        <v/>
      </c>
      <c r="D22" s="308" t="str">
        <f>IF('(入力①) 基本情報入力シート'!E43="","",'(入力①) 基本情報入力シート'!E43)</f>
        <v/>
      </c>
      <c r="E22" s="308" t="str">
        <f>IF('(入力①) 基本情報入力シート'!F43="","",'(入力①) 基本情報入力シート'!F43)</f>
        <v/>
      </c>
      <c r="F22" s="308" t="str">
        <f>IF('(入力①) 基本情報入力シート'!G43="","",'(入力①) 基本情報入力シート'!G43)</f>
        <v/>
      </c>
      <c r="G22" s="308" t="str">
        <f>IF('(入力①) 基本情報入力シート'!H43="","",'(入力①) 基本情報入力シート'!H43)</f>
        <v/>
      </c>
      <c r="H22" s="308" t="str">
        <f>IF('(入力①) 基本情報入力シート'!I43="","",'(入力①) 基本情報入力シート'!I43)</f>
        <v/>
      </c>
      <c r="I22" s="308" t="str">
        <f>IF('(入力①) 基本情報入力シート'!J43="","",'(入力①) 基本情報入力シート'!J43)</f>
        <v/>
      </c>
      <c r="J22" s="308" t="str">
        <f>IF('(入力①) 基本情報入力シート'!K43="","",'(入力①) 基本情報入力シート'!K43)</f>
        <v/>
      </c>
      <c r="K22" s="315" t="str">
        <f>IF('(入力①) 基本情報入力シート'!L43="","",'(入力①) 基本情報入力シート'!L43)</f>
        <v/>
      </c>
      <c r="L22" s="319" t="str">
        <f>IF('(入力①) 基本情報入力シート'!M43="","",'(入力①) 基本情報入力シート'!M43)</f>
        <v/>
      </c>
      <c r="M22" s="319" t="str">
        <f>IF('(入力①) 基本情報入力シート'!R43="","",'(入力①) 基本情報入力シート'!R43)</f>
        <v/>
      </c>
      <c r="N22" s="319" t="str">
        <f>IF('(入力①) 基本情報入力シート'!W43="","",'(入力①) 基本情報入力シート'!W43)</f>
        <v/>
      </c>
      <c r="O22" s="298" t="str">
        <f>IF('(入力①) 基本情報入力シート'!X43="","",'(入力①) 基本情報入力シート'!X43)</f>
        <v/>
      </c>
      <c r="P22" s="335" t="str">
        <f>IF('(入力①) 基本情報入力シート'!Y43="","",'(入力①) 基本情報入力シート'!Y43)</f>
        <v/>
      </c>
      <c r="Q22" s="337"/>
      <c r="R22" s="204" t="str">
        <f>IF('(入力①) 基本情報入力シート'!Z43="","",'(入力①) 基本情報入力シート'!Z43)</f>
        <v/>
      </c>
      <c r="S22" s="208" t="str">
        <f>IF('(入力①) 基本情報入力シート'!AA43="","",'(入力①) 基本情報入力シート'!AA43)</f>
        <v/>
      </c>
      <c r="T22" s="348"/>
      <c r="U22" s="354" t="str">
        <f>IF(P22="","",VLOOKUP(P22,'【参考】数式用2'!$A$3:$C$36,3,FALSE))</f>
        <v/>
      </c>
      <c r="V22" s="359" t="s">
        <v>253</v>
      </c>
      <c r="W22" s="362"/>
      <c r="X22" s="364" t="s">
        <v>37</v>
      </c>
      <c r="Y22" s="362"/>
      <c r="Z22" s="366" t="s">
        <v>237</v>
      </c>
      <c r="AA22" s="362"/>
      <c r="AB22" s="359" t="s">
        <v>37</v>
      </c>
      <c r="AC22" s="362"/>
      <c r="AD22" s="359" t="s">
        <v>42</v>
      </c>
      <c r="AE22" s="368" t="s">
        <v>72</v>
      </c>
      <c r="AF22" s="370" t="str">
        <f t="shared" si="0"/>
        <v/>
      </c>
      <c r="AG22" s="372" t="s">
        <v>255</v>
      </c>
      <c r="AH22" s="375" t="str">
        <f t="shared" si="1"/>
        <v/>
      </c>
      <c r="AI22" s="381"/>
      <c r="AJ22" s="385"/>
      <c r="AK22" s="381"/>
      <c r="AL22" s="394"/>
    </row>
    <row r="23" spans="1:38" ht="36.75" customHeight="1">
      <c r="A23" s="298">
        <f t="shared" si="2"/>
        <v>12</v>
      </c>
      <c r="B23" s="303" t="str">
        <f>IF('(入力①) 基本情報入力シート'!C44="","",'(入力①) 基本情報入力シート'!C44)</f>
        <v/>
      </c>
      <c r="C23" s="308" t="str">
        <f>IF('(入力①) 基本情報入力シート'!D44="","",'(入力①) 基本情報入力シート'!D44)</f>
        <v/>
      </c>
      <c r="D23" s="308" t="str">
        <f>IF('(入力①) 基本情報入力シート'!E44="","",'(入力①) 基本情報入力シート'!E44)</f>
        <v/>
      </c>
      <c r="E23" s="308" t="str">
        <f>IF('(入力①) 基本情報入力シート'!F44="","",'(入力①) 基本情報入力シート'!F44)</f>
        <v/>
      </c>
      <c r="F23" s="308" t="str">
        <f>IF('(入力①) 基本情報入力シート'!G44="","",'(入力①) 基本情報入力シート'!G44)</f>
        <v/>
      </c>
      <c r="G23" s="308" t="str">
        <f>IF('(入力①) 基本情報入力シート'!H44="","",'(入力①) 基本情報入力シート'!H44)</f>
        <v/>
      </c>
      <c r="H23" s="308" t="str">
        <f>IF('(入力①) 基本情報入力シート'!I44="","",'(入力①) 基本情報入力シート'!I44)</f>
        <v/>
      </c>
      <c r="I23" s="308" t="str">
        <f>IF('(入力①) 基本情報入力シート'!J44="","",'(入力①) 基本情報入力シート'!J44)</f>
        <v/>
      </c>
      <c r="J23" s="308" t="str">
        <f>IF('(入力①) 基本情報入力シート'!K44="","",'(入力①) 基本情報入力シート'!K44)</f>
        <v/>
      </c>
      <c r="K23" s="315" t="str">
        <f>IF('(入力①) 基本情報入力シート'!L44="","",'(入力①) 基本情報入力シート'!L44)</f>
        <v/>
      </c>
      <c r="L23" s="319" t="str">
        <f>IF('(入力①) 基本情報入力シート'!M44="","",'(入力①) 基本情報入力シート'!M44)</f>
        <v/>
      </c>
      <c r="M23" s="319" t="str">
        <f>IF('(入力①) 基本情報入力シート'!R44="","",'(入力①) 基本情報入力シート'!R44)</f>
        <v/>
      </c>
      <c r="N23" s="319" t="str">
        <f>IF('(入力①) 基本情報入力シート'!W44="","",'(入力①) 基本情報入力シート'!W44)</f>
        <v/>
      </c>
      <c r="O23" s="298" t="str">
        <f>IF('(入力①) 基本情報入力シート'!X44="","",'(入力①) 基本情報入力シート'!X44)</f>
        <v/>
      </c>
      <c r="P23" s="335" t="str">
        <f>IF('(入力①) 基本情報入力シート'!Y44="","",'(入力①) 基本情報入力シート'!Y44)</f>
        <v/>
      </c>
      <c r="Q23" s="337"/>
      <c r="R23" s="204" t="str">
        <f>IF('(入力①) 基本情報入力シート'!Z44="","",'(入力①) 基本情報入力シート'!Z44)</f>
        <v/>
      </c>
      <c r="S23" s="208" t="str">
        <f>IF('(入力①) 基本情報入力シート'!AA44="","",'(入力①) 基本情報入力シート'!AA44)</f>
        <v/>
      </c>
      <c r="T23" s="348"/>
      <c r="U23" s="354" t="str">
        <f>IF(P23="","",VLOOKUP(P23,'【参考】数式用2'!$A$3:$C$36,3,FALSE))</f>
        <v/>
      </c>
      <c r="V23" s="359" t="s">
        <v>253</v>
      </c>
      <c r="W23" s="362"/>
      <c r="X23" s="364" t="s">
        <v>37</v>
      </c>
      <c r="Y23" s="362"/>
      <c r="Z23" s="366" t="s">
        <v>237</v>
      </c>
      <c r="AA23" s="362"/>
      <c r="AB23" s="359" t="s">
        <v>37</v>
      </c>
      <c r="AC23" s="362"/>
      <c r="AD23" s="359" t="s">
        <v>42</v>
      </c>
      <c r="AE23" s="368" t="s">
        <v>72</v>
      </c>
      <c r="AF23" s="370" t="str">
        <f t="shared" si="0"/>
        <v/>
      </c>
      <c r="AG23" s="372" t="s">
        <v>255</v>
      </c>
      <c r="AH23" s="375" t="str">
        <f t="shared" si="1"/>
        <v/>
      </c>
      <c r="AI23" s="381"/>
      <c r="AJ23" s="385"/>
      <c r="AK23" s="381"/>
      <c r="AL23" s="394"/>
    </row>
    <row r="24" spans="1:38" ht="36.75" customHeight="1">
      <c r="A24" s="298">
        <f t="shared" si="2"/>
        <v>13</v>
      </c>
      <c r="B24" s="303" t="str">
        <f>IF('(入力①) 基本情報入力シート'!C45="","",'(入力①) 基本情報入力シート'!C45)</f>
        <v/>
      </c>
      <c r="C24" s="308" t="str">
        <f>IF('(入力①) 基本情報入力シート'!D45="","",'(入力①) 基本情報入力シート'!D45)</f>
        <v/>
      </c>
      <c r="D24" s="308" t="str">
        <f>IF('(入力①) 基本情報入力シート'!E45="","",'(入力①) 基本情報入力シート'!E45)</f>
        <v/>
      </c>
      <c r="E24" s="308" t="str">
        <f>IF('(入力①) 基本情報入力シート'!F45="","",'(入力①) 基本情報入力シート'!F45)</f>
        <v/>
      </c>
      <c r="F24" s="308" t="str">
        <f>IF('(入力①) 基本情報入力シート'!G45="","",'(入力①) 基本情報入力シート'!G45)</f>
        <v/>
      </c>
      <c r="G24" s="308" t="str">
        <f>IF('(入力①) 基本情報入力シート'!H45="","",'(入力①) 基本情報入力シート'!H45)</f>
        <v/>
      </c>
      <c r="H24" s="308" t="str">
        <f>IF('(入力①) 基本情報入力シート'!I45="","",'(入力①) 基本情報入力シート'!I45)</f>
        <v/>
      </c>
      <c r="I24" s="308" t="str">
        <f>IF('(入力①) 基本情報入力シート'!J45="","",'(入力①) 基本情報入力シート'!J45)</f>
        <v/>
      </c>
      <c r="J24" s="308" t="str">
        <f>IF('(入力①) 基本情報入力シート'!K45="","",'(入力①) 基本情報入力シート'!K45)</f>
        <v/>
      </c>
      <c r="K24" s="315" t="str">
        <f>IF('(入力①) 基本情報入力シート'!L45="","",'(入力①) 基本情報入力シート'!L45)</f>
        <v/>
      </c>
      <c r="L24" s="319" t="str">
        <f>IF('(入力①) 基本情報入力シート'!M45="","",'(入力①) 基本情報入力シート'!M45)</f>
        <v/>
      </c>
      <c r="M24" s="319" t="str">
        <f>IF('(入力①) 基本情報入力シート'!R45="","",'(入力①) 基本情報入力シート'!R45)</f>
        <v/>
      </c>
      <c r="N24" s="319" t="str">
        <f>IF('(入力①) 基本情報入力シート'!W45="","",'(入力①) 基本情報入力シート'!W45)</f>
        <v/>
      </c>
      <c r="O24" s="298" t="str">
        <f>IF('(入力①) 基本情報入力シート'!X45="","",'(入力①) 基本情報入力シート'!X45)</f>
        <v/>
      </c>
      <c r="P24" s="335" t="str">
        <f>IF('(入力①) 基本情報入力シート'!Y45="","",'(入力①) 基本情報入力シート'!Y45)</f>
        <v/>
      </c>
      <c r="Q24" s="337"/>
      <c r="R24" s="204" t="str">
        <f>IF('(入力①) 基本情報入力シート'!Z45="","",'(入力①) 基本情報入力シート'!Z45)</f>
        <v/>
      </c>
      <c r="S24" s="208" t="str">
        <f>IF('(入力①) 基本情報入力シート'!AA45="","",'(入力①) 基本情報入力シート'!AA45)</f>
        <v/>
      </c>
      <c r="T24" s="348"/>
      <c r="U24" s="354" t="str">
        <f>IF(P24="","",VLOOKUP(P24,'【参考】数式用2'!$A$3:$C$36,3,FALSE))</f>
        <v/>
      </c>
      <c r="V24" s="359" t="s">
        <v>253</v>
      </c>
      <c r="W24" s="362"/>
      <c r="X24" s="364" t="s">
        <v>37</v>
      </c>
      <c r="Y24" s="362"/>
      <c r="Z24" s="366" t="s">
        <v>237</v>
      </c>
      <c r="AA24" s="362"/>
      <c r="AB24" s="359" t="s">
        <v>37</v>
      </c>
      <c r="AC24" s="362"/>
      <c r="AD24" s="359" t="s">
        <v>42</v>
      </c>
      <c r="AE24" s="368" t="s">
        <v>72</v>
      </c>
      <c r="AF24" s="370" t="str">
        <f t="shared" si="0"/>
        <v/>
      </c>
      <c r="AG24" s="372" t="s">
        <v>255</v>
      </c>
      <c r="AH24" s="375" t="str">
        <f t="shared" si="1"/>
        <v/>
      </c>
      <c r="AI24" s="381"/>
      <c r="AJ24" s="385"/>
      <c r="AK24" s="381"/>
      <c r="AL24" s="394"/>
    </row>
    <row r="25" spans="1:38" ht="36.75" customHeight="1">
      <c r="A25" s="298">
        <f t="shared" si="2"/>
        <v>14</v>
      </c>
      <c r="B25" s="303" t="str">
        <f>IF('(入力①) 基本情報入力シート'!C46="","",'(入力①) 基本情報入力シート'!C46)</f>
        <v/>
      </c>
      <c r="C25" s="308" t="str">
        <f>IF('(入力①) 基本情報入力シート'!D46="","",'(入力①) 基本情報入力シート'!D46)</f>
        <v/>
      </c>
      <c r="D25" s="308" t="str">
        <f>IF('(入力①) 基本情報入力シート'!E46="","",'(入力①) 基本情報入力シート'!E46)</f>
        <v/>
      </c>
      <c r="E25" s="308" t="str">
        <f>IF('(入力①) 基本情報入力シート'!F46="","",'(入力①) 基本情報入力シート'!F46)</f>
        <v/>
      </c>
      <c r="F25" s="308" t="str">
        <f>IF('(入力①) 基本情報入力シート'!G46="","",'(入力①) 基本情報入力シート'!G46)</f>
        <v/>
      </c>
      <c r="G25" s="308" t="str">
        <f>IF('(入力①) 基本情報入力シート'!H46="","",'(入力①) 基本情報入力シート'!H46)</f>
        <v/>
      </c>
      <c r="H25" s="308" t="str">
        <f>IF('(入力①) 基本情報入力シート'!I46="","",'(入力①) 基本情報入力シート'!I46)</f>
        <v/>
      </c>
      <c r="I25" s="308" t="str">
        <f>IF('(入力①) 基本情報入力シート'!J46="","",'(入力①) 基本情報入力シート'!J46)</f>
        <v/>
      </c>
      <c r="J25" s="308" t="str">
        <f>IF('(入力①) 基本情報入力シート'!K46="","",'(入力①) 基本情報入力シート'!K46)</f>
        <v/>
      </c>
      <c r="K25" s="315" t="str">
        <f>IF('(入力①) 基本情報入力シート'!L46="","",'(入力①) 基本情報入力シート'!L46)</f>
        <v/>
      </c>
      <c r="L25" s="319" t="str">
        <f>IF('(入力①) 基本情報入力シート'!M46="","",'(入力①) 基本情報入力シート'!M46)</f>
        <v/>
      </c>
      <c r="M25" s="319" t="str">
        <f>IF('(入力①) 基本情報入力シート'!R46="","",'(入力①) 基本情報入力シート'!R46)</f>
        <v/>
      </c>
      <c r="N25" s="319" t="str">
        <f>IF('(入力①) 基本情報入力シート'!W46="","",'(入力①) 基本情報入力シート'!W46)</f>
        <v/>
      </c>
      <c r="O25" s="298" t="str">
        <f>IF('(入力①) 基本情報入力シート'!X46="","",'(入力①) 基本情報入力シート'!X46)</f>
        <v/>
      </c>
      <c r="P25" s="335" t="str">
        <f>IF('(入力①) 基本情報入力シート'!Y46="","",'(入力①) 基本情報入力シート'!Y46)</f>
        <v/>
      </c>
      <c r="Q25" s="337"/>
      <c r="R25" s="204" t="str">
        <f>IF('(入力①) 基本情報入力シート'!Z46="","",'(入力①) 基本情報入力シート'!Z46)</f>
        <v/>
      </c>
      <c r="S25" s="208" t="str">
        <f>IF('(入力①) 基本情報入力シート'!AA46="","",'(入力①) 基本情報入力シート'!AA46)</f>
        <v/>
      </c>
      <c r="T25" s="348"/>
      <c r="U25" s="354" t="str">
        <f>IF(P25="","",VLOOKUP(P25,'【参考】数式用2'!$A$3:$C$36,3,FALSE))</f>
        <v/>
      </c>
      <c r="V25" s="359" t="s">
        <v>253</v>
      </c>
      <c r="W25" s="362"/>
      <c r="X25" s="364" t="s">
        <v>37</v>
      </c>
      <c r="Y25" s="362"/>
      <c r="Z25" s="366" t="s">
        <v>237</v>
      </c>
      <c r="AA25" s="362"/>
      <c r="AB25" s="359" t="s">
        <v>37</v>
      </c>
      <c r="AC25" s="362"/>
      <c r="AD25" s="359" t="s">
        <v>42</v>
      </c>
      <c r="AE25" s="368" t="s">
        <v>72</v>
      </c>
      <c r="AF25" s="370" t="str">
        <f t="shared" si="0"/>
        <v/>
      </c>
      <c r="AG25" s="372" t="s">
        <v>255</v>
      </c>
      <c r="AH25" s="375" t="str">
        <f t="shared" si="1"/>
        <v/>
      </c>
      <c r="AI25" s="381"/>
      <c r="AJ25" s="385"/>
      <c r="AK25" s="381"/>
      <c r="AL25" s="394"/>
    </row>
    <row r="26" spans="1:38" ht="36.75" customHeight="1">
      <c r="A26" s="298">
        <f t="shared" si="2"/>
        <v>15</v>
      </c>
      <c r="B26" s="303" t="str">
        <f>IF('(入力①) 基本情報入力シート'!C47="","",'(入力①) 基本情報入力シート'!C47)</f>
        <v/>
      </c>
      <c r="C26" s="308" t="str">
        <f>IF('(入力①) 基本情報入力シート'!D47="","",'(入力①) 基本情報入力シート'!D47)</f>
        <v/>
      </c>
      <c r="D26" s="308" t="str">
        <f>IF('(入力①) 基本情報入力シート'!E47="","",'(入力①) 基本情報入力シート'!E47)</f>
        <v/>
      </c>
      <c r="E26" s="308" t="str">
        <f>IF('(入力①) 基本情報入力シート'!F47="","",'(入力①) 基本情報入力シート'!F47)</f>
        <v/>
      </c>
      <c r="F26" s="308" t="str">
        <f>IF('(入力①) 基本情報入力シート'!G47="","",'(入力①) 基本情報入力シート'!G47)</f>
        <v/>
      </c>
      <c r="G26" s="308" t="str">
        <f>IF('(入力①) 基本情報入力シート'!H47="","",'(入力①) 基本情報入力シート'!H47)</f>
        <v/>
      </c>
      <c r="H26" s="308" t="str">
        <f>IF('(入力①) 基本情報入力シート'!I47="","",'(入力①) 基本情報入力シート'!I47)</f>
        <v/>
      </c>
      <c r="I26" s="308" t="str">
        <f>IF('(入力①) 基本情報入力シート'!J47="","",'(入力①) 基本情報入力シート'!J47)</f>
        <v/>
      </c>
      <c r="J26" s="308" t="str">
        <f>IF('(入力①) 基本情報入力シート'!K47="","",'(入力①) 基本情報入力シート'!K47)</f>
        <v/>
      </c>
      <c r="K26" s="315" t="str">
        <f>IF('(入力①) 基本情報入力シート'!L47="","",'(入力①) 基本情報入力シート'!L47)</f>
        <v/>
      </c>
      <c r="L26" s="319" t="str">
        <f>IF('(入力①) 基本情報入力シート'!M47="","",'(入力①) 基本情報入力シート'!M47)</f>
        <v/>
      </c>
      <c r="M26" s="319" t="str">
        <f>IF('(入力①) 基本情報入力シート'!R47="","",'(入力①) 基本情報入力シート'!R47)</f>
        <v/>
      </c>
      <c r="N26" s="319" t="str">
        <f>IF('(入力①) 基本情報入力シート'!W47="","",'(入力①) 基本情報入力シート'!W47)</f>
        <v/>
      </c>
      <c r="O26" s="298" t="str">
        <f>IF('(入力①) 基本情報入力シート'!X47="","",'(入力①) 基本情報入力シート'!X47)</f>
        <v/>
      </c>
      <c r="P26" s="335" t="str">
        <f>IF('(入力①) 基本情報入力シート'!Y47="","",'(入力①) 基本情報入力シート'!Y47)</f>
        <v/>
      </c>
      <c r="Q26" s="337"/>
      <c r="R26" s="204" t="str">
        <f>IF('(入力①) 基本情報入力シート'!Z47="","",'(入力①) 基本情報入力シート'!Z47)</f>
        <v/>
      </c>
      <c r="S26" s="208" t="str">
        <f>IF('(入力①) 基本情報入力シート'!AA47="","",'(入力①) 基本情報入力シート'!AA47)</f>
        <v/>
      </c>
      <c r="T26" s="348"/>
      <c r="U26" s="354" t="str">
        <f>IF(P26="","",VLOOKUP(P26,'【参考】数式用2'!$A$3:$C$36,3,FALSE))</f>
        <v/>
      </c>
      <c r="V26" s="359" t="s">
        <v>253</v>
      </c>
      <c r="W26" s="362"/>
      <c r="X26" s="364" t="s">
        <v>37</v>
      </c>
      <c r="Y26" s="362"/>
      <c r="Z26" s="366" t="s">
        <v>237</v>
      </c>
      <c r="AA26" s="362"/>
      <c r="AB26" s="359" t="s">
        <v>37</v>
      </c>
      <c r="AC26" s="362"/>
      <c r="AD26" s="359" t="s">
        <v>42</v>
      </c>
      <c r="AE26" s="368" t="s">
        <v>72</v>
      </c>
      <c r="AF26" s="370" t="str">
        <f t="shared" si="0"/>
        <v/>
      </c>
      <c r="AG26" s="372" t="s">
        <v>255</v>
      </c>
      <c r="AH26" s="375" t="str">
        <f t="shared" si="1"/>
        <v/>
      </c>
      <c r="AI26" s="381"/>
      <c r="AJ26" s="385"/>
      <c r="AK26" s="381"/>
      <c r="AL26" s="394"/>
    </row>
    <row r="27" spans="1:38" ht="36.75" customHeight="1">
      <c r="A27" s="298">
        <f t="shared" si="2"/>
        <v>16</v>
      </c>
      <c r="B27" s="303" t="str">
        <f>IF('(入力①) 基本情報入力シート'!C48="","",'(入力①) 基本情報入力シート'!C48)</f>
        <v/>
      </c>
      <c r="C27" s="308" t="str">
        <f>IF('(入力①) 基本情報入力シート'!D48="","",'(入力①) 基本情報入力シート'!D48)</f>
        <v/>
      </c>
      <c r="D27" s="308" t="str">
        <f>IF('(入力①) 基本情報入力シート'!E48="","",'(入力①) 基本情報入力シート'!E48)</f>
        <v/>
      </c>
      <c r="E27" s="308" t="str">
        <f>IF('(入力①) 基本情報入力シート'!F48="","",'(入力①) 基本情報入力シート'!F48)</f>
        <v/>
      </c>
      <c r="F27" s="308" t="str">
        <f>IF('(入力①) 基本情報入力シート'!G48="","",'(入力①) 基本情報入力シート'!G48)</f>
        <v/>
      </c>
      <c r="G27" s="308" t="str">
        <f>IF('(入力①) 基本情報入力シート'!H48="","",'(入力①) 基本情報入力シート'!H48)</f>
        <v/>
      </c>
      <c r="H27" s="308" t="str">
        <f>IF('(入力①) 基本情報入力シート'!I48="","",'(入力①) 基本情報入力シート'!I48)</f>
        <v/>
      </c>
      <c r="I27" s="308" t="str">
        <f>IF('(入力①) 基本情報入力シート'!J48="","",'(入力①) 基本情報入力シート'!J48)</f>
        <v/>
      </c>
      <c r="J27" s="308" t="str">
        <f>IF('(入力①) 基本情報入力シート'!K48="","",'(入力①) 基本情報入力シート'!K48)</f>
        <v/>
      </c>
      <c r="K27" s="315" t="str">
        <f>IF('(入力①) 基本情報入力シート'!L48="","",'(入力①) 基本情報入力シート'!L48)</f>
        <v/>
      </c>
      <c r="L27" s="319" t="str">
        <f>IF('(入力①) 基本情報入力シート'!M48="","",'(入力①) 基本情報入力シート'!M48)</f>
        <v/>
      </c>
      <c r="M27" s="319" t="str">
        <f>IF('(入力①) 基本情報入力シート'!R48="","",'(入力①) 基本情報入力シート'!R48)</f>
        <v/>
      </c>
      <c r="N27" s="319" t="str">
        <f>IF('(入力①) 基本情報入力シート'!W48="","",'(入力①) 基本情報入力シート'!W48)</f>
        <v/>
      </c>
      <c r="O27" s="298" t="str">
        <f>IF('(入力①) 基本情報入力シート'!X48="","",'(入力①) 基本情報入力シート'!X48)</f>
        <v/>
      </c>
      <c r="P27" s="335" t="str">
        <f>IF('(入力①) 基本情報入力シート'!Y48="","",'(入力①) 基本情報入力シート'!Y48)</f>
        <v/>
      </c>
      <c r="Q27" s="337"/>
      <c r="R27" s="204" t="str">
        <f>IF('(入力①) 基本情報入力シート'!Z48="","",'(入力①) 基本情報入力シート'!Z48)</f>
        <v/>
      </c>
      <c r="S27" s="208" t="str">
        <f>IF('(入力①) 基本情報入力シート'!AA48="","",'(入力①) 基本情報入力シート'!AA48)</f>
        <v/>
      </c>
      <c r="T27" s="348"/>
      <c r="U27" s="354" t="str">
        <f>IF(P27="","",VLOOKUP(P27,'【参考】数式用2'!$A$3:$C$36,3,FALSE))</f>
        <v/>
      </c>
      <c r="V27" s="359" t="s">
        <v>253</v>
      </c>
      <c r="W27" s="362"/>
      <c r="X27" s="364" t="s">
        <v>37</v>
      </c>
      <c r="Y27" s="362"/>
      <c r="Z27" s="366" t="s">
        <v>237</v>
      </c>
      <c r="AA27" s="362"/>
      <c r="AB27" s="359" t="s">
        <v>37</v>
      </c>
      <c r="AC27" s="362"/>
      <c r="AD27" s="359" t="s">
        <v>42</v>
      </c>
      <c r="AE27" s="368" t="s">
        <v>72</v>
      </c>
      <c r="AF27" s="370" t="str">
        <f t="shared" si="0"/>
        <v/>
      </c>
      <c r="AG27" s="372" t="s">
        <v>255</v>
      </c>
      <c r="AH27" s="375" t="str">
        <f t="shared" si="1"/>
        <v/>
      </c>
      <c r="AI27" s="381"/>
      <c r="AJ27" s="385"/>
      <c r="AK27" s="381"/>
      <c r="AL27" s="394"/>
    </row>
    <row r="28" spans="1:38" ht="36.75" customHeight="1">
      <c r="A28" s="298">
        <f t="shared" si="2"/>
        <v>17</v>
      </c>
      <c r="B28" s="303" t="str">
        <f>IF('(入力①) 基本情報入力シート'!C49="","",'(入力①) 基本情報入力シート'!C49)</f>
        <v/>
      </c>
      <c r="C28" s="308" t="str">
        <f>IF('(入力①) 基本情報入力シート'!D49="","",'(入力①) 基本情報入力シート'!D49)</f>
        <v/>
      </c>
      <c r="D28" s="308" t="str">
        <f>IF('(入力①) 基本情報入力シート'!E49="","",'(入力①) 基本情報入力シート'!E49)</f>
        <v/>
      </c>
      <c r="E28" s="308" t="str">
        <f>IF('(入力①) 基本情報入力シート'!F49="","",'(入力①) 基本情報入力シート'!F49)</f>
        <v/>
      </c>
      <c r="F28" s="308" t="str">
        <f>IF('(入力①) 基本情報入力シート'!G49="","",'(入力①) 基本情報入力シート'!G49)</f>
        <v/>
      </c>
      <c r="G28" s="308" t="str">
        <f>IF('(入力①) 基本情報入力シート'!H49="","",'(入力①) 基本情報入力シート'!H49)</f>
        <v/>
      </c>
      <c r="H28" s="308" t="str">
        <f>IF('(入力①) 基本情報入力シート'!I49="","",'(入力①) 基本情報入力シート'!I49)</f>
        <v/>
      </c>
      <c r="I28" s="308" t="str">
        <f>IF('(入力①) 基本情報入力シート'!J49="","",'(入力①) 基本情報入力シート'!J49)</f>
        <v/>
      </c>
      <c r="J28" s="308" t="str">
        <f>IF('(入力①) 基本情報入力シート'!K49="","",'(入力①) 基本情報入力シート'!K49)</f>
        <v/>
      </c>
      <c r="K28" s="315" t="str">
        <f>IF('(入力①) 基本情報入力シート'!L49="","",'(入力①) 基本情報入力シート'!L49)</f>
        <v/>
      </c>
      <c r="L28" s="319" t="str">
        <f>IF('(入力①) 基本情報入力シート'!M49="","",'(入力①) 基本情報入力シート'!M49)</f>
        <v/>
      </c>
      <c r="M28" s="319" t="str">
        <f>IF('(入力①) 基本情報入力シート'!R49="","",'(入力①) 基本情報入力シート'!R49)</f>
        <v/>
      </c>
      <c r="N28" s="319" t="str">
        <f>IF('(入力①) 基本情報入力シート'!W49="","",'(入力①) 基本情報入力シート'!W49)</f>
        <v/>
      </c>
      <c r="O28" s="298" t="str">
        <f>IF('(入力①) 基本情報入力シート'!X49="","",'(入力①) 基本情報入力シート'!X49)</f>
        <v/>
      </c>
      <c r="P28" s="335" t="str">
        <f>IF('(入力①) 基本情報入力シート'!Y49="","",'(入力①) 基本情報入力シート'!Y49)</f>
        <v/>
      </c>
      <c r="Q28" s="337"/>
      <c r="R28" s="204" t="str">
        <f>IF('(入力①) 基本情報入力シート'!Z49="","",'(入力①) 基本情報入力シート'!Z49)</f>
        <v/>
      </c>
      <c r="S28" s="208" t="str">
        <f>IF('(入力①) 基本情報入力シート'!AA49="","",'(入力①) 基本情報入力シート'!AA49)</f>
        <v/>
      </c>
      <c r="T28" s="348"/>
      <c r="U28" s="354" t="str">
        <f>IF(P28="","",VLOOKUP(P28,'【参考】数式用2'!$A$3:$C$36,3,FALSE))</f>
        <v/>
      </c>
      <c r="V28" s="359" t="s">
        <v>253</v>
      </c>
      <c r="W28" s="362"/>
      <c r="X28" s="364" t="s">
        <v>37</v>
      </c>
      <c r="Y28" s="362"/>
      <c r="Z28" s="366" t="s">
        <v>237</v>
      </c>
      <c r="AA28" s="362"/>
      <c r="AB28" s="359" t="s">
        <v>37</v>
      </c>
      <c r="AC28" s="362"/>
      <c r="AD28" s="359" t="s">
        <v>42</v>
      </c>
      <c r="AE28" s="368" t="s">
        <v>72</v>
      </c>
      <c r="AF28" s="370" t="str">
        <f t="shared" si="0"/>
        <v/>
      </c>
      <c r="AG28" s="372" t="s">
        <v>255</v>
      </c>
      <c r="AH28" s="375" t="str">
        <f t="shared" si="1"/>
        <v/>
      </c>
      <c r="AI28" s="381"/>
      <c r="AJ28" s="385"/>
      <c r="AK28" s="381"/>
      <c r="AL28" s="394"/>
    </row>
    <row r="29" spans="1:38" ht="36.75" customHeight="1">
      <c r="A29" s="298">
        <f t="shared" si="2"/>
        <v>18</v>
      </c>
      <c r="B29" s="303" t="str">
        <f>IF('(入力①) 基本情報入力シート'!C50="","",'(入力①) 基本情報入力シート'!C50)</f>
        <v/>
      </c>
      <c r="C29" s="308" t="str">
        <f>IF('(入力①) 基本情報入力シート'!D50="","",'(入力①) 基本情報入力シート'!D50)</f>
        <v/>
      </c>
      <c r="D29" s="308" t="str">
        <f>IF('(入力①) 基本情報入力シート'!E50="","",'(入力①) 基本情報入力シート'!E50)</f>
        <v/>
      </c>
      <c r="E29" s="308" t="str">
        <f>IF('(入力①) 基本情報入力シート'!F50="","",'(入力①) 基本情報入力シート'!F50)</f>
        <v/>
      </c>
      <c r="F29" s="308" t="str">
        <f>IF('(入力①) 基本情報入力シート'!G50="","",'(入力①) 基本情報入力シート'!G50)</f>
        <v/>
      </c>
      <c r="G29" s="308" t="str">
        <f>IF('(入力①) 基本情報入力シート'!H50="","",'(入力①) 基本情報入力シート'!H50)</f>
        <v/>
      </c>
      <c r="H29" s="308" t="str">
        <f>IF('(入力①) 基本情報入力シート'!I50="","",'(入力①) 基本情報入力シート'!I50)</f>
        <v/>
      </c>
      <c r="I29" s="308" t="str">
        <f>IF('(入力①) 基本情報入力シート'!J50="","",'(入力①) 基本情報入力シート'!J50)</f>
        <v/>
      </c>
      <c r="J29" s="308" t="str">
        <f>IF('(入力①) 基本情報入力シート'!K50="","",'(入力①) 基本情報入力シート'!K50)</f>
        <v/>
      </c>
      <c r="K29" s="315" t="str">
        <f>IF('(入力①) 基本情報入力シート'!L50="","",'(入力①) 基本情報入力シート'!L50)</f>
        <v/>
      </c>
      <c r="L29" s="319" t="str">
        <f>IF('(入力①) 基本情報入力シート'!M50="","",'(入力①) 基本情報入力シート'!M50)</f>
        <v/>
      </c>
      <c r="M29" s="319" t="str">
        <f>IF('(入力①) 基本情報入力シート'!R50="","",'(入力①) 基本情報入力シート'!R50)</f>
        <v/>
      </c>
      <c r="N29" s="319" t="str">
        <f>IF('(入力①) 基本情報入力シート'!W50="","",'(入力①) 基本情報入力シート'!W50)</f>
        <v/>
      </c>
      <c r="O29" s="298" t="str">
        <f>IF('(入力①) 基本情報入力シート'!X50="","",'(入力①) 基本情報入力シート'!X50)</f>
        <v/>
      </c>
      <c r="P29" s="335" t="str">
        <f>IF('(入力①) 基本情報入力シート'!Y50="","",'(入力①) 基本情報入力シート'!Y50)</f>
        <v/>
      </c>
      <c r="Q29" s="337"/>
      <c r="R29" s="204" t="str">
        <f>IF('(入力①) 基本情報入力シート'!Z50="","",'(入力①) 基本情報入力シート'!Z50)</f>
        <v/>
      </c>
      <c r="S29" s="208" t="str">
        <f>IF('(入力①) 基本情報入力シート'!AA50="","",'(入力①) 基本情報入力シート'!AA50)</f>
        <v/>
      </c>
      <c r="T29" s="348"/>
      <c r="U29" s="354" t="str">
        <f>IF(P29="","",VLOOKUP(P29,'【参考】数式用2'!$A$3:$C$36,3,FALSE))</f>
        <v/>
      </c>
      <c r="V29" s="359" t="s">
        <v>253</v>
      </c>
      <c r="W29" s="362"/>
      <c r="X29" s="364" t="s">
        <v>37</v>
      </c>
      <c r="Y29" s="362"/>
      <c r="Z29" s="366" t="s">
        <v>237</v>
      </c>
      <c r="AA29" s="362"/>
      <c r="AB29" s="359" t="s">
        <v>37</v>
      </c>
      <c r="AC29" s="362"/>
      <c r="AD29" s="359" t="s">
        <v>42</v>
      </c>
      <c r="AE29" s="368" t="s">
        <v>72</v>
      </c>
      <c r="AF29" s="370" t="str">
        <f t="shared" si="0"/>
        <v/>
      </c>
      <c r="AG29" s="372" t="s">
        <v>255</v>
      </c>
      <c r="AH29" s="375" t="str">
        <f t="shared" si="1"/>
        <v/>
      </c>
      <c r="AI29" s="381"/>
      <c r="AJ29" s="385"/>
      <c r="AK29" s="381"/>
      <c r="AL29" s="394"/>
    </row>
    <row r="30" spans="1:38" ht="36.75" customHeight="1">
      <c r="A30" s="298">
        <f t="shared" si="2"/>
        <v>19</v>
      </c>
      <c r="B30" s="303" t="str">
        <f>IF('(入力①) 基本情報入力シート'!C51="","",'(入力①) 基本情報入力シート'!C51)</f>
        <v/>
      </c>
      <c r="C30" s="308" t="str">
        <f>IF('(入力①) 基本情報入力シート'!D51="","",'(入力①) 基本情報入力シート'!D51)</f>
        <v/>
      </c>
      <c r="D30" s="308" t="str">
        <f>IF('(入力①) 基本情報入力シート'!E51="","",'(入力①) 基本情報入力シート'!E51)</f>
        <v/>
      </c>
      <c r="E30" s="308" t="str">
        <f>IF('(入力①) 基本情報入力シート'!F51="","",'(入力①) 基本情報入力シート'!F51)</f>
        <v/>
      </c>
      <c r="F30" s="308" t="str">
        <f>IF('(入力①) 基本情報入力シート'!G51="","",'(入力①) 基本情報入力シート'!G51)</f>
        <v/>
      </c>
      <c r="G30" s="308" t="str">
        <f>IF('(入力①) 基本情報入力シート'!H51="","",'(入力①) 基本情報入力シート'!H51)</f>
        <v/>
      </c>
      <c r="H30" s="308" t="str">
        <f>IF('(入力①) 基本情報入力シート'!I51="","",'(入力①) 基本情報入力シート'!I51)</f>
        <v/>
      </c>
      <c r="I30" s="308" t="str">
        <f>IF('(入力①) 基本情報入力シート'!J51="","",'(入力①) 基本情報入力シート'!J51)</f>
        <v/>
      </c>
      <c r="J30" s="308" t="str">
        <f>IF('(入力①) 基本情報入力シート'!K51="","",'(入力①) 基本情報入力シート'!K51)</f>
        <v/>
      </c>
      <c r="K30" s="315" t="str">
        <f>IF('(入力①) 基本情報入力シート'!L51="","",'(入力①) 基本情報入力シート'!L51)</f>
        <v/>
      </c>
      <c r="L30" s="319" t="str">
        <f>IF('(入力①) 基本情報入力シート'!M51="","",'(入力①) 基本情報入力シート'!M51)</f>
        <v/>
      </c>
      <c r="M30" s="319" t="str">
        <f>IF('(入力①) 基本情報入力シート'!R51="","",'(入力①) 基本情報入力シート'!R51)</f>
        <v/>
      </c>
      <c r="N30" s="319" t="str">
        <f>IF('(入力①) 基本情報入力シート'!W51="","",'(入力①) 基本情報入力シート'!W51)</f>
        <v/>
      </c>
      <c r="O30" s="298" t="str">
        <f>IF('(入力①) 基本情報入力シート'!X51="","",'(入力①) 基本情報入力シート'!X51)</f>
        <v/>
      </c>
      <c r="P30" s="335" t="str">
        <f>IF('(入力①) 基本情報入力シート'!Y51="","",'(入力①) 基本情報入力シート'!Y51)</f>
        <v/>
      </c>
      <c r="Q30" s="337"/>
      <c r="R30" s="204" t="str">
        <f>IF('(入力①) 基本情報入力シート'!Z51="","",'(入力①) 基本情報入力シート'!Z51)</f>
        <v/>
      </c>
      <c r="S30" s="208" t="str">
        <f>IF('(入力①) 基本情報入力シート'!AA51="","",'(入力①) 基本情報入力シート'!AA51)</f>
        <v/>
      </c>
      <c r="T30" s="348"/>
      <c r="U30" s="354" t="str">
        <f>IF(P30="","",VLOOKUP(P30,'【参考】数式用2'!$A$3:$C$36,3,FALSE))</f>
        <v/>
      </c>
      <c r="V30" s="359" t="s">
        <v>253</v>
      </c>
      <c r="W30" s="362"/>
      <c r="X30" s="364" t="s">
        <v>37</v>
      </c>
      <c r="Y30" s="362"/>
      <c r="Z30" s="366" t="s">
        <v>237</v>
      </c>
      <c r="AA30" s="362"/>
      <c r="AB30" s="359" t="s">
        <v>37</v>
      </c>
      <c r="AC30" s="362"/>
      <c r="AD30" s="359" t="s">
        <v>42</v>
      </c>
      <c r="AE30" s="368" t="s">
        <v>72</v>
      </c>
      <c r="AF30" s="370" t="str">
        <f t="shared" si="0"/>
        <v/>
      </c>
      <c r="AG30" s="372" t="s">
        <v>255</v>
      </c>
      <c r="AH30" s="375" t="str">
        <f t="shared" si="1"/>
        <v/>
      </c>
      <c r="AI30" s="381"/>
      <c r="AJ30" s="385"/>
      <c r="AK30" s="381"/>
      <c r="AL30" s="394"/>
    </row>
    <row r="31" spans="1:38" ht="36.75" customHeight="1">
      <c r="A31" s="298">
        <f t="shared" si="2"/>
        <v>20</v>
      </c>
      <c r="B31" s="303" t="str">
        <f>IF('(入力①) 基本情報入力シート'!C52="","",'(入力①) 基本情報入力シート'!C52)</f>
        <v/>
      </c>
      <c r="C31" s="308" t="str">
        <f>IF('(入力①) 基本情報入力シート'!D52="","",'(入力①) 基本情報入力シート'!D52)</f>
        <v/>
      </c>
      <c r="D31" s="308" t="str">
        <f>IF('(入力①) 基本情報入力シート'!E52="","",'(入力①) 基本情報入力シート'!E52)</f>
        <v/>
      </c>
      <c r="E31" s="308" t="str">
        <f>IF('(入力①) 基本情報入力シート'!F52="","",'(入力①) 基本情報入力シート'!F52)</f>
        <v/>
      </c>
      <c r="F31" s="308" t="str">
        <f>IF('(入力①) 基本情報入力シート'!G52="","",'(入力①) 基本情報入力シート'!G52)</f>
        <v/>
      </c>
      <c r="G31" s="308" t="str">
        <f>IF('(入力①) 基本情報入力シート'!H52="","",'(入力①) 基本情報入力シート'!H52)</f>
        <v/>
      </c>
      <c r="H31" s="308" t="str">
        <f>IF('(入力①) 基本情報入力シート'!I52="","",'(入力①) 基本情報入力シート'!I52)</f>
        <v/>
      </c>
      <c r="I31" s="308" t="str">
        <f>IF('(入力①) 基本情報入力シート'!J52="","",'(入力①) 基本情報入力シート'!J52)</f>
        <v/>
      </c>
      <c r="J31" s="308" t="str">
        <f>IF('(入力①) 基本情報入力シート'!K52="","",'(入力①) 基本情報入力シート'!K52)</f>
        <v/>
      </c>
      <c r="K31" s="315" t="str">
        <f>IF('(入力①) 基本情報入力シート'!L52="","",'(入力①) 基本情報入力シート'!L52)</f>
        <v/>
      </c>
      <c r="L31" s="319" t="str">
        <f>IF('(入力①) 基本情報入力シート'!M52="","",'(入力①) 基本情報入力シート'!M52)</f>
        <v/>
      </c>
      <c r="M31" s="319" t="str">
        <f>IF('(入力①) 基本情報入力シート'!R52="","",'(入力①) 基本情報入力シート'!R52)</f>
        <v/>
      </c>
      <c r="N31" s="319" t="str">
        <f>IF('(入力①) 基本情報入力シート'!W52="","",'(入力①) 基本情報入力シート'!W52)</f>
        <v/>
      </c>
      <c r="O31" s="298" t="str">
        <f>IF('(入力①) 基本情報入力シート'!X52="","",'(入力①) 基本情報入力シート'!X52)</f>
        <v/>
      </c>
      <c r="P31" s="335" t="str">
        <f>IF('(入力①) 基本情報入力シート'!Y52="","",'(入力①) 基本情報入力シート'!Y52)</f>
        <v/>
      </c>
      <c r="Q31" s="337"/>
      <c r="R31" s="204" t="str">
        <f>IF('(入力①) 基本情報入力シート'!Z52="","",'(入力①) 基本情報入力シート'!Z52)</f>
        <v/>
      </c>
      <c r="S31" s="208" t="str">
        <f>IF('(入力①) 基本情報入力シート'!AA52="","",'(入力①) 基本情報入力シート'!AA52)</f>
        <v/>
      </c>
      <c r="T31" s="348"/>
      <c r="U31" s="354" t="str">
        <f>IF(P31="","",VLOOKUP(P31,'【参考】数式用2'!$A$3:$C$36,3,FALSE))</f>
        <v/>
      </c>
      <c r="V31" s="359" t="s">
        <v>253</v>
      </c>
      <c r="W31" s="362"/>
      <c r="X31" s="364" t="s">
        <v>37</v>
      </c>
      <c r="Y31" s="362"/>
      <c r="Z31" s="366" t="s">
        <v>237</v>
      </c>
      <c r="AA31" s="362"/>
      <c r="AB31" s="359" t="s">
        <v>37</v>
      </c>
      <c r="AC31" s="362"/>
      <c r="AD31" s="359" t="s">
        <v>42</v>
      </c>
      <c r="AE31" s="368" t="s">
        <v>72</v>
      </c>
      <c r="AF31" s="370" t="str">
        <f t="shared" si="0"/>
        <v/>
      </c>
      <c r="AG31" s="372" t="s">
        <v>255</v>
      </c>
      <c r="AH31" s="375" t="str">
        <f t="shared" si="1"/>
        <v/>
      </c>
      <c r="AI31" s="381"/>
      <c r="AJ31" s="385"/>
      <c r="AK31" s="385"/>
      <c r="AL31" s="394"/>
    </row>
    <row r="32" spans="1:38" ht="36.75" customHeight="1">
      <c r="A32" s="298">
        <f t="shared" si="2"/>
        <v>21</v>
      </c>
      <c r="B32" s="303" t="str">
        <f>IF('(入力①) 基本情報入力シート'!C53="","",'(入力①) 基本情報入力シート'!C53)</f>
        <v/>
      </c>
      <c r="C32" s="308" t="str">
        <f>IF('(入力①) 基本情報入力シート'!D53="","",'(入力①) 基本情報入力シート'!D53)</f>
        <v/>
      </c>
      <c r="D32" s="308" t="str">
        <f>IF('(入力①) 基本情報入力シート'!E53="","",'(入力①) 基本情報入力シート'!E53)</f>
        <v/>
      </c>
      <c r="E32" s="308" t="str">
        <f>IF('(入力①) 基本情報入力シート'!F53="","",'(入力①) 基本情報入力シート'!F53)</f>
        <v/>
      </c>
      <c r="F32" s="308" t="str">
        <f>IF('(入力①) 基本情報入力シート'!G53="","",'(入力①) 基本情報入力シート'!G53)</f>
        <v/>
      </c>
      <c r="G32" s="308" t="str">
        <f>IF('(入力①) 基本情報入力シート'!H53="","",'(入力①) 基本情報入力シート'!H53)</f>
        <v/>
      </c>
      <c r="H32" s="308" t="str">
        <f>IF('(入力①) 基本情報入力シート'!I53="","",'(入力①) 基本情報入力シート'!I53)</f>
        <v/>
      </c>
      <c r="I32" s="308" t="str">
        <f>IF('(入力①) 基本情報入力シート'!J53="","",'(入力①) 基本情報入力シート'!J53)</f>
        <v/>
      </c>
      <c r="J32" s="308" t="str">
        <f>IF('(入力①) 基本情報入力シート'!K53="","",'(入力①) 基本情報入力シート'!K53)</f>
        <v/>
      </c>
      <c r="K32" s="315" t="str">
        <f>IF('(入力①) 基本情報入力シート'!L53="","",'(入力①) 基本情報入力シート'!L53)</f>
        <v/>
      </c>
      <c r="L32" s="319" t="str">
        <f>IF('(入力①) 基本情報入力シート'!M53="","",'(入力①) 基本情報入力シート'!M53)</f>
        <v/>
      </c>
      <c r="M32" s="319" t="str">
        <f>IF('(入力①) 基本情報入力シート'!R53="","",'(入力①) 基本情報入力シート'!R53)</f>
        <v/>
      </c>
      <c r="N32" s="319" t="str">
        <f>IF('(入力①) 基本情報入力シート'!W53="","",'(入力①) 基本情報入力シート'!W53)</f>
        <v/>
      </c>
      <c r="O32" s="298" t="str">
        <f>IF('(入力①) 基本情報入力シート'!X53="","",'(入力①) 基本情報入力シート'!X53)</f>
        <v/>
      </c>
      <c r="P32" s="335" t="str">
        <f>IF('(入力①) 基本情報入力シート'!Y53="","",'(入力①) 基本情報入力シート'!Y53)</f>
        <v/>
      </c>
      <c r="Q32" s="337"/>
      <c r="R32" s="204" t="str">
        <f>IF('(入力①) 基本情報入力シート'!Z53="","",'(入力①) 基本情報入力シート'!Z53)</f>
        <v/>
      </c>
      <c r="S32" s="208" t="str">
        <f>IF('(入力①) 基本情報入力シート'!AA53="","",'(入力①) 基本情報入力シート'!AA53)</f>
        <v/>
      </c>
      <c r="T32" s="348"/>
      <c r="U32" s="354" t="str">
        <f>IF(P32="","",VLOOKUP(P32,'【参考】数式用2'!$A$3:$C$36,3,FALSE))</f>
        <v/>
      </c>
      <c r="V32" s="359" t="s">
        <v>253</v>
      </c>
      <c r="W32" s="362"/>
      <c r="X32" s="364" t="s">
        <v>37</v>
      </c>
      <c r="Y32" s="362"/>
      <c r="Z32" s="366" t="s">
        <v>237</v>
      </c>
      <c r="AA32" s="362"/>
      <c r="AB32" s="359" t="s">
        <v>37</v>
      </c>
      <c r="AC32" s="362"/>
      <c r="AD32" s="359" t="s">
        <v>42</v>
      </c>
      <c r="AE32" s="368" t="s">
        <v>72</v>
      </c>
      <c r="AF32" s="370" t="str">
        <f t="shared" si="0"/>
        <v/>
      </c>
      <c r="AG32" s="372" t="s">
        <v>255</v>
      </c>
      <c r="AH32" s="375" t="str">
        <f t="shared" si="1"/>
        <v/>
      </c>
      <c r="AI32" s="381"/>
      <c r="AJ32" s="385"/>
      <c r="AK32" s="385"/>
      <c r="AL32" s="394"/>
    </row>
    <row r="33" spans="1:38" ht="36.75" customHeight="1">
      <c r="A33" s="298">
        <f t="shared" si="2"/>
        <v>22</v>
      </c>
      <c r="B33" s="303" t="str">
        <f>IF('(入力①) 基本情報入力シート'!C54="","",'(入力①) 基本情報入力シート'!C54)</f>
        <v/>
      </c>
      <c r="C33" s="308" t="str">
        <f>IF('(入力①) 基本情報入力シート'!D54="","",'(入力①) 基本情報入力シート'!D54)</f>
        <v/>
      </c>
      <c r="D33" s="308" t="str">
        <f>IF('(入力①) 基本情報入力シート'!E54="","",'(入力①) 基本情報入力シート'!E54)</f>
        <v/>
      </c>
      <c r="E33" s="308" t="str">
        <f>IF('(入力①) 基本情報入力シート'!F54="","",'(入力①) 基本情報入力シート'!F54)</f>
        <v/>
      </c>
      <c r="F33" s="308" t="str">
        <f>IF('(入力①) 基本情報入力シート'!G54="","",'(入力①) 基本情報入力シート'!G54)</f>
        <v/>
      </c>
      <c r="G33" s="308" t="str">
        <f>IF('(入力①) 基本情報入力シート'!H54="","",'(入力①) 基本情報入力シート'!H54)</f>
        <v/>
      </c>
      <c r="H33" s="308" t="str">
        <f>IF('(入力①) 基本情報入力シート'!I54="","",'(入力①) 基本情報入力シート'!I54)</f>
        <v/>
      </c>
      <c r="I33" s="308" t="str">
        <f>IF('(入力①) 基本情報入力シート'!J54="","",'(入力①) 基本情報入力シート'!J54)</f>
        <v/>
      </c>
      <c r="J33" s="308" t="str">
        <f>IF('(入力①) 基本情報入力シート'!K54="","",'(入力①) 基本情報入力シート'!K54)</f>
        <v/>
      </c>
      <c r="K33" s="315" t="str">
        <f>IF('(入力①) 基本情報入力シート'!L54="","",'(入力①) 基本情報入力シート'!L54)</f>
        <v/>
      </c>
      <c r="L33" s="319" t="str">
        <f>IF('(入力①) 基本情報入力シート'!M54="","",'(入力①) 基本情報入力シート'!M54)</f>
        <v/>
      </c>
      <c r="M33" s="319" t="str">
        <f>IF('(入力①) 基本情報入力シート'!R54="","",'(入力①) 基本情報入力シート'!R54)</f>
        <v/>
      </c>
      <c r="N33" s="319" t="str">
        <f>IF('(入力①) 基本情報入力シート'!W54="","",'(入力①) 基本情報入力シート'!W54)</f>
        <v/>
      </c>
      <c r="O33" s="298" t="str">
        <f>IF('(入力①) 基本情報入力シート'!X54="","",'(入力①) 基本情報入力シート'!X54)</f>
        <v/>
      </c>
      <c r="P33" s="335" t="str">
        <f>IF('(入力①) 基本情報入力シート'!Y54="","",'(入力①) 基本情報入力シート'!Y54)</f>
        <v/>
      </c>
      <c r="Q33" s="337"/>
      <c r="R33" s="204" t="str">
        <f>IF('(入力①) 基本情報入力シート'!Z54="","",'(入力①) 基本情報入力シート'!Z54)</f>
        <v/>
      </c>
      <c r="S33" s="208" t="str">
        <f>IF('(入力①) 基本情報入力シート'!AA54="","",'(入力①) 基本情報入力シート'!AA54)</f>
        <v/>
      </c>
      <c r="T33" s="348"/>
      <c r="U33" s="354" t="str">
        <f>IF(P33="","",VLOOKUP(P33,'【参考】数式用2'!$A$3:$C$36,3,FALSE))</f>
        <v/>
      </c>
      <c r="V33" s="359" t="s">
        <v>253</v>
      </c>
      <c r="W33" s="362"/>
      <c r="X33" s="364" t="s">
        <v>37</v>
      </c>
      <c r="Y33" s="362"/>
      <c r="Z33" s="366" t="s">
        <v>237</v>
      </c>
      <c r="AA33" s="362"/>
      <c r="AB33" s="359" t="s">
        <v>37</v>
      </c>
      <c r="AC33" s="362"/>
      <c r="AD33" s="359" t="s">
        <v>42</v>
      </c>
      <c r="AE33" s="368" t="s">
        <v>72</v>
      </c>
      <c r="AF33" s="370" t="str">
        <f t="shared" si="0"/>
        <v/>
      </c>
      <c r="AG33" s="372" t="s">
        <v>255</v>
      </c>
      <c r="AH33" s="375" t="str">
        <f t="shared" si="1"/>
        <v/>
      </c>
      <c r="AI33" s="381"/>
      <c r="AJ33" s="385"/>
      <c r="AK33" s="385"/>
      <c r="AL33" s="394"/>
    </row>
    <row r="34" spans="1:38" ht="36.75" customHeight="1">
      <c r="A34" s="298">
        <f t="shared" si="2"/>
        <v>23</v>
      </c>
      <c r="B34" s="303" t="str">
        <f>IF('(入力①) 基本情報入力シート'!C55="","",'(入力①) 基本情報入力シート'!C55)</f>
        <v/>
      </c>
      <c r="C34" s="308" t="str">
        <f>IF('(入力①) 基本情報入力シート'!D55="","",'(入力①) 基本情報入力シート'!D55)</f>
        <v/>
      </c>
      <c r="D34" s="308" t="str">
        <f>IF('(入力①) 基本情報入力シート'!E55="","",'(入力①) 基本情報入力シート'!E55)</f>
        <v/>
      </c>
      <c r="E34" s="308" t="str">
        <f>IF('(入力①) 基本情報入力シート'!F55="","",'(入力①) 基本情報入力シート'!F55)</f>
        <v/>
      </c>
      <c r="F34" s="308" t="str">
        <f>IF('(入力①) 基本情報入力シート'!G55="","",'(入力①) 基本情報入力シート'!G55)</f>
        <v/>
      </c>
      <c r="G34" s="308" t="str">
        <f>IF('(入力①) 基本情報入力シート'!H55="","",'(入力①) 基本情報入力シート'!H55)</f>
        <v/>
      </c>
      <c r="H34" s="308" t="str">
        <f>IF('(入力①) 基本情報入力シート'!I55="","",'(入力①) 基本情報入力シート'!I55)</f>
        <v/>
      </c>
      <c r="I34" s="308" t="str">
        <f>IF('(入力①) 基本情報入力シート'!J55="","",'(入力①) 基本情報入力シート'!J55)</f>
        <v/>
      </c>
      <c r="J34" s="308" t="str">
        <f>IF('(入力①) 基本情報入力シート'!K55="","",'(入力①) 基本情報入力シート'!K55)</f>
        <v/>
      </c>
      <c r="K34" s="315" t="str">
        <f>IF('(入力①) 基本情報入力シート'!L55="","",'(入力①) 基本情報入力シート'!L55)</f>
        <v/>
      </c>
      <c r="L34" s="319" t="str">
        <f>IF('(入力①) 基本情報入力シート'!M55="","",'(入力①) 基本情報入力シート'!M55)</f>
        <v/>
      </c>
      <c r="M34" s="319" t="str">
        <f>IF('(入力①) 基本情報入力シート'!R55="","",'(入力①) 基本情報入力シート'!R55)</f>
        <v/>
      </c>
      <c r="N34" s="319" t="str">
        <f>IF('(入力①) 基本情報入力シート'!W55="","",'(入力①) 基本情報入力シート'!W55)</f>
        <v/>
      </c>
      <c r="O34" s="298" t="str">
        <f>IF('(入力①) 基本情報入力シート'!X55="","",'(入力①) 基本情報入力シート'!X55)</f>
        <v/>
      </c>
      <c r="P34" s="335" t="str">
        <f>IF('(入力①) 基本情報入力シート'!Y55="","",'(入力①) 基本情報入力シート'!Y55)</f>
        <v/>
      </c>
      <c r="Q34" s="337"/>
      <c r="R34" s="204" t="str">
        <f>IF('(入力①) 基本情報入力シート'!Z55="","",'(入力①) 基本情報入力シート'!Z55)</f>
        <v/>
      </c>
      <c r="S34" s="208" t="str">
        <f>IF('(入力①) 基本情報入力シート'!AA55="","",'(入力①) 基本情報入力シート'!AA55)</f>
        <v/>
      </c>
      <c r="T34" s="348"/>
      <c r="U34" s="354" t="str">
        <f>IF(P34="","",VLOOKUP(P34,'【参考】数式用2'!$A$3:$C$36,3,FALSE))</f>
        <v/>
      </c>
      <c r="V34" s="359" t="s">
        <v>253</v>
      </c>
      <c r="W34" s="362"/>
      <c r="X34" s="364" t="s">
        <v>37</v>
      </c>
      <c r="Y34" s="362"/>
      <c r="Z34" s="366" t="s">
        <v>237</v>
      </c>
      <c r="AA34" s="362"/>
      <c r="AB34" s="359" t="s">
        <v>37</v>
      </c>
      <c r="AC34" s="362"/>
      <c r="AD34" s="359" t="s">
        <v>42</v>
      </c>
      <c r="AE34" s="368" t="s">
        <v>72</v>
      </c>
      <c r="AF34" s="370" t="str">
        <f t="shared" si="0"/>
        <v/>
      </c>
      <c r="AG34" s="372" t="s">
        <v>255</v>
      </c>
      <c r="AH34" s="375" t="str">
        <f t="shared" si="1"/>
        <v/>
      </c>
      <c r="AI34" s="381"/>
      <c r="AJ34" s="385"/>
      <c r="AK34" s="381"/>
      <c r="AL34" s="394"/>
    </row>
    <row r="35" spans="1:38" ht="36.75" customHeight="1">
      <c r="A35" s="298">
        <f t="shared" si="2"/>
        <v>24</v>
      </c>
      <c r="B35" s="303" t="str">
        <f>IF('(入力①) 基本情報入力シート'!C56="","",'(入力①) 基本情報入力シート'!C56)</f>
        <v/>
      </c>
      <c r="C35" s="308" t="str">
        <f>IF('(入力①) 基本情報入力シート'!D56="","",'(入力①) 基本情報入力シート'!D56)</f>
        <v/>
      </c>
      <c r="D35" s="308" t="str">
        <f>IF('(入力①) 基本情報入力シート'!E56="","",'(入力①) 基本情報入力シート'!E56)</f>
        <v/>
      </c>
      <c r="E35" s="308" t="str">
        <f>IF('(入力①) 基本情報入力シート'!F56="","",'(入力①) 基本情報入力シート'!F56)</f>
        <v/>
      </c>
      <c r="F35" s="308" t="str">
        <f>IF('(入力①) 基本情報入力シート'!G56="","",'(入力①) 基本情報入力シート'!G56)</f>
        <v/>
      </c>
      <c r="G35" s="308" t="str">
        <f>IF('(入力①) 基本情報入力シート'!H56="","",'(入力①) 基本情報入力シート'!H56)</f>
        <v/>
      </c>
      <c r="H35" s="308" t="str">
        <f>IF('(入力①) 基本情報入力シート'!I56="","",'(入力①) 基本情報入力シート'!I56)</f>
        <v/>
      </c>
      <c r="I35" s="308" t="str">
        <f>IF('(入力①) 基本情報入力シート'!J56="","",'(入力①) 基本情報入力シート'!J56)</f>
        <v/>
      </c>
      <c r="J35" s="308" t="str">
        <f>IF('(入力①) 基本情報入力シート'!K56="","",'(入力①) 基本情報入力シート'!K56)</f>
        <v/>
      </c>
      <c r="K35" s="315" t="str">
        <f>IF('(入力①) 基本情報入力シート'!L56="","",'(入力①) 基本情報入力シート'!L56)</f>
        <v/>
      </c>
      <c r="L35" s="319" t="str">
        <f>IF('(入力①) 基本情報入力シート'!M56="","",'(入力①) 基本情報入力シート'!M56)</f>
        <v/>
      </c>
      <c r="M35" s="319" t="str">
        <f>IF('(入力①) 基本情報入力シート'!R56="","",'(入力①) 基本情報入力シート'!R56)</f>
        <v/>
      </c>
      <c r="N35" s="319" t="str">
        <f>IF('(入力①) 基本情報入力シート'!W56="","",'(入力①) 基本情報入力シート'!W56)</f>
        <v/>
      </c>
      <c r="O35" s="298" t="str">
        <f>IF('(入力①) 基本情報入力シート'!X56="","",'(入力①) 基本情報入力シート'!X56)</f>
        <v/>
      </c>
      <c r="P35" s="335" t="str">
        <f>IF('(入力①) 基本情報入力シート'!Y56="","",'(入力①) 基本情報入力シート'!Y56)</f>
        <v/>
      </c>
      <c r="Q35" s="337"/>
      <c r="R35" s="204" t="str">
        <f>IF('(入力①) 基本情報入力シート'!Z56="","",'(入力①) 基本情報入力シート'!Z56)</f>
        <v/>
      </c>
      <c r="S35" s="208" t="str">
        <f>IF('(入力①) 基本情報入力シート'!AA56="","",'(入力①) 基本情報入力シート'!AA56)</f>
        <v/>
      </c>
      <c r="T35" s="348"/>
      <c r="U35" s="354" t="str">
        <f>IF(P35="","",VLOOKUP(P35,'【参考】数式用2'!$A$3:$C$36,3,FALSE))</f>
        <v/>
      </c>
      <c r="V35" s="359" t="s">
        <v>253</v>
      </c>
      <c r="W35" s="362"/>
      <c r="X35" s="364" t="s">
        <v>37</v>
      </c>
      <c r="Y35" s="362"/>
      <c r="Z35" s="366" t="s">
        <v>237</v>
      </c>
      <c r="AA35" s="362"/>
      <c r="AB35" s="359" t="s">
        <v>37</v>
      </c>
      <c r="AC35" s="362"/>
      <c r="AD35" s="359" t="s">
        <v>42</v>
      </c>
      <c r="AE35" s="368" t="s">
        <v>72</v>
      </c>
      <c r="AF35" s="370" t="str">
        <f t="shared" si="0"/>
        <v/>
      </c>
      <c r="AG35" s="372" t="s">
        <v>255</v>
      </c>
      <c r="AH35" s="375" t="str">
        <f t="shared" si="1"/>
        <v/>
      </c>
      <c r="AI35" s="381"/>
      <c r="AJ35" s="385"/>
      <c r="AK35" s="381"/>
      <c r="AL35" s="394"/>
    </row>
    <row r="36" spans="1:38" ht="36.75" customHeight="1">
      <c r="A36" s="298">
        <f t="shared" si="2"/>
        <v>25</v>
      </c>
      <c r="B36" s="303" t="str">
        <f>IF('(入力①) 基本情報入力シート'!C57="","",'(入力①) 基本情報入力シート'!C57)</f>
        <v/>
      </c>
      <c r="C36" s="308" t="str">
        <f>IF('(入力①) 基本情報入力シート'!D57="","",'(入力①) 基本情報入力シート'!D57)</f>
        <v/>
      </c>
      <c r="D36" s="308" t="str">
        <f>IF('(入力①) 基本情報入力シート'!E57="","",'(入力①) 基本情報入力シート'!E57)</f>
        <v/>
      </c>
      <c r="E36" s="308" t="str">
        <f>IF('(入力①) 基本情報入力シート'!F57="","",'(入力①) 基本情報入力シート'!F57)</f>
        <v/>
      </c>
      <c r="F36" s="308" t="str">
        <f>IF('(入力①) 基本情報入力シート'!G57="","",'(入力①) 基本情報入力シート'!G57)</f>
        <v/>
      </c>
      <c r="G36" s="308" t="str">
        <f>IF('(入力①) 基本情報入力シート'!H57="","",'(入力①) 基本情報入力シート'!H57)</f>
        <v/>
      </c>
      <c r="H36" s="308" t="str">
        <f>IF('(入力①) 基本情報入力シート'!I57="","",'(入力①) 基本情報入力シート'!I57)</f>
        <v/>
      </c>
      <c r="I36" s="308" t="str">
        <f>IF('(入力①) 基本情報入力シート'!J57="","",'(入力①) 基本情報入力シート'!J57)</f>
        <v/>
      </c>
      <c r="J36" s="308" t="str">
        <f>IF('(入力①) 基本情報入力シート'!K57="","",'(入力①) 基本情報入力シート'!K57)</f>
        <v/>
      </c>
      <c r="K36" s="315" t="str">
        <f>IF('(入力①) 基本情報入力シート'!L57="","",'(入力①) 基本情報入力シート'!L57)</f>
        <v/>
      </c>
      <c r="L36" s="319" t="str">
        <f>IF('(入力①) 基本情報入力シート'!M57="","",'(入力①) 基本情報入力シート'!M57)</f>
        <v/>
      </c>
      <c r="M36" s="319" t="str">
        <f>IF('(入力①) 基本情報入力シート'!R57="","",'(入力①) 基本情報入力シート'!R57)</f>
        <v/>
      </c>
      <c r="N36" s="319" t="str">
        <f>IF('(入力①) 基本情報入力シート'!W57="","",'(入力①) 基本情報入力シート'!W57)</f>
        <v/>
      </c>
      <c r="O36" s="298" t="str">
        <f>IF('(入力①) 基本情報入力シート'!X57="","",'(入力①) 基本情報入力シート'!X57)</f>
        <v/>
      </c>
      <c r="P36" s="335" t="str">
        <f>IF('(入力①) 基本情報入力シート'!Y57="","",'(入力①) 基本情報入力シート'!Y57)</f>
        <v/>
      </c>
      <c r="Q36" s="337"/>
      <c r="R36" s="204" t="str">
        <f>IF('(入力①) 基本情報入力シート'!Z57="","",'(入力①) 基本情報入力シート'!Z57)</f>
        <v/>
      </c>
      <c r="S36" s="208" t="str">
        <f>IF('(入力①) 基本情報入力シート'!AA57="","",'(入力①) 基本情報入力シート'!AA57)</f>
        <v/>
      </c>
      <c r="T36" s="348"/>
      <c r="U36" s="354" t="str">
        <f>IF(P36="","",VLOOKUP(P36,'【参考】数式用2'!$A$3:$C$36,3,FALSE))</f>
        <v/>
      </c>
      <c r="V36" s="359" t="s">
        <v>253</v>
      </c>
      <c r="W36" s="362"/>
      <c r="X36" s="364" t="s">
        <v>37</v>
      </c>
      <c r="Y36" s="362"/>
      <c r="Z36" s="366" t="s">
        <v>237</v>
      </c>
      <c r="AA36" s="362"/>
      <c r="AB36" s="359" t="s">
        <v>37</v>
      </c>
      <c r="AC36" s="362"/>
      <c r="AD36" s="359" t="s">
        <v>42</v>
      </c>
      <c r="AE36" s="368" t="s">
        <v>72</v>
      </c>
      <c r="AF36" s="370" t="str">
        <f t="shared" si="0"/>
        <v/>
      </c>
      <c r="AG36" s="372" t="s">
        <v>255</v>
      </c>
      <c r="AH36" s="375" t="str">
        <f t="shared" si="1"/>
        <v/>
      </c>
      <c r="AI36" s="381"/>
      <c r="AJ36" s="385"/>
      <c r="AK36" s="381"/>
      <c r="AL36" s="394"/>
    </row>
    <row r="37" spans="1:38" ht="36.75" customHeight="1">
      <c r="A37" s="298">
        <f t="shared" si="2"/>
        <v>26</v>
      </c>
      <c r="B37" s="303" t="str">
        <f>IF('(入力①) 基本情報入力シート'!C58="","",'(入力①) 基本情報入力シート'!C58)</f>
        <v/>
      </c>
      <c r="C37" s="308" t="str">
        <f>IF('(入力①) 基本情報入力シート'!D58="","",'(入力①) 基本情報入力シート'!D58)</f>
        <v/>
      </c>
      <c r="D37" s="308" t="str">
        <f>IF('(入力①) 基本情報入力シート'!E58="","",'(入力①) 基本情報入力シート'!E58)</f>
        <v/>
      </c>
      <c r="E37" s="308" t="str">
        <f>IF('(入力①) 基本情報入力シート'!F58="","",'(入力①) 基本情報入力シート'!F58)</f>
        <v/>
      </c>
      <c r="F37" s="308" t="str">
        <f>IF('(入力①) 基本情報入力シート'!G58="","",'(入力①) 基本情報入力シート'!G58)</f>
        <v/>
      </c>
      <c r="G37" s="308" t="str">
        <f>IF('(入力①) 基本情報入力シート'!H58="","",'(入力①) 基本情報入力シート'!H58)</f>
        <v/>
      </c>
      <c r="H37" s="308" t="str">
        <f>IF('(入力①) 基本情報入力シート'!I58="","",'(入力①) 基本情報入力シート'!I58)</f>
        <v/>
      </c>
      <c r="I37" s="308" t="str">
        <f>IF('(入力①) 基本情報入力シート'!J58="","",'(入力①) 基本情報入力シート'!J58)</f>
        <v/>
      </c>
      <c r="J37" s="308" t="str">
        <f>IF('(入力①) 基本情報入力シート'!K58="","",'(入力①) 基本情報入力シート'!K58)</f>
        <v/>
      </c>
      <c r="K37" s="315" t="str">
        <f>IF('(入力①) 基本情報入力シート'!L58="","",'(入力①) 基本情報入力シート'!L58)</f>
        <v/>
      </c>
      <c r="L37" s="319" t="str">
        <f>IF('(入力①) 基本情報入力シート'!M58="","",'(入力①) 基本情報入力シート'!M58)</f>
        <v/>
      </c>
      <c r="M37" s="319" t="str">
        <f>IF('(入力①) 基本情報入力シート'!R58="","",'(入力①) 基本情報入力シート'!R58)</f>
        <v/>
      </c>
      <c r="N37" s="319" t="str">
        <f>IF('(入力①) 基本情報入力シート'!W58="","",'(入力①) 基本情報入力シート'!W58)</f>
        <v/>
      </c>
      <c r="O37" s="298" t="str">
        <f>IF('(入力①) 基本情報入力シート'!X58="","",'(入力①) 基本情報入力シート'!X58)</f>
        <v/>
      </c>
      <c r="P37" s="335" t="str">
        <f>IF('(入力①) 基本情報入力シート'!Y58="","",'(入力①) 基本情報入力シート'!Y58)</f>
        <v/>
      </c>
      <c r="Q37" s="337"/>
      <c r="R37" s="204" t="str">
        <f>IF('(入力①) 基本情報入力シート'!Z58="","",'(入力①) 基本情報入力シート'!Z58)</f>
        <v/>
      </c>
      <c r="S37" s="208" t="str">
        <f>IF('(入力①) 基本情報入力シート'!AA58="","",'(入力①) 基本情報入力シート'!AA58)</f>
        <v/>
      </c>
      <c r="T37" s="348"/>
      <c r="U37" s="354" t="str">
        <f>IF(P37="","",VLOOKUP(P37,'【参考】数式用2'!$A$3:$C$36,3,FALSE))</f>
        <v/>
      </c>
      <c r="V37" s="359" t="s">
        <v>253</v>
      </c>
      <c r="W37" s="362"/>
      <c r="X37" s="364" t="s">
        <v>37</v>
      </c>
      <c r="Y37" s="362"/>
      <c r="Z37" s="366" t="s">
        <v>237</v>
      </c>
      <c r="AA37" s="362"/>
      <c r="AB37" s="359" t="s">
        <v>37</v>
      </c>
      <c r="AC37" s="362"/>
      <c r="AD37" s="359" t="s">
        <v>42</v>
      </c>
      <c r="AE37" s="368" t="s">
        <v>72</v>
      </c>
      <c r="AF37" s="370" t="str">
        <f t="shared" si="0"/>
        <v/>
      </c>
      <c r="AG37" s="372" t="s">
        <v>255</v>
      </c>
      <c r="AH37" s="375" t="str">
        <f t="shared" si="1"/>
        <v/>
      </c>
      <c r="AI37" s="381"/>
      <c r="AJ37" s="385"/>
      <c r="AK37" s="381"/>
      <c r="AL37" s="394"/>
    </row>
    <row r="38" spans="1:38" ht="36.75" customHeight="1">
      <c r="A38" s="298">
        <f t="shared" si="2"/>
        <v>27</v>
      </c>
      <c r="B38" s="303" t="str">
        <f>IF('(入力①) 基本情報入力シート'!C59="","",'(入力①) 基本情報入力シート'!C59)</f>
        <v/>
      </c>
      <c r="C38" s="308" t="str">
        <f>IF('(入力①) 基本情報入力シート'!D59="","",'(入力①) 基本情報入力シート'!D59)</f>
        <v/>
      </c>
      <c r="D38" s="308" t="str">
        <f>IF('(入力①) 基本情報入力シート'!E59="","",'(入力①) 基本情報入力シート'!E59)</f>
        <v/>
      </c>
      <c r="E38" s="308" t="str">
        <f>IF('(入力①) 基本情報入力シート'!F59="","",'(入力①) 基本情報入力シート'!F59)</f>
        <v/>
      </c>
      <c r="F38" s="308" t="str">
        <f>IF('(入力①) 基本情報入力シート'!G59="","",'(入力①) 基本情報入力シート'!G59)</f>
        <v/>
      </c>
      <c r="G38" s="308" t="str">
        <f>IF('(入力①) 基本情報入力シート'!H59="","",'(入力①) 基本情報入力シート'!H59)</f>
        <v/>
      </c>
      <c r="H38" s="308" t="str">
        <f>IF('(入力①) 基本情報入力シート'!I59="","",'(入力①) 基本情報入力シート'!I59)</f>
        <v/>
      </c>
      <c r="I38" s="308" t="str">
        <f>IF('(入力①) 基本情報入力シート'!J59="","",'(入力①) 基本情報入力シート'!J59)</f>
        <v/>
      </c>
      <c r="J38" s="308" t="str">
        <f>IF('(入力①) 基本情報入力シート'!K59="","",'(入力①) 基本情報入力シート'!K59)</f>
        <v/>
      </c>
      <c r="K38" s="315" t="str">
        <f>IF('(入力①) 基本情報入力シート'!L59="","",'(入力①) 基本情報入力シート'!L59)</f>
        <v/>
      </c>
      <c r="L38" s="319" t="str">
        <f>IF('(入力①) 基本情報入力シート'!M59="","",'(入力①) 基本情報入力シート'!M59)</f>
        <v/>
      </c>
      <c r="M38" s="319" t="str">
        <f>IF('(入力①) 基本情報入力シート'!R59="","",'(入力①) 基本情報入力シート'!R59)</f>
        <v/>
      </c>
      <c r="N38" s="319" t="str">
        <f>IF('(入力①) 基本情報入力シート'!W59="","",'(入力①) 基本情報入力シート'!W59)</f>
        <v/>
      </c>
      <c r="O38" s="298" t="str">
        <f>IF('(入力①) 基本情報入力シート'!X59="","",'(入力①) 基本情報入力シート'!X59)</f>
        <v/>
      </c>
      <c r="P38" s="335" t="str">
        <f>IF('(入力①) 基本情報入力シート'!Y59="","",'(入力①) 基本情報入力シート'!Y59)</f>
        <v/>
      </c>
      <c r="Q38" s="337"/>
      <c r="R38" s="204" t="str">
        <f>IF('(入力①) 基本情報入力シート'!Z59="","",'(入力①) 基本情報入力シート'!Z59)</f>
        <v/>
      </c>
      <c r="S38" s="208" t="str">
        <f>IF('(入力①) 基本情報入力シート'!AA59="","",'(入力①) 基本情報入力シート'!AA59)</f>
        <v/>
      </c>
      <c r="T38" s="348"/>
      <c r="U38" s="354" t="str">
        <f>IF(P38="","",VLOOKUP(P38,'【参考】数式用2'!$A$3:$C$36,3,FALSE))</f>
        <v/>
      </c>
      <c r="V38" s="359" t="s">
        <v>253</v>
      </c>
      <c r="W38" s="362"/>
      <c r="X38" s="364" t="s">
        <v>37</v>
      </c>
      <c r="Y38" s="362"/>
      <c r="Z38" s="366" t="s">
        <v>237</v>
      </c>
      <c r="AA38" s="362"/>
      <c r="AB38" s="359" t="s">
        <v>37</v>
      </c>
      <c r="AC38" s="362"/>
      <c r="AD38" s="359" t="s">
        <v>42</v>
      </c>
      <c r="AE38" s="368" t="s">
        <v>72</v>
      </c>
      <c r="AF38" s="370" t="str">
        <f t="shared" si="0"/>
        <v/>
      </c>
      <c r="AG38" s="372" t="s">
        <v>255</v>
      </c>
      <c r="AH38" s="375" t="str">
        <f t="shared" si="1"/>
        <v/>
      </c>
      <c r="AI38" s="381"/>
      <c r="AJ38" s="385"/>
      <c r="AK38" s="381"/>
      <c r="AL38" s="394"/>
    </row>
    <row r="39" spans="1:38" ht="36.75" customHeight="1">
      <c r="A39" s="298">
        <f t="shared" si="2"/>
        <v>28</v>
      </c>
      <c r="B39" s="303" t="str">
        <f>IF('(入力①) 基本情報入力シート'!C60="","",'(入力①) 基本情報入力シート'!C60)</f>
        <v/>
      </c>
      <c r="C39" s="308" t="str">
        <f>IF('(入力①) 基本情報入力シート'!D60="","",'(入力①) 基本情報入力シート'!D60)</f>
        <v/>
      </c>
      <c r="D39" s="308" t="str">
        <f>IF('(入力①) 基本情報入力シート'!E60="","",'(入力①) 基本情報入力シート'!E60)</f>
        <v/>
      </c>
      <c r="E39" s="308" t="str">
        <f>IF('(入力①) 基本情報入力シート'!F60="","",'(入力①) 基本情報入力シート'!F60)</f>
        <v/>
      </c>
      <c r="F39" s="308" t="str">
        <f>IF('(入力①) 基本情報入力シート'!G60="","",'(入力①) 基本情報入力シート'!G60)</f>
        <v/>
      </c>
      <c r="G39" s="308" t="str">
        <f>IF('(入力①) 基本情報入力シート'!H60="","",'(入力①) 基本情報入力シート'!H60)</f>
        <v/>
      </c>
      <c r="H39" s="308" t="str">
        <f>IF('(入力①) 基本情報入力シート'!I60="","",'(入力①) 基本情報入力シート'!I60)</f>
        <v/>
      </c>
      <c r="I39" s="308" t="str">
        <f>IF('(入力①) 基本情報入力シート'!J60="","",'(入力①) 基本情報入力シート'!J60)</f>
        <v/>
      </c>
      <c r="J39" s="308" t="str">
        <f>IF('(入力①) 基本情報入力シート'!K60="","",'(入力①) 基本情報入力シート'!K60)</f>
        <v/>
      </c>
      <c r="K39" s="315" t="str">
        <f>IF('(入力①) 基本情報入力シート'!L60="","",'(入力①) 基本情報入力シート'!L60)</f>
        <v/>
      </c>
      <c r="L39" s="319" t="str">
        <f>IF('(入力①) 基本情報入力シート'!M60="","",'(入力①) 基本情報入力シート'!M60)</f>
        <v/>
      </c>
      <c r="M39" s="319" t="str">
        <f>IF('(入力①) 基本情報入力シート'!R60="","",'(入力①) 基本情報入力シート'!R60)</f>
        <v/>
      </c>
      <c r="N39" s="319" t="str">
        <f>IF('(入力①) 基本情報入力シート'!W60="","",'(入力①) 基本情報入力シート'!W60)</f>
        <v/>
      </c>
      <c r="O39" s="298" t="str">
        <f>IF('(入力①) 基本情報入力シート'!X60="","",'(入力①) 基本情報入力シート'!X60)</f>
        <v/>
      </c>
      <c r="P39" s="335" t="str">
        <f>IF('(入力①) 基本情報入力シート'!Y60="","",'(入力①) 基本情報入力シート'!Y60)</f>
        <v/>
      </c>
      <c r="Q39" s="337"/>
      <c r="R39" s="204" t="str">
        <f>IF('(入力①) 基本情報入力シート'!Z60="","",'(入力①) 基本情報入力シート'!Z60)</f>
        <v/>
      </c>
      <c r="S39" s="208" t="str">
        <f>IF('(入力①) 基本情報入力シート'!AA60="","",'(入力①) 基本情報入力シート'!AA60)</f>
        <v/>
      </c>
      <c r="T39" s="348"/>
      <c r="U39" s="354" t="str">
        <f>IF(P39="","",VLOOKUP(P39,'【参考】数式用2'!$A$3:$C$36,3,FALSE))</f>
        <v/>
      </c>
      <c r="V39" s="359" t="s">
        <v>253</v>
      </c>
      <c r="W39" s="362"/>
      <c r="X39" s="364" t="s">
        <v>37</v>
      </c>
      <c r="Y39" s="362"/>
      <c r="Z39" s="366" t="s">
        <v>237</v>
      </c>
      <c r="AA39" s="362"/>
      <c r="AB39" s="359" t="s">
        <v>37</v>
      </c>
      <c r="AC39" s="362"/>
      <c r="AD39" s="359" t="s">
        <v>42</v>
      </c>
      <c r="AE39" s="368" t="s">
        <v>72</v>
      </c>
      <c r="AF39" s="370" t="str">
        <f t="shared" si="0"/>
        <v/>
      </c>
      <c r="AG39" s="372" t="s">
        <v>255</v>
      </c>
      <c r="AH39" s="375" t="str">
        <f t="shared" si="1"/>
        <v/>
      </c>
      <c r="AI39" s="381"/>
      <c r="AJ39" s="385"/>
      <c r="AK39" s="381"/>
      <c r="AL39" s="394"/>
    </row>
    <row r="40" spans="1:38" ht="36.75" customHeight="1">
      <c r="A40" s="298">
        <f t="shared" si="2"/>
        <v>29</v>
      </c>
      <c r="B40" s="303" t="str">
        <f>IF('(入力①) 基本情報入力シート'!C61="","",'(入力①) 基本情報入力シート'!C61)</f>
        <v/>
      </c>
      <c r="C40" s="308" t="str">
        <f>IF('(入力①) 基本情報入力シート'!D61="","",'(入力①) 基本情報入力シート'!D61)</f>
        <v/>
      </c>
      <c r="D40" s="308" t="str">
        <f>IF('(入力①) 基本情報入力シート'!E61="","",'(入力①) 基本情報入力シート'!E61)</f>
        <v/>
      </c>
      <c r="E40" s="308" t="str">
        <f>IF('(入力①) 基本情報入力シート'!F61="","",'(入力①) 基本情報入力シート'!F61)</f>
        <v/>
      </c>
      <c r="F40" s="308" t="str">
        <f>IF('(入力①) 基本情報入力シート'!G61="","",'(入力①) 基本情報入力シート'!G61)</f>
        <v/>
      </c>
      <c r="G40" s="308" t="str">
        <f>IF('(入力①) 基本情報入力シート'!H61="","",'(入力①) 基本情報入力シート'!H61)</f>
        <v/>
      </c>
      <c r="H40" s="308" t="str">
        <f>IF('(入力①) 基本情報入力シート'!I61="","",'(入力①) 基本情報入力シート'!I61)</f>
        <v/>
      </c>
      <c r="I40" s="308" t="str">
        <f>IF('(入力①) 基本情報入力シート'!J61="","",'(入力①) 基本情報入力シート'!J61)</f>
        <v/>
      </c>
      <c r="J40" s="308" t="str">
        <f>IF('(入力①) 基本情報入力シート'!K61="","",'(入力①) 基本情報入力シート'!K61)</f>
        <v/>
      </c>
      <c r="K40" s="315" t="str">
        <f>IF('(入力①) 基本情報入力シート'!L61="","",'(入力①) 基本情報入力シート'!L61)</f>
        <v/>
      </c>
      <c r="L40" s="319" t="str">
        <f>IF('(入力①) 基本情報入力シート'!M61="","",'(入力①) 基本情報入力シート'!M61)</f>
        <v/>
      </c>
      <c r="M40" s="319" t="str">
        <f>IF('(入力①) 基本情報入力シート'!R61="","",'(入力①) 基本情報入力シート'!R61)</f>
        <v/>
      </c>
      <c r="N40" s="319" t="str">
        <f>IF('(入力①) 基本情報入力シート'!W61="","",'(入力①) 基本情報入力シート'!W61)</f>
        <v/>
      </c>
      <c r="O40" s="298" t="str">
        <f>IF('(入力①) 基本情報入力シート'!X61="","",'(入力①) 基本情報入力シート'!X61)</f>
        <v/>
      </c>
      <c r="P40" s="335" t="str">
        <f>IF('(入力①) 基本情報入力シート'!Y61="","",'(入力①) 基本情報入力シート'!Y61)</f>
        <v/>
      </c>
      <c r="Q40" s="337"/>
      <c r="R40" s="204" t="str">
        <f>IF('(入力①) 基本情報入力シート'!Z61="","",'(入力①) 基本情報入力シート'!Z61)</f>
        <v/>
      </c>
      <c r="S40" s="208" t="str">
        <f>IF('(入力①) 基本情報入力シート'!AA61="","",'(入力①) 基本情報入力シート'!AA61)</f>
        <v/>
      </c>
      <c r="T40" s="348"/>
      <c r="U40" s="354" t="str">
        <f>IF(P40="","",VLOOKUP(P40,'【参考】数式用2'!$A$3:$C$36,3,FALSE))</f>
        <v/>
      </c>
      <c r="V40" s="359" t="s">
        <v>253</v>
      </c>
      <c r="W40" s="362"/>
      <c r="X40" s="364" t="s">
        <v>37</v>
      </c>
      <c r="Y40" s="362"/>
      <c r="Z40" s="366" t="s">
        <v>237</v>
      </c>
      <c r="AA40" s="362"/>
      <c r="AB40" s="359" t="s">
        <v>37</v>
      </c>
      <c r="AC40" s="362"/>
      <c r="AD40" s="359" t="s">
        <v>42</v>
      </c>
      <c r="AE40" s="368" t="s">
        <v>72</v>
      </c>
      <c r="AF40" s="370" t="str">
        <f t="shared" si="0"/>
        <v/>
      </c>
      <c r="AG40" s="372" t="s">
        <v>255</v>
      </c>
      <c r="AH40" s="375" t="str">
        <f t="shared" si="1"/>
        <v/>
      </c>
      <c r="AI40" s="381"/>
      <c r="AJ40" s="385"/>
      <c r="AK40" s="381"/>
      <c r="AL40" s="394"/>
    </row>
    <row r="41" spans="1:38" ht="36.75" customHeight="1">
      <c r="A41" s="298">
        <f t="shared" si="2"/>
        <v>30</v>
      </c>
      <c r="B41" s="303" t="str">
        <f>IF('(入力①) 基本情報入力シート'!C62="","",'(入力①) 基本情報入力シート'!C62)</f>
        <v/>
      </c>
      <c r="C41" s="308" t="str">
        <f>IF('(入力①) 基本情報入力シート'!D62="","",'(入力①) 基本情報入力シート'!D62)</f>
        <v/>
      </c>
      <c r="D41" s="308" t="str">
        <f>IF('(入力①) 基本情報入力シート'!E62="","",'(入力①) 基本情報入力シート'!E62)</f>
        <v/>
      </c>
      <c r="E41" s="308" t="str">
        <f>IF('(入力①) 基本情報入力シート'!F62="","",'(入力①) 基本情報入力シート'!F62)</f>
        <v/>
      </c>
      <c r="F41" s="308" t="str">
        <f>IF('(入力①) 基本情報入力シート'!G62="","",'(入力①) 基本情報入力シート'!G62)</f>
        <v/>
      </c>
      <c r="G41" s="308" t="str">
        <f>IF('(入力①) 基本情報入力シート'!H62="","",'(入力①) 基本情報入力シート'!H62)</f>
        <v/>
      </c>
      <c r="H41" s="308" t="str">
        <f>IF('(入力①) 基本情報入力シート'!I62="","",'(入力①) 基本情報入力シート'!I62)</f>
        <v/>
      </c>
      <c r="I41" s="308" t="str">
        <f>IF('(入力①) 基本情報入力シート'!J62="","",'(入力①) 基本情報入力シート'!J62)</f>
        <v/>
      </c>
      <c r="J41" s="308" t="str">
        <f>IF('(入力①) 基本情報入力シート'!K62="","",'(入力①) 基本情報入力シート'!K62)</f>
        <v/>
      </c>
      <c r="K41" s="315" t="str">
        <f>IF('(入力①) 基本情報入力シート'!L62="","",'(入力①) 基本情報入力シート'!L62)</f>
        <v/>
      </c>
      <c r="L41" s="319" t="str">
        <f>IF('(入力①) 基本情報入力シート'!M62="","",'(入力①) 基本情報入力シート'!M62)</f>
        <v/>
      </c>
      <c r="M41" s="319" t="str">
        <f>IF('(入力①) 基本情報入力シート'!R62="","",'(入力①) 基本情報入力シート'!R62)</f>
        <v/>
      </c>
      <c r="N41" s="319" t="str">
        <f>IF('(入力①) 基本情報入力シート'!W62="","",'(入力①) 基本情報入力シート'!W62)</f>
        <v/>
      </c>
      <c r="O41" s="298" t="str">
        <f>IF('(入力①) 基本情報入力シート'!X62="","",'(入力①) 基本情報入力シート'!X62)</f>
        <v/>
      </c>
      <c r="P41" s="335" t="str">
        <f>IF('(入力①) 基本情報入力シート'!Y62="","",'(入力①) 基本情報入力シート'!Y62)</f>
        <v/>
      </c>
      <c r="Q41" s="337"/>
      <c r="R41" s="204" t="str">
        <f>IF('(入力①) 基本情報入力シート'!Z62="","",'(入力①) 基本情報入力シート'!Z62)</f>
        <v/>
      </c>
      <c r="S41" s="208" t="str">
        <f>IF('(入力①) 基本情報入力シート'!AA62="","",'(入力①) 基本情報入力シート'!AA62)</f>
        <v/>
      </c>
      <c r="T41" s="348"/>
      <c r="U41" s="354" t="str">
        <f>IF(P41="","",VLOOKUP(P41,'【参考】数式用2'!$A$3:$C$36,3,FALSE))</f>
        <v/>
      </c>
      <c r="V41" s="359" t="s">
        <v>253</v>
      </c>
      <c r="W41" s="362"/>
      <c r="X41" s="364" t="s">
        <v>37</v>
      </c>
      <c r="Y41" s="362"/>
      <c r="Z41" s="366" t="s">
        <v>237</v>
      </c>
      <c r="AA41" s="362"/>
      <c r="AB41" s="359" t="s">
        <v>37</v>
      </c>
      <c r="AC41" s="362"/>
      <c r="AD41" s="359" t="s">
        <v>42</v>
      </c>
      <c r="AE41" s="368" t="s">
        <v>72</v>
      </c>
      <c r="AF41" s="370" t="str">
        <f t="shared" si="0"/>
        <v/>
      </c>
      <c r="AG41" s="372" t="s">
        <v>255</v>
      </c>
      <c r="AH41" s="375" t="str">
        <f t="shared" si="1"/>
        <v/>
      </c>
      <c r="AI41" s="381"/>
      <c r="AJ41" s="385"/>
      <c r="AK41" s="381"/>
      <c r="AL41" s="394"/>
    </row>
    <row r="42" spans="1:38" ht="36.75" customHeight="1">
      <c r="A42" s="298">
        <f t="shared" si="2"/>
        <v>31</v>
      </c>
      <c r="B42" s="303" t="str">
        <f>IF('(入力①) 基本情報入力シート'!C63="","",'(入力①) 基本情報入力シート'!C63)</f>
        <v/>
      </c>
      <c r="C42" s="308" t="str">
        <f>IF('(入力①) 基本情報入力シート'!D63="","",'(入力①) 基本情報入力シート'!D63)</f>
        <v/>
      </c>
      <c r="D42" s="308" t="str">
        <f>IF('(入力①) 基本情報入力シート'!E63="","",'(入力①) 基本情報入力シート'!E63)</f>
        <v/>
      </c>
      <c r="E42" s="308" t="str">
        <f>IF('(入力①) 基本情報入力シート'!F63="","",'(入力①) 基本情報入力シート'!F63)</f>
        <v/>
      </c>
      <c r="F42" s="308" t="str">
        <f>IF('(入力①) 基本情報入力シート'!G63="","",'(入力①) 基本情報入力シート'!G63)</f>
        <v/>
      </c>
      <c r="G42" s="308" t="str">
        <f>IF('(入力①) 基本情報入力シート'!H63="","",'(入力①) 基本情報入力シート'!H63)</f>
        <v/>
      </c>
      <c r="H42" s="308" t="str">
        <f>IF('(入力①) 基本情報入力シート'!I63="","",'(入力①) 基本情報入力シート'!I63)</f>
        <v/>
      </c>
      <c r="I42" s="308" t="str">
        <f>IF('(入力①) 基本情報入力シート'!J63="","",'(入力①) 基本情報入力シート'!J63)</f>
        <v/>
      </c>
      <c r="J42" s="308" t="str">
        <f>IF('(入力①) 基本情報入力シート'!K63="","",'(入力①) 基本情報入力シート'!K63)</f>
        <v/>
      </c>
      <c r="K42" s="315" t="str">
        <f>IF('(入力①) 基本情報入力シート'!L63="","",'(入力①) 基本情報入力シート'!L63)</f>
        <v/>
      </c>
      <c r="L42" s="319" t="str">
        <f>IF('(入力①) 基本情報入力シート'!M63="","",'(入力①) 基本情報入力シート'!M63)</f>
        <v/>
      </c>
      <c r="M42" s="319" t="str">
        <f>IF('(入力①) 基本情報入力シート'!R63="","",'(入力①) 基本情報入力シート'!R63)</f>
        <v/>
      </c>
      <c r="N42" s="319" t="str">
        <f>IF('(入力①) 基本情報入力シート'!W63="","",'(入力①) 基本情報入力シート'!W63)</f>
        <v/>
      </c>
      <c r="O42" s="298" t="str">
        <f>IF('(入力①) 基本情報入力シート'!X63="","",'(入力①) 基本情報入力シート'!X63)</f>
        <v/>
      </c>
      <c r="P42" s="335" t="str">
        <f>IF('(入力①) 基本情報入力シート'!Y63="","",'(入力①) 基本情報入力シート'!Y63)</f>
        <v/>
      </c>
      <c r="Q42" s="337"/>
      <c r="R42" s="204" t="str">
        <f>IF('(入力①) 基本情報入力シート'!Z63="","",'(入力①) 基本情報入力シート'!Z63)</f>
        <v/>
      </c>
      <c r="S42" s="208" t="str">
        <f>IF('(入力①) 基本情報入力シート'!AA63="","",'(入力①) 基本情報入力シート'!AA63)</f>
        <v/>
      </c>
      <c r="T42" s="348"/>
      <c r="U42" s="354" t="str">
        <f>IF(P42="","",VLOOKUP(P42,'【参考】数式用2'!$A$3:$C$36,3,FALSE))</f>
        <v/>
      </c>
      <c r="V42" s="359" t="s">
        <v>253</v>
      </c>
      <c r="W42" s="362"/>
      <c r="X42" s="364" t="s">
        <v>37</v>
      </c>
      <c r="Y42" s="362"/>
      <c r="Z42" s="366" t="s">
        <v>237</v>
      </c>
      <c r="AA42" s="362"/>
      <c r="AB42" s="359" t="s">
        <v>37</v>
      </c>
      <c r="AC42" s="362"/>
      <c r="AD42" s="359" t="s">
        <v>42</v>
      </c>
      <c r="AE42" s="368" t="s">
        <v>72</v>
      </c>
      <c r="AF42" s="370" t="str">
        <f t="shared" si="0"/>
        <v/>
      </c>
      <c r="AG42" s="372" t="s">
        <v>255</v>
      </c>
      <c r="AH42" s="375" t="str">
        <f t="shared" si="1"/>
        <v/>
      </c>
      <c r="AI42" s="381"/>
      <c r="AJ42" s="385"/>
      <c r="AK42" s="381"/>
      <c r="AL42" s="394"/>
    </row>
    <row r="43" spans="1:38" ht="36.75" customHeight="1">
      <c r="A43" s="298">
        <f t="shared" si="2"/>
        <v>32</v>
      </c>
      <c r="B43" s="303" t="str">
        <f>IF('(入力①) 基本情報入力シート'!C64="","",'(入力①) 基本情報入力シート'!C64)</f>
        <v/>
      </c>
      <c r="C43" s="308" t="str">
        <f>IF('(入力①) 基本情報入力シート'!D64="","",'(入力①) 基本情報入力シート'!D64)</f>
        <v/>
      </c>
      <c r="D43" s="308" t="str">
        <f>IF('(入力①) 基本情報入力シート'!E64="","",'(入力①) 基本情報入力シート'!E64)</f>
        <v/>
      </c>
      <c r="E43" s="308" t="str">
        <f>IF('(入力①) 基本情報入力シート'!F64="","",'(入力①) 基本情報入力シート'!F64)</f>
        <v/>
      </c>
      <c r="F43" s="308" t="str">
        <f>IF('(入力①) 基本情報入力シート'!G64="","",'(入力①) 基本情報入力シート'!G64)</f>
        <v/>
      </c>
      <c r="G43" s="308" t="str">
        <f>IF('(入力①) 基本情報入力シート'!H64="","",'(入力①) 基本情報入力シート'!H64)</f>
        <v/>
      </c>
      <c r="H43" s="308" t="str">
        <f>IF('(入力①) 基本情報入力シート'!I64="","",'(入力①) 基本情報入力シート'!I64)</f>
        <v/>
      </c>
      <c r="I43" s="308" t="str">
        <f>IF('(入力①) 基本情報入力シート'!J64="","",'(入力①) 基本情報入力シート'!J64)</f>
        <v/>
      </c>
      <c r="J43" s="308" t="str">
        <f>IF('(入力①) 基本情報入力シート'!K64="","",'(入力①) 基本情報入力シート'!K64)</f>
        <v/>
      </c>
      <c r="K43" s="315" t="str">
        <f>IF('(入力①) 基本情報入力シート'!L64="","",'(入力①) 基本情報入力シート'!L64)</f>
        <v/>
      </c>
      <c r="L43" s="319" t="str">
        <f>IF('(入力①) 基本情報入力シート'!M64="","",'(入力①) 基本情報入力シート'!M64)</f>
        <v/>
      </c>
      <c r="M43" s="319" t="str">
        <f>IF('(入力①) 基本情報入力シート'!R64="","",'(入力①) 基本情報入力シート'!R64)</f>
        <v/>
      </c>
      <c r="N43" s="319" t="str">
        <f>IF('(入力①) 基本情報入力シート'!W64="","",'(入力①) 基本情報入力シート'!W64)</f>
        <v/>
      </c>
      <c r="O43" s="298" t="str">
        <f>IF('(入力①) 基本情報入力シート'!X64="","",'(入力①) 基本情報入力シート'!X64)</f>
        <v/>
      </c>
      <c r="P43" s="335" t="str">
        <f>IF('(入力①) 基本情報入力シート'!Y64="","",'(入力①) 基本情報入力シート'!Y64)</f>
        <v/>
      </c>
      <c r="Q43" s="337"/>
      <c r="R43" s="204" t="str">
        <f>IF('(入力①) 基本情報入力シート'!Z64="","",'(入力①) 基本情報入力シート'!Z64)</f>
        <v/>
      </c>
      <c r="S43" s="208" t="str">
        <f>IF('(入力①) 基本情報入力シート'!AA64="","",'(入力①) 基本情報入力シート'!AA64)</f>
        <v/>
      </c>
      <c r="T43" s="348"/>
      <c r="U43" s="354" t="str">
        <f>IF(P43="","",VLOOKUP(P43,'【参考】数式用2'!$A$3:$C$36,3,FALSE))</f>
        <v/>
      </c>
      <c r="V43" s="359" t="s">
        <v>253</v>
      </c>
      <c r="W43" s="362"/>
      <c r="X43" s="364" t="s">
        <v>37</v>
      </c>
      <c r="Y43" s="362"/>
      <c r="Z43" s="366" t="s">
        <v>237</v>
      </c>
      <c r="AA43" s="362"/>
      <c r="AB43" s="359" t="s">
        <v>37</v>
      </c>
      <c r="AC43" s="362"/>
      <c r="AD43" s="359" t="s">
        <v>42</v>
      </c>
      <c r="AE43" s="368" t="s">
        <v>72</v>
      </c>
      <c r="AF43" s="370" t="str">
        <f t="shared" si="0"/>
        <v/>
      </c>
      <c r="AG43" s="372" t="s">
        <v>255</v>
      </c>
      <c r="AH43" s="375" t="str">
        <f t="shared" si="1"/>
        <v/>
      </c>
      <c r="AI43" s="381"/>
      <c r="AJ43" s="385"/>
      <c r="AK43" s="381"/>
      <c r="AL43" s="394"/>
    </row>
    <row r="44" spans="1:38" ht="36.75" customHeight="1">
      <c r="A44" s="298">
        <f t="shared" si="2"/>
        <v>33</v>
      </c>
      <c r="B44" s="303" t="str">
        <f>IF('(入力①) 基本情報入力シート'!C65="","",'(入力①) 基本情報入力シート'!C65)</f>
        <v/>
      </c>
      <c r="C44" s="308" t="str">
        <f>IF('(入力①) 基本情報入力シート'!D65="","",'(入力①) 基本情報入力シート'!D65)</f>
        <v/>
      </c>
      <c r="D44" s="308" t="str">
        <f>IF('(入力①) 基本情報入力シート'!E65="","",'(入力①) 基本情報入力シート'!E65)</f>
        <v/>
      </c>
      <c r="E44" s="308" t="str">
        <f>IF('(入力①) 基本情報入力シート'!F65="","",'(入力①) 基本情報入力シート'!F65)</f>
        <v/>
      </c>
      <c r="F44" s="308" t="str">
        <f>IF('(入力①) 基本情報入力シート'!G65="","",'(入力①) 基本情報入力シート'!G65)</f>
        <v/>
      </c>
      <c r="G44" s="308" t="str">
        <f>IF('(入力①) 基本情報入力シート'!H65="","",'(入力①) 基本情報入力シート'!H65)</f>
        <v/>
      </c>
      <c r="H44" s="308" t="str">
        <f>IF('(入力①) 基本情報入力シート'!I65="","",'(入力①) 基本情報入力シート'!I65)</f>
        <v/>
      </c>
      <c r="I44" s="308" t="str">
        <f>IF('(入力①) 基本情報入力シート'!J65="","",'(入力①) 基本情報入力シート'!J65)</f>
        <v/>
      </c>
      <c r="J44" s="308" t="str">
        <f>IF('(入力①) 基本情報入力シート'!K65="","",'(入力①) 基本情報入力シート'!K65)</f>
        <v/>
      </c>
      <c r="K44" s="315" t="str">
        <f>IF('(入力①) 基本情報入力シート'!L65="","",'(入力①) 基本情報入力シート'!L65)</f>
        <v/>
      </c>
      <c r="L44" s="319" t="str">
        <f>IF('(入力①) 基本情報入力シート'!M65="","",'(入力①) 基本情報入力シート'!M65)</f>
        <v/>
      </c>
      <c r="M44" s="319" t="str">
        <f>IF('(入力①) 基本情報入力シート'!R65="","",'(入力①) 基本情報入力シート'!R65)</f>
        <v/>
      </c>
      <c r="N44" s="319" t="str">
        <f>IF('(入力①) 基本情報入力シート'!W65="","",'(入力①) 基本情報入力シート'!W65)</f>
        <v/>
      </c>
      <c r="O44" s="298" t="str">
        <f>IF('(入力①) 基本情報入力シート'!X65="","",'(入力①) 基本情報入力シート'!X65)</f>
        <v/>
      </c>
      <c r="P44" s="335" t="str">
        <f>IF('(入力①) 基本情報入力シート'!Y65="","",'(入力①) 基本情報入力シート'!Y65)</f>
        <v/>
      </c>
      <c r="Q44" s="337"/>
      <c r="R44" s="204" t="str">
        <f>IF('(入力①) 基本情報入力シート'!Z65="","",'(入力①) 基本情報入力シート'!Z65)</f>
        <v/>
      </c>
      <c r="S44" s="208" t="str">
        <f>IF('(入力①) 基本情報入力シート'!AA65="","",'(入力①) 基本情報入力シート'!AA65)</f>
        <v/>
      </c>
      <c r="T44" s="348"/>
      <c r="U44" s="354" t="str">
        <f>IF(P44="","",VLOOKUP(P44,'【参考】数式用2'!$A$3:$C$36,3,FALSE))</f>
        <v/>
      </c>
      <c r="V44" s="359" t="s">
        <v>253</v>
      </c>
      <c r="W44" s="362"/>
      <c r="X44" s="364" t="s">
        <v>37</v>
      </c>
      <c r="Y44" s="362"/>
      <c r="Z44" s="366" t="s">
        <v>237</v>
      </c>
      <c r="AA44" s="362"/>
      <c r="AB44" s="359" t="s">
        <v>37</v>
      </c>
      <c r="AC44" s="362"/>
      <c r="AD44" s="359" t="s">
        <v>42</v>
      </c>
      <c r="AE44" s="368" t="s">
        <v>72</v>
      </c>
      <c r="AF44" s="370" t="str">
        <f t="shared" si="0"/>
        <v/>
      </c>
      <c r="AG44" s="372" t="s">
        <v>255</v>
      </c>
      <c r="AH44" s="375" t="str">
        <f t="shared" si="1"/>
        <v/>
      </c>
      <c r="AI44" s="381"/>
      <c r="AJ44" s="385"/>
      <c r="AK44" s="381"/>
      <c r="AL44" s="394"/>
    </row>
    <row r="45" spans="1:38" ht="36.75" customHeight="1">
      <c r="A45" s="298">
        <f t="shared" si="2"/>
        <v>34</v>
      </c>
      <c r="B45" s="303" t="str">
        <f>IF('(入力①) 基本情報入力シート'!C66="","",'(入力①) 基本情報入力シート'!C66)</f>
        <v/>
      </c>
      <c r="C45" s="308" t="str">
        <f>IF('(入力①) 基本情報入力シート'!D66="","",'(入力①) 基本情報入力シート'!D66)</f>
        <v/>
      </c>
      <c r="D45" s="308" t="str">
        <f>IF('(入力①) 基本情報入力シート'!E66="","",'(入力①) 基本情報入力シート'!E66)</f>
        <v/>
      </c>
      <c r="E45" s="308" t="str">
        <f>IF('(入力①) 基本情報入力シート'!F66="","",'(入力①) 基本情報入力シート'!F66)</f>
        <v/>
      </c>
      <c r="F45" s="308" t="str">
        <f>IF('(入力①) 基本情報入力シート'!G66="","",'(入力①) 基本情報入力シート'!G66)</f>
        <v/>
      </c>
      <c r="G45" s="308" t="str">
        <f>IF('(入力①) 基本情報入力シート'!H66="","",'(入力①) 基本情報入力シート'!H66)</f>
        <v/>
      </c>
      <c r="H45" s="308" t="str">
        <f>IF('(入力①) 基本情報入力シート'!I66="","",'(入力①) 基本情報入力シート'!I66)</f>
        <v/>
      </c>
      <c r="I45" s="308" t="str">
        <f>IF('(入力①) 基本情報入力シート'!J66="","",'(入力①) 基本情報入力シート'!J66)</f>
        <v/>
      </c>
      <c r="J45" s="308" t="str">
        <f>IF('(入力①) 基本情報入力シート'!K66="","",'(入力①) 基本情報入力シート'!K66)</f>
        <v/>
      </c>
      <c r="K45" s="315" t="str">
        <f>IF('(入力①) 基本情報入力シート'!L66="","",'(入力①) 基本情報入力シート'!L66)</f>
        <v/>
      </c>
      <c r="L45" s="319" t="str">
        <f>IF('(入力①) 基本情報入力シート'!M66="","",'(入力①) 基本情報入力シート'!M66)</f>
        <v/>
      </c>
      <c r="M45" s="319" t="str">
        <f>IF('(入力①) 基本情報入力シート'!R66="","",'(入力①) 基本情報入力シート'!R66)</f>
        <v/>
      </c>
      <c r="N45" s="319" t="str">
        <f>IF('(入力①) 基本情報入力シート'!W66="","",'(入力①) 基本情報入力シート'!W66)</f>
        <v/>
      </c>
      <c r="O45" s="298" t="str">
        <f>IF('(入力①) 基本情報入力シート'!X66="","",'(入力①) 基本情報入力シート'!X66)</f>
        <v/>
      </c>
      <c r="P45" s="335" t="str">
        <f>IF('(入力①) 基本情報入力シート'!Y66="","",'(入力①) 基本情報入力シート'!Y66)</f>
        <v/>
      </c>
      <c r="Q45" s="337"/>
      <c r="R45" s="204" t="str">
        <f>IF('(入力①) 基本情報入力シート'!Z66="","",'(入力①) 基本情報入力シート'!Z66)</f>
        <v/>
      </c>
      <c r="S45" s="208" t="str">
        <f>IF('(入力①) 基本情報入力シート'!AA66="","",'(入力①) 基本情報入力シート'!AA66)</f>
        <v/>
      </c>
      <c r="T45" s="348"/>
      <c r="U45" s="354" t="str">
        <f>IF(P45="","",VLOOKUP(P45,'【参考】数式用2'!$A$3:$C$36,3,FALSE))</f>
        <v/>
      </c>
      <c r="V45" s="359" t="s">
        <v>253</v>
      </c>
      <c r="W45" s="362"/>
      <c r="X45" s="364" t="s">
        <v>37</v>
      </c>
      <c r="Y45" s="362"/>
      <c r="Z45" s="366" t="s">
        <v>237</v>
      </c>
      <c r="AA45" s="362"/>
      <c r="AB45" s="359" t="s">
        <v>37</v>
      </c>
      <c r="AC45" s="362"/>
      <c r="AD45" s="359" t="s">
        <v>42</v>
      </c>
      <c r="AE45" s="368" t="s">
        <v>72</v>
      </c>
      <c r="AF45" s="370" t="str">
        <f t="shared" si="0"/>
        <v/>
      </c>
      <c r="AG45" s="372" t="s">
        <v>255</v>
      </c>
      <c r="AH45" s="375" t="str">
        <f t="shared" si="1"/>
        <v/>
      </c>
      <c r="AI45" s="381"/>
      <c r="AJ45" s="385"/>
      <c r="AK45" s="381"/>
      <c r="AL45" s="394"/>
    </row>
    <row r="46" spans="1:38" ht="36.75" customHeight="1">
      <c r="A46" s="298">
        <f t="shared" si="2"/>
        <v>35</v>
      </c>
      <c r="B46" s="303" t="str">
        <f>IF('(入力①) 基本情報入力シート'!C67="","",'(入力①) 基本情報入力シート'!C67)</f>
        <v/>
      </c>
      <c r="C46" s="308" t="str">
        <f>IF('(入力①) 基本情報入力シート'!D67="","",'(入力①) 基本情報入力シート'!D67)</f>
        <v/>
      </c>
      <c r="D46" s="308" t="str">
        <f>IF('(入力①) 基本情報入力シート'!E67="","",'(入力①) 基本情報入力シート'!E67)</f>
        <v/>
      </c>
      <c r="E46" s="308" t="str">
        <f>IF('(入力①) 基本情報入力シート'!F67="","",'(入力①) 基本情報入力シート'!F67)</f>
        <v/>
      </c>
      <c r="F46" s="308" t="str">
        <f>IF('(入力①) 基本情報入力シート'!G67="","",'(入力①) 基本情報入力シート'!G67)</f>
        <v/>
      </c>
      <c r="G46" s="308" t="str">
        <f>IF('(入力①) 基本情報入力シート'!H67="","",'(入力①) 基本情報入力シート'!H67)</f>
        <v/>
      </c>
      <c r="H46" s="308" t="str">
        <f>IF('(入力①) 基本情報入力シート'!I67="","",'(入力①) 基本情報入力シート'!I67)</f>
        <v/>
      </c>
      <c r="I46" s="308" t="str">
        <f>IF('(入力①) 基本情報入力シート'!J67="","",'(入力①) 基本情報入力シート'!J67)</f>
        <v/>
      </c>
      <c r="J46" s="308" t="str">
        <f>IF('(入力①) 基本情報入力シート'!K67="","",'(入力①) 基本情報入力シート'!K67)</f>
        <v/>
      </c>
      <c r="K46" s="315" t="str">
        <f>IF('(入力①) 基本情報入力シート'!L67="","",'(入力①) 基本情報入力シート'!L67)</f>
        <v/>
      </c>
      <c r="L46" s="319" t="str">
        <f>IF('(入力①) 基本情報入力シート'!M67="","",'(入力①) 基本情報入力シート'!M67)</f>
        <v/>
      </c>
      <c r="M46" s="319" t="str">
        <f>IF('(入力①) 基本情報入力シート'!R67="","",'(入力①) 基本情報入力シート'!R67)</f>
        <v/>
      </c>
      <c r="N46" s="319" t="str">
        <f>IF('(入力①) 基本情報入力シート'!W67="","",'(入力①) 基本情報入力シート'!W67)</f>
        <v/>
      </c>
      <c r="O46" s="298" t="str">
        <f>IF('(入力①) 基本情報入力シート'!X67="","",'(入力①) 基本情報入力シート'!X67)</f>
        <v/>
      </c>
      <c r="P46" s="335" t="str">
        <f>IF('(入力①) 基本情報入力シート'!Y67="","",'(入力①) 基本情報入力シート'!Y67)</f>
        <v/>
      </c>
      <c r="Q46" s="337"/>
      <c r="R46" s="204" t="str">
        <f>IF('(入力①) 基本情報入力シート'!Z67="","",'(入力①) 基本情報入力シート'!Z67)</f>
        <v/>
      </c>
      <c r="S46" s="208" t="str">
        <f>IF('(入力①) 基本情報入力シート'!AA67="","",'(入力①) 基本情報入力シート'!AA67)</f>
        <v/>
      </c>
      <c r="T46" s="348"/>
      <c r="U46" s="354" t="str">
        <f>IF(P46="","",VLOOKUP(P46,'【参考】数式用2'!$A$3:$C$36,3,FALSE))</f>
        <v/>
      </c>
      <c r="V46" s="359" t="s">
        <v>253</v>
      </c>
      <c r="W46" s="362"/>
      <c r="X46" s="364" t="s">
        <v>37</v>
      </c>
      <c r="Y46" s="362"/>
      <c r="Z46" s="366" t="s">
        <v>237</v>
      </c>
      <c r="AA46" s="362"/>
      <c r="AB46" s="359" t="s">
        <v>37</v>
      </c>
      <c r="AC46" s="362"/>
      <c r="AD46" s="359" t="s">
        <v>42</v>
      </c>
      <c r="AE46" s="368" t="s">
        <v>72</v>
      </c>
      <c r="AF46" s="370" t="str">
        <f t="shared" si="0"/>
        <v/>
      </c>
      <c r="AG46" s="372" t="s">
        <v>255</v>
      </c>
      <c r="AH46" s="375" t="str">
        <f t="shared" si="1"/>
        <v/>
      </c>
      <c r="AI46" s="381"/>
      <c r="AJ46" s="385"/>
      <c r="AK46" s="381"/>
      <c r="AL46" s="394"/>
    </row>
    <row r="47" spans="1:38" ht="36.75" customHeight="1">
      <c r="A47" s="298">
        <f t="shared" si="2"/>
        <v>36</v>
      </c>
      <c r="B47" s="303" t="str">
        <f>IF('(入力①) 基本情報入力シート'!C68="","",'(入力①) 基本情報入力シート'!C68)</f>
        <v/>
      </c>
      <c r="C47" s="308" t="str">
        <f>IF('(入力①) 基本情報入力シート'!D68="","",'(入力①) 基本情報入力シート'!D68)</f>
        <v/>
      </c>
      <c r="D47" s="308" t="str">
        <f>IF('(入力①) 基本情報入力シート'!E68="","",'(入力①) 基本情報入力シート'!E68)</f>
        <v/>
      </c>
      <c r="E47" s="308" t="str">
        <f>IF('(入力①) 基本情報入力シート'!F68="","",'(入力①) 基本情報入力シート'!F68)</f>
        <v/>
      </c>
      <c r="F47" s="308" t="str">
        <f>IF('(入力①) 基本情報入力シート'!G68="","",'(入力①) 基本情報入力シート'!G68)</f>
        <v/>
      </c>
      <c r="G47" s="308" t="str">
        <f>IF('(入力①) 基本情報入力シート'!H68="","",'(入力①) 基本情報入力シート'!H68)</f>
        <v/>
      </c>
      <c r="H47" s="308" t="str">
        <f>IF('(入力①) 基本情報入力シート'!I68="","",'(入力①) 基本情報入力シート'!I68)</f>
        <v/>
      </c>
      <c r="I47" s="308" t="str">
        <f>IF('(入力①) 基本情報入力シート'!J68="","",'(入力①) 基本情報入力シート'!J68)</f>
        <v/>
      </c>
      <c r="J47" s="308" t="str">
        <f>IF('(入力①) 基本情報入力シート'!K68="","",'(入力①) 基本情報入力シート'!K68)</f>
        <v/>
      </c>
      <c r="K47" s="315" t="str">
        <f>IF('(入力①) 基本情報入力シート'!L68="","",'(入力①) 基本情報入力シート'!L68)</f>
        <v/>
      </c>
      <c r="L47" s="319" t="str">
        <f>IF('(入力①) 基本情報入力シート'!M68="","",'(入力①) 基本情報入力シート'!M68)</f>
        <v/>
      </c>
      <c r="M47" s="319" t="str">
        <f>IF('(入力①) 基本情報入力シート'!R68="","",'(入力①) 基本情報入力シート'!R68)</f>
        <v/>
      </c>
      <c r="N47" s="319" t="str">
        <f>IF('(入力①) 基本情報入力シート'!W68="","",'(入力①) 基本情報入力シート'!W68)</f>
        <v/>
      </c>
      <c r="O47" s="298" t="str">
        <f>IF('(入力①) 基本情報入力シート'!X68="","",'(入力①) 基本情報入力シート'!X68)</f>
        <v/>
      </c>
      <c r="P47" s="335" t="str">
        <f>IF('(入力①) 基本情報入力シート'!Y68="","",'(入力①) 基本情報入力シート'!Y68)</f>
        <v/>
      </c>
      <c r="Q47" s="337"/>
      <c r="R47" s="204" t="str">
        <f>IF('(入力①) 基本情報入力シート'!Z68="","",'(入力①) 基本情報入力シート'!Z68)</f>
        <v/>
      </c>
      <c r="S47" s="208" t="str">
        <f>IF('(入力①) 基本情報入力シート'!AA68="","",'(入力①) 基本情報入力シート'!AA68)</f>
        <v/>
      </c>
      <c r="T47" s="348"/>
      <c r="U47" s="354" t="str">
        <f>IF(P47="","",VLOOKUP(P47,'【参考】数式用2'!$A$3:$C$36,3,FALSE))</f>
        <v/>
      </c>
      <c r="V47" s="359" t="s">
        <v>253</v>
      </c>
      <c r="W47" s="362"/>
      <c r="X47" s="364" t="s">
        <v>37</v>
      </c>
      <c r="Y47" s="362"/>
      <c r="Z47" s="366" t="s">
        <v>237</v>
      </c>
      <c r="AA47" s="362"/>
      <c r="AB47" s="359" t="s">
        <v>37</v>
      </c>
      <c r="AC47" s="362"/>
      <c r="AD47" s="359" t="s">
        <v>42</v>
      </c>
      <c r="AE47" s="368" t="s">
        <v>72</v>
      </c>
      <c r="AF47" s="370" t="str">
        <f t="shared" si="0"/>
        <v/>
      </c>
      <c r="AG47" s="372" t="s">
        <v>255</v>
      </c>
      <c r="AH47" s="375" t="str">
        <f t="shared" si="1"/>
        <v/>
      </c>
      <c r="AI47" s="381"/>
      <c r="AJ47" s="385"/>
      <c r="AK47" s="381"/>
      <c r="AL47" s="394"/>
    </row>
    <row r="48" spans="1:38" ht="36.75" customHeight="1">
      <c r="A48" s="298">
        <f t="shared" si="2"/>
        <v>37</v>
      </c>
      <c r="B48" s="303" t="str">
        <f>IF('(入力①) 基本情報入力シート'!C69="","",'(入力①) 基本情報入力シート'!C69)</f>
        <v/>
      </c>
      <c r="C48" s="308" t="str">
        <f>IF('(入力①) 基本情報入力シート'!D69="","",'(入力①) 基本情報入力シート'!D69)</f>
        <v/>
      </c>
      <c r="D48" s="308" t="str">
        <f>IF('(入力①) 基本情報入力シート'!E69="","",'(入力①) 基本情報入力シート'!E69)</f>
        <v/>
      </c>
      <c r="E48" s="308" t="str">
        <f>IF('(入力①) 基本情報入力シート'!F69="","",'(入力①) 基本情報入力シート'!F69)</f>
        <v/>
      </c>
      <c r="F48" s="308" t="str">
        <f>IF('(入力①) 基本情報入力シート'!G69="","",'(入力①) 基本情報入力シート'!G69)</f>
        <v/>
      </c>
      <c r="G48" s="308" t="str">
        <f>IF('(入力①) 基本情報入力シート'!H69="","",'(入力①) 基本情報入力シート'!H69)</f>
        <v/>
      </c>
      <c r="H48" s="308" t="str">
        <f>IF('(入力①) 基本情報入力シート'!I69="","",'(入力①) 基本情報入力シート'!I69)</f>
        <v/>
      </c>
      <c r="I48" s="308" t="str">
        <f>IF('(入力①) 基本情報入力シート'!J69="","",'(入力①) 基本情報入力シート'!J69)</f>
        <v/>
      </c>
      <c r="J48" s="308" t="str">
        <f>IF('(入力①) 基本情報入力シート'!K69="","",'(入力①) 基本情報入力シート'!K69)</f>
        <v/>
      </c>
      <c r="K48" s="315" t="str">
        <f>IF('(入力①) 基本情報入力シート'!L69="","",'(入力①) 基本情報入力シート'!L69)</f>
        <v/>
      </c>
      <c r="L48" s="319" t="str">
        <f>IF('(入力①) 基本情報入力シート'!M69="","",'(入力①) 基本情報入力シート'!M69)</f>
        <v/>
      </c>
      <c r="M48" s="319" t="str">
        <f>IF('(入力①) 基本情報入力シート'!R69="","",'(入力①) 基本情報入力シート'!R69)</f>
        <v/>
      </c>
      <c r="N48" s="319" t="str">
        <f>IF('(入力①) 基本情報入力シート'!W69="","",'(入力①) 基本情報入力シート'!W69)</f>
        <v/>
      </c>
      <c r="O48" s="298" t="str">
        <f>IF('(入力①) 基本情報入力シート'!X69="","",'(入力①) 基本情報入力シート'!X69)</f>
        <v/>
      </c>
      <c r="P48" s="335" t="str">
        <f>IF('(入力①) 基本情報入力シート'!Y69="","",'(入力①) 基本情報入力シート'!Y69)</f>
        <v/>
      </c>
      <c r="Q48" s="337"/>
      <c r="R48" s="204" t="str">
        <f>IF('(入力①) 基本情報入力シート'!Z69="","",'(入力①) 基本情報入力シート'!Z69)</f>
        <v/>
      </c>
      <c r="S48" s="208" t="str">
        <f>IF('(入力①) 基本情報入力シート'!AA69="","",'(入力①) 基本情報入力シート'!AA69)</f>
        <v/>
      </c>
      <c r="T48" s="348"/>
      <c r="U48" s="354" t="str">
        <f>IF(P48="","",VLOOKUP(P48,'【参考】数式用2'!$A$3:$C$36,3,FALSE))</f>
        <v/>
      </c>
      <c r="V48" s="359" t="s">
        <v>253</v>
      </c>
      <c r="W48" s="362"/>
      <c r="X48" s="364" t="s">
        <v>37</v>
      </c>
      <c r="Y48" s="362"/>
      <c r="Z48" s="366" t="s">
        <v>237</v>
      </c>
      <c r="AA48" s="362"/>
      <c r="AB48" s="359" t="s">
        <v>37</v>
      </c>
      <c r="AC48" s="362"/>
      <c r="AD48" s="359" t="s">
        <v>42</v>
      </c>
      <c r="AE48" s="368" t="s">
        <v>72</v>
      </c>
      <c r="AF48" s="370" t="str">
        <f t="shared" si="0"/>
        <v/>
      </c>
      <c r="AG48" s="372" t="s">
        <v>255</v>
      </c>
      <c r="AH48" s="375" t="str">
        <f t="shared" si="1"/>
        <v/>
      </c>
      <c r="AI48" s="381"/>
      <c r="AJ48" s="385"/>
      <c r="AK48" s="381"/>
      <c r="AL48" s="394"/>
    </row>
    <row r="49" spans="1:38" ht="36.75" customHeight="1">
      <c r="A49" s="298">
        <f t="shared" si="2"/>
        <v>38</v>
      </c>
      <c r="B49" s="303" t="str">
        <f>IF('(入力①) 基本情報入力シート'!C70="","",'(入力①) 基本情報入力シート'!C70)</f>
        <v/>
      </c>
      <c r="C49" s="308" t="str">
        <f>IF('(入力①) 基本情報入力シート'!D70="","",'(入力①) 基本情報入力シート'!D70)</f>
        <v/>
      </c>
      <c r="D49" s="308" t="str">
        <f>IF('(入力①) 基本情報入力シート'!E70="","",'(入力①) 基本情報入力シート'!E70)</f>
        <v/>
      </c>
      <c r="E49" s="308" t="str">
        <f>IF('(入力①) 基本情報入力シート'!F70="","",'(入力①) 基本情報入力シート'!F70)</f>
        <v/>
      </c>
      <c r="F49" s="308" t="str">
        <f>IF('(入力①) 基本情報入力シート'!G70="","",'(入力①) 基本情報入力シート'!G70)</f>
        <v/>
      </c>
      <c r="G49" s="308" t="str">
        <f>IF('(入力①) 基本情報入力シート'!H70="","",'(入力①) 基本情報入力シート'!H70)</f>
        <v/>
      </c>
      <c r="H49" s="308" t="str">
        <f>IF('(入力①) 基本情報入力シート'!I70="","",'(入力①) 基本情報入力シート'!I70)</f>
        <v/>
      </c>
      <c r="I49" s="308" t="str">
        <f>IF('(入力①) 基本情報入力シート'!J70="","",'(入力①) 基本情報入力シート'!J70)</f>
        <v/>
      </c>
      <c r="J49" s="308" t="str">
        <f>IF('(入力①) 基本情報入力シート'!K70="","",'(入力①) 基本情報入力シート'!K70)</f>
        <v/>
      </c>
      <c r="K49" s="315" t="str">
        <f>IF('(入力①) 基本情報入力シート'!L70="","",'(入力①) 基本情報入力シート'!L70)</f>
        <v/>
      </c>
      <c r="L49" s="319" t="str">
        <f>IF('(入力①) 基本情報入力シート'!M70="","",'(入力①) 基本情報入力シート'!M70)</f>
        <v/>
      </c>
      <c r="M49" s="319" t="str">
        <f>IF('(入力①) 基本情報入力シート'!R70="","",'(入力①) 基本情報入力シート'!R70)</f>
        <v/>
      </c>
      <c r="N49" s="319" t="str">
        <f>IF('(入力①) 基本情報入力シート'!W70="","",'(入力①) 基本情報入力シート'!W70)</f>
        <v/>
      </c>
      <c r="O49" s="298" t="str">
        <f>IF('(入力①) 基本情報入力シート'!X70="","",'(入力①) 基本情報入力シート'!X70)</f>
        <v/>
      </c>
      <c r="P49" s="335" t="str">
        <f>IF('(入力①) 基本情報入力シート'!Y70="","",'(入力①) 基本情報入力シート'!Y70)</f>
        <v/>
      </c>
      <c r="Q49" s="337"/>
      <c r="R49" s="204" t="str">
        <f>IF('(入力①) 基本情報入力シート'!Z70="","",'(入力①) 基本情報入力シート'!Z70)</f>
        <v/>
      </c>
      <c r="S49" s="208" t="str">
        <f>IF('(入力①) 基本情報入力シート'!AA70="","",'(入力①) 基本情報入力シート'!AA70)</f>
        <v/>
      </c>
      <c r="T49" s="348"/>
      <c r="U49" s="354" t="str">
        <f>IF(P49="","",VLOOKUP(P49,'【参考】数式用2'!$A$3:$C$36,3,FALSE))</f>
        <v/>
      </c>
      <c r="V49" s="359" t="s">
        <v>253</v>
      </c>
      <c r="W49" s="362"/>
      <c r="X49" s="364" t="s">
        <v>37</v>
      </c>
      <c r="Y49" s="362"/>
      <c r="Z49" s="366" t="s">
        <v>237</v>
      </c>
      <c r="AA49" s="362"/>
      <c r="AB49" s="359" t="s">
        <v>37</v>
      </c>
      <c r="AC49" s="362"/>
      <c r="AD49" s="359" t="s">
        <v>42</v>
      </c>
      <c r="AE49" s="368" t="s">
        <v>72</v>
      </c>
      <c r="AF49" s="370" t="str">
        <f t="shared" si="0"/>
        <v/>
      </c>
      <c r="AG49" s="372" t="s">
        <v>255</v>
      </c>
      <c r="AH49" s="375" t="str">
        <f t="shared" si="1"/>
        <v/>
      </c>
      <c r="AI49" s="381"/>
      <c r="AJ49" s="385"/>
      <c r="AK49" s="381"/>
      <c r="AL49" s="394"/>
    </row>
    <row r="50" spans="1:38" ht="36.75" customHeight="1">
      <c r="A50" s="298">
        <f t="shared" si="2"/>
        <v>39</v>
      </c>
      <c r="B50" s="303" t="str">
        <f>IF('(入力①) 基本情報入力シート'!C71="","",'(入力①) 基本情報入力シート'!C71)</f>
        <v/>
      </c>
      <c r="C50" s="308" t="str">
        <f>IF('(入力①) 基本情報入力シート'!D71="","",'(入力①) 基本情報入力シート'!D71)</f>
        <v/>
      </c>
      <c r="D50" s="308" t="str">
        <f>IF('(入力①) 基本情報入力シート'!E71="","",'(入力①) 基本情報入力シート'!E71)</f>
        <v/>
      </c>
      <c r="E50" s="308" t="str">
        <f>IF('(入力①) 基本情報入力シート'!F71="","",'(入力①) 基本情報入力シート'!F71)</f>
        <v/>
      </c>
      <c r="F50" s="308" t="str">
        <f>IF('(入力①) 基本情報入力シート'!G71="","",'(入力①) 基本情報入力シート'!G71)</f>
        <v/>
      </c>
      <c r="G50" s="308" t="str">
        <f>IF('(入力①) 基本情報入力シート'!H71="","",'(入力①) 基本情報入力シート'!H71)</f>
        <v/>
      </c>
      <c r="H50" s="308" t="str">
        <f>IF('(入力①) 基本情報入力シート'!I71="","",'(入力①) 基本情報入力シート'!I71)</f>
        <v/>
      </c>
      <c r="I50" s="308" t="str">
        <f>IF('(入力①) 基本情報入力シート'!J71="","",'(入力①) 基本情報入力シート'!J71)</f>
        <v/>
      </c>
      <c r="J50" s="308" t="str">
        <f>IF('(入力①) 基本情報入力シート'!K71="","",'(入力①) 基本情報入力シート'!K71)</f>
        <v/>
      </c>
      <c r="K50" s="315" t="str">
        <f>IF('(入力①) 基本情報入力シート'!L71="","",'(入力①) 基本情報入力シート'!L71)</f>
        <v/>
      </c>
      <c r="L50" s="319" t="str">
        <f>IF('(入力①) 基本情報入力シート'!M71="","",'(入力①) 基本情報入力シート'!M71)</f>
        <v/>
      </c>
      <c r="M50" s="319" t="str">
        <f>IF('(入力①) 基本情報入力シート'!R71="","",'(入力①) 基本情報入力シート'!R71)</f>
        <v/>
      </c>
      <c r="N50" s="319" t="str">
        <f>IF('(入力①) 基本情報入力シート'!W71="","",'(入力①) 基本情報入力シート'!W71)</f>
        <v/>
      </c>
      <c r="O50" s="298" t="str">
        <f>IF('(入力①) 基本情報入力シート'!X71="","",'(入力①) 基本情報入力シート'!X71)</f>
        <v/>
      </c>
      <c r="P50" s="335" t="str">
        <f>IF('(入力①) 基本情報入力シート'!Y71="","",'(入力①) 基本情報入力シート'!Y71)</f>
        <v/>
      </c>
      <c r="Q50" s="337"/>
      <c r="R50" s="204" t="str">
        <f>IF('(入力①) 基本情報入力シート'!Z71="","",'(入力①) 基本情報入力シート'!Z71)</f>
        <v/>
      </c>
      <c r="S50" s="208" t="str">
        <f>IF('(入力①) 基本情報入力シート'!AA71="","",'(入力①) 基本情報入力シート'!AA71)</f>
        <v/>
      </c>
      <c r="T50" s="348"/>
      <c r="U50" s="354" t="str">
        <f>IF(P50="","",VLOOKUP(P50,'【参考】数式用2'!$A$3:$C$36,3,FALSE))</f>
        <v/>
      </c>
      <c r="V50" s="359" t="s">
        <v>253</v>
      </c>
      <c r="W50" s="362"/>
      <c r="X50" s="364" t="s">
        <v>37</v>
      </c>
      <c r="Y50" s="362"/>
      <c r="Z50" s="366" t="s">
        <v>237</v>
      </c>
      <c r="AA50" s="362"/>
      <c r="AB50" s="359" t="s">
        <v>37</v>
      </c>
      <c r="AC50" s="362"/>
      <c r="AD50" s="359" t="s">
        <v>42</v>
      </c>
      <c r="AE50" s="368" t="s">
        <v>72</v>
      </c>
      <c r="AF50" s="370" t="str">
        <f t="shared" si="0"/>
        <v/>
      </c>
      <c r="AG50" s="372" t="s">
        <v>255</v>
      </c>
      <c r="AH50" s="375" t="str">
        <f t="shared" si="1"/>
        <v/>
      </c>
      <c r="AI50" s="381"/>
      <c r="AJ50" s="385"/>
      <c r="AK50" s="381"/>
      <c r="AL50" s="394"/>
    </row>
    <row r="51" spans="1:38" ht="36.75" customHeight="1">
      <c r="A51" s="298">
        <f t="shared" si="2"/>
        <v>40</v>
      </c>
      <c r="B51" s="303" t="str">
        <f>IF('(入力①) 基本情報入力シート'!C72="","",'(入力①) 基本情報入力シート'!C72)</f>
        <v/>
      </c>
      <c r="C51" s="308" t="str">
        <f>IF('(入力①) 基本情報入力シート'!D72="","",'(入力①) 基本情報入力シート'!D72)</f>
        <v/>
      </c>
      <c r="D51" s="308" t="str">
        <f>IF('(入力①) 基本情報入力シート'!E72="","",'(入力①) 基本情報入力シート'!E72)</f>
        <v/>
      </c>
      <c r="E51" s="308" t="str">
        <f>IF('(入力①) 基本情報入力シート'!F72="","",'(入力①) 基本情報入力シート'!F72)</f>
        <v/>
      </c>
      <c r="F51" s="308" t="str">
        <f>IF('(入力①) 基本情報入力シート'!G72="","",'(入力①) 基本情報入力シート'!G72)</f>
        <v/>
      </c>
      <c r="G51" s="308" t="str">
        <f>IF('(入力①) 基本情報入力シート'!H72="","",'(入力①) 基本情報入力シート'!H72)</f>
        <v/>
      </c>
      <c r="H51" s="308" t="str">
        <f>IF('(入力①) 基本情報入力シート'!I72="","",'(入力①) 基本情報入力シート'!I72)</f>
        <v/>
      </c>
      <c r="I51" s="308" t="str">
        <f>IF('(入力①) 基本情報入力シート'!J72="","",'(入力①) 基本情報入力シート'!J72)</f>
        <v/>
      </c>
      <c r="J51" s="308" t="str">
        <f>IF('(入力①) 基本情報入力シート'!K72="","",'(入力①) 基本情報入力シート'!K72)</f>
        <v/>
      </c>
      <c r="K51" s="315" t="str">
        <f>IF('(入力①) 基本情報入力シート'!L72="","",'(入力①) 基本情報入力シート'!L72)</f>
        <v/>
      </c>
      <c r="L51" s="319" t="str">
        <f>IF('(入力①) 基本情報入力シート'!M72="","",'(入力①) 基本情報入力シート'!M72)</f>
        <v/>
      </c>
      <c r="M51" s="319" t="str">
        <f>IF('(入力①) 基本情報入力シート'!R72="","",'(入力①) 基本情報入力シート'!R72)</f>
        <v/>
      </c>
      <c r="N51" s="319" t="str">
        <f>IF('(入力①) 基本情報入力シート'!W72="","",'(入力①) 基本情報入力シート'!W72)</f>
        <v/>
      </c>
      <c r="O51" s="298" t="str">
        <f>IF('(入力①) 基本情報入力シート'!X72="","",'(入力①) 基本情報入力シート'!X72)</f>
        <v/>
      </c>
      <c r="P51" s="335" t="str">
        <f>IF('(入力①) 基本情報入力シート'!Y72="","",'(入力①) 基本情報入力シート'!Y72)</f>
        <v/>
      </c>
      <c r="Q51" s="337"/>
      <c r="R51" s="204" t="str">
        <f>IF('(入力①) 基本情報入力シート'!Z72="","",'(入力①) 基本情報入力シート'!Z72)</f>
        <v/>
      </c>
      <c r="S51" s="208" t="str">
        <f>IF('(入力①) 基本情報入力シート'!AA72="","",'(入力①) 基本情報入力シート'!AA72)</f>
        <v/>
      </c>
      <c r="T51" s="348"/>
      <c r="U51" s="354" t="str">
        <f>IF(P51="","",VLOOKUP(P51,'【参考】数式用2'!$A$3:$C$36,3,FALSE))</f>
        <v/>
      </c>
      <c r="V51" s="359" t="s">
        <v>253</v>
      </c>
      <c r="W51" s="362"/>
      <c r="X51" s="364" t="s">
        <v>37</v>
      </c>
      <c r="Y51" s="362"/>
      <c r="Z51" s="366" t="s">
        <v>237</v>
      </c>
      <c r="AA51" s="362"/>
      <c r="AB51" s="359" t="s">
        <v>37</v>
      </c>
      <c r="AC51" s="362"/>
      <c r="AD51" s="359" t="s">
        <v>42</v>
      </c>
      <c r="AE51" s="368" t="s">
        <v>72</v>
      </c>
      <c r="AF51" s="370" t="str">
        <f t="shared" si="0"/>
        <v/>
      </c>
      <c r="AG51" s="372" t="s">
        <v>255</v>
      </c>
      <c r="AH51" s="375" t="str">
        <f t="shared" si="1"/>
        <v/>
      </c>
      <c r="AI51" s="381"/>
      <c r="AJ51" s="385"/>
      <c r="AK51" s="381"/>
      <c r="AL51" s="394"/>
    </row>
    <row r="52" spans="1:38" ht="36.75" customHeight="1">
      <c r="A52" s="298">
        <f t="shared" si="2"/>
        <v>41</v>
      </c>
      <c r="B52" s="303" t="str">
        <f>IF('(入力①) 基本情報入力シート'!C73="","",'(入力①) 基本情報入力シート'!C73)</f>
        <v/>
      </c>
      <c r="C52" s="308" t="str">
        <f>IF('(入力①) 基本情報入力シート'!D73="","",'(入力①) 基本情報入力シート'!D73)</f>
        <v/>
      </c>
      <c r="D52" s="308" t="str">
        <f>IF('(入力①) 基本情報入力シート'!E73="","",'(入力①) 基本情報入力シート'!E73)</f>
        <v/>
      </c>
      <c r="E52" s="308" t="str">
        <f>IF('(入力①) 基本情報入力シート'!F73="","",'(入力①) 基本情報入力シート'!F73)</f>
        <v/>
      </c>
      <c r="F52" s="308" t="str">
        <f>IF('(入力①) 基本情報入力シート'!G73="","",'(入力①) 基本情報入力シート'!G73)</f>
        <v/>
      </c>
      <c r="G52" s="308" t="str">
        <f>IF('(入力①) 基本情報入力シート'!H73="","",'(入力①) 基本情報入力シート'!H73)</f>
        <v/>
      </c>
      <c r="H52" s="308" t="str">
        <f>IF('(入力①) 基本情報入力シート'!I73="","",'(入力①) 基本情報入力シート'!I73)</f>
        <v/>
      </c>
      <c r="I52" s="308" t="str">
        <f>IF('(入力①) 基本情報入力シート'!J73="","",'(入力①) 基本情報入力シート'!J73)</f>
        <v/>
      </c>
      <c r="J52" s="308" t="str">
        <f>IF('(入力①) 基本情報入力シート'!K73="","",'(入力①) 基本情報入力シート'!K73)</f>
        <v/>
      </c>
      <c r="K52" s="315" t="str">
        <f>IF('(入力①) 基本情報入力シート'!L73="","",'(入力①) 基本情報入力シート'!L73)</f>
        <v/>
      </c>
      <c r="L52" s="319" t="str">
        <f>IF('(入力①) 基本情報入力シート'!M73="","",'(入力①) 基本情報入力シート'!M73)</f>
        <v/>
      </c>
      <c r="M52" s="319" t="str">
        <f>IF('(入力①) 基本情報入力シート'!R73="","",'(入力①) 基本情報入力シート'!R73)</f>
        <v/>
      </c>
      <c r="N52" s="319" t="str">
        <f>IF('(入力①) 基本情報入力シート'!W73="","",'(入力①) 基本情報入力シート'!W73)</f>
        <v/>
      </c>
      <c r="O52" s="298" t="str">
        <f>IF('(入力①) 基本情報入力シート'!X73="","",'(入力①) 基本情報入力シート'!X73)</f>
        <v/>
      </c>
      <c r="P52" s="335" t="str">
        <f>IF('(入力①) 基本情報入力シート'!Y73="","",'(入力①) 基本情報入力シート'!Y73)</f>
        <v/>
      </c>
      <c r="Q52" s="337"/>
      <c r="R52" s="204" t="str">
        <f>IF('(入力①) 基本情報入力シート'!Z73="","",'(入力①) 基本情報入力シート'!Z73)</f>
        <v/>
      </c>
      <c r="S52" s="208" t="str">
        <f>IF('(入力①) 基本情報入力シート'!AA73="","",'(入力①) 基本情報入力シート'!AA73)</f>
        <v/>
      </c>
      <c r="T52" s="348"/>
      <c r="U52" s="354" t="str">
        <f>IF(P52="","",VLOOKUP(P52,'【参考】数式用2'!$A$3:$C$36,3,FALSE))</f>
        <v/>
      </c>
      <c r="V52" s="359" t="s">
        <v>253</v>
      </c>
      <c r="W52" s="362"/>
      <c r="X52" s="364" t="s">
        <v>37</v>
      </c>
      <c r="Y52" s="362"/>
      <c r="Z52" s="366" t="s">
        <v>237</v>
      </c>
      <c r="AA52" s="362"/>
      <c r="AB52" s="359" t="s">
        <v>37</v>
      </c>
      <c r="AC52" s="362"/>
      <c r="AD52" s="359" t="s">
        <v>42</v>
      </c>
      <c r="AE52" s="368" t="s">
        <v>72</v>
      </c>
      <c r="AF52" s="370" t="str">
        <f t="shared" si="0"/>
        <v/>
      </c>
      <c r="AG52" s="372" t="s">
        <v>255</v>
      </c>
      <c r="AH52" s="375" t="str">
        <f t="shared" si="1"/>
        <v/>
      </c>
      <c r="AI52" s="381"/>
      <c r="AJ52" s="385"/>
      <c r="AK52" s="381"/>
      <c r="AL52" s="394"/>
    </row>
    <row r="53" spans="1:38" ht="36.75" customHeight="1">
      <c r="A53" s="298">
        <f t="shared" si="2"/>
        <v>42</v>
      </c>
      <c r="B53" s="303" t="str">
        <f>IF('(入力①) 基本情報入力シート'!C74="","",'(入力①) 基本情報入力シート'!C74)</f>
        <v/>
      </c>
      <c r="C53" s="308" t="str">
        <f>IF('(入力①) 基本情報入力シート'!D74="","",'(入力①) 基本情報入力シート'!D74)</f>
        <v/>
      </c>
      <c r="D53" s="308" t="str">
        <f>IF('(入力①) 基本情報入力シート'!E74="","",'(入力①) 基本情報入力シート'!E74)</f>
        <v/>
      </c>
      <c r="E53" s="308" t="str">
        <f>IF('(入力①) 基本情報入力シート'!F74="","",'(入力①) 基本情報入力シート'!F74)</f>
        <v/>
      </c>
      <c r="F53" s="308" t="str">
        <f>IF('(入力①) 基本情報入力シート'!G74="","",'(入力①) 基本情報入力シート'!G74)</f>
        <v/>
      </c>
      <c r="G53" s="308" t="str">
        <f>IF('(入力①) 基本情報入力シート'!H74="","",'(入力①) 基本情報入力シート'!H74)</f>
        <v/>
      </c>
      <c r="H53" s="308" t="str">
        <f>IF('(入力①) 基本情報入力シート'!I74="","",'(入力①) 基本情報入力シート'!I74)</f>
        <v/>
      </c>
      <c r="I53" s="308" t="str">
        <f>IF('(入力①) 基本情報入力シート'!J74="","",'(入力①) 基本情報入力シート'!J74)</f>
        <v/>
      </c>
      <c r="J53" s="308" t="str">
        <f>IF('(入力①) 基本情報入力シート'!K74="","",'(入力①) 基本情報入力シート'!K74)</f>
        <v/>
      </c>
      <c r="K53" s="315" t="str">
        <f>IF('(入力①) 基本情報入力シート'!L74="","",'(入力①) 基本情報入力シート'!L74)</f>
        <v/>
      </c>
      <c r="L53" s="319" t="str">
        <f>IF('(入力①) 基本情報入力シート'!M74="","",'(入力①) 基本情報入力シート'!M74)</f>
        <v/>
      </c>
      <c r="M53" s="319" t="str">
        <f>IF('(入力①) 基本情報入力シート'!R74="","",'(入力①) 基本情報入力シート'!R74)</f>
        <v/>
      </c>
      <c r="N53" s="319" t="str">
        <f>IF('(入力①) 基本情報入力シート'!W74="","",'(入力①) 基本情報入力シート'!W74)</f>
        <v/>
      </c>
      <c r="O53" s="298" t="str">
        <f>IF('(入力①) 基本情報入力シート'!X74="","",'(入力①) 基本情報入力シート'!X74)</f>
        <v/>
      </c>
      <c r="P53" s="335" t="str">
        <f>IF('(入力①) 基本情報入力シート'!Y74="","",'(入力①) 基本情報入力シート'!Y74)</f>
        <v/>
      </c>
      <c r="Q53" s="337"/>
      <c r="R53" s="204" t="str">
        <f>IF('(入力①) 基本情報入力シート'!Z74="","",'(入力①) 基本情報入力シート'!Z74)</f>
        <v/>
      </c>
      <c r="S53" s="208" t="str">
        <f>IF('(入力①) 基本情報入力シート'!AA74="","",'(入力①) 基本情報入力シート'!AA74)</f>
        <v/>
      </c>
      <c r="T53" s="348"/>
      <c r="U53" s="354" t="str">
        <f>IF(P53="","",VLOOKUP(P53,'【参考】数式用2'!$A$3:$C$36,3,FALSE))</f>
        <v/>
      </c>
      <c r="V53" s="359" t="s">
        <v>253</v>
      </c>
      <c r="W53" s="362"/>
      <c r="X53" s="364" t="s">
        <v>37</v>
      </c>
      <c r="Y53" s="362"/>
      <c r="Z53" s="366" t="s">
        <v>237</v>
      </c>
      <c r="AA53" s="362"/>
      <c r="AB53" s="359" t="s">
        <v>37</v>
      </c>
      <c r="AC53" s="362"/>
      <c r="AD53" s="359" t="s">
        <v>42</v>
      </c>
      <c r="AE53" s="368" t="s">
        <v>72</v>
      </c>
      <c r="AF53" s="370" t="str">
        <f t="shared" si="0"/>
        <v/>
      </c>
      <c r="AG53" s="372" t="s">
        <v>255</v>
      </c>
      <c r="AH53" s="375" t="str">
        <f t="shared" si="1"/>
        <v/>
      </c>
      <c r="AI53" s="381"/>
      <c r="AJ53" s="385"/>
      <c r="AK53" s="381"/>
      <c r="AL53" s="394"/>
    </row>
    <row r="54" spans="1:38" ht="36.75" customHeight="1">
      <c r="A54" s="298">
        <f t="shared" si="2"/>
        <v>43</v>
      </c>
      <c r="B54" s="303" t="str">
        <f>IF('(入力①) 基本情報入力シート'!C75="","",'(入力①) 基本情報入力シート'!C75)</f>
        <v/>
      </c>
      <c r="C54" s="308" t="str">
        <f>IF('(入力①) 基本情報入力シート'!D75="","",'(入力①) 基本情報入力シート'!D75)</f>
        <v/>
      </c>
      <c r="D54" s="308" t="str">
        <f>IF('(入力①) 基本情報入力シート'!E75="","",'(入力①) 基本情報入力シート'!E75)</f>
        <v/>
      </c>
      <c r="E54" s="308" t="str">
        <f>IF('(入力①) 基本情報入力シート'!F75="","",'(入力①) 基本情報入力シート'!F75)</f>
        <v/>
      </c>
      <c r="F54" s="308" t="str">
        <f>IF('(入力①) 基本情報入力シート'!G75="","",'(入力①) 基本情報入力シート'!G75)</f>
        <v/>
      </c>
      <c r="G54" s="308" t="str">
        <f>IF('(入力①) 基本情報入力シート'!H75="","",'(入力①) 基本情報入力シート'!H75)</f>
        <v/>
      </c>
      <c r="H54" s="308" t="str">
        <f>IF('(入力①) 基本情報入力シート'!I75="","",'(入力①) 基本情報入力シート'!I75)</f>
        <v/>
      </c>
      <c r="I54" s="308" t="str">
        <f>IF('(入力①) 基本情報入力シート'!J75="","",'(入力①) 基本情報入力シート'!J75)</f>
        <v/>
      </c>
      <c r="J54" s="308" t="str">
        <f>IF('(入力①) 基本情報入力シート'!K75="","",'(入力①) 基本情報入力シート'!K75)</f>
        <v/>
      </c>
      <c r="K54" s="315" t="str">
        <f>IF('(入力①) 基本情報入力シート'!L75="","",'(入力①) 基本情報入力シート'!L75)</f>
        <v/>
      </c>
      <c r="L54" s="319" t="str">
        <f>IF('(入力①) 基本情報入力シート'!M75="","",'(入力①) 基本情報入力シート'!M75)</f>
        <v/>
      </c>
      <c r="M54" s="319" t="str">
        <f>IF('(入力①) 基本情報入力シート'!R75="","",'(入力①) 基本情報入力シート'!R75)</f>
        <v/>
      </c>
      <c r="N54" s="319" t="str">
        <f>IF('(入力①) 基本情報入力シート'!W75="","",'(入力①) 基本情報入力シート'!W75)</f>
        <v/>
      </c>
      <c r="O54" s="298" t="str">
        <f>IF('(入力①) 基本情報入力シート'!X75="","",'(入力①) 基本情報入力シート'!X75)</f>
        <v/>
      </c>
      <c r="P54" s="335" t="str">
        <f>IF('(入力①) 基本情報入力シート'!Y75="","",'(入力①) 基本情報入力シート'!Y75)</f>
        <v/>
      </c>
      <c r="Q54" s="337"/>
      <c r="R54" s="204" t="str">
        <f>IF('(入力①) 基本情報入力シート'!Z75="","",'(入力①) 基本情報入力シート'!Z75)</f>
        <v/>
      </c>
      <c r="S54" s="208" t="str">
        <f>IF('(入力①) 基本情報入力シート'!AA75="","",'(入力①) 基本情報入力シート'!AA75)</f>
        <v/>
      </c>
      <c r="T54" s="348"/>
      <c r="U54" s="354" t="str">
        <f>IF(P54="","",VLOOKUP(P54,'【参考】数式用2'!$A$3:$C$36,3,FALSE))</f>
        <v/>
      </c>
      <c r="V54" s="359" t="s">
        <v>253</v>
      </c>
      <c r="W54" s="362"/>
      <c r="X54" s="364" t="s">
        <v>37</v>
      </c>
      <c r="Y54" s="362"/>
      <c r="Z54" s="366" t="s">
        <v>237</v>
      </c>
      <c r="AA54" s="362"/>
      <c r="AB54" s="359" t="s">
        <v>37</v>
      </c>
      <c r="AC54" s="362"/>
      <c r="AD54" s="359" t="s">
        <v>42</v>
      </c>
      <c r="AE54" s="368" t="s">
        <v>72</v>
      </c>
      <c r="AF54" s="370" t="str">
        <f t="shared" si="0"/>
        <v/>
      </c>
      <c r="AG54" s="372" t="s">
        <v>255</v>
      </c>
      <c r="AH54" s="375" t="str">
        <f t="shared" si="1"/>
        <v/>
      </c>
      <c r="AI54" s="381"/>
      <c r="AJ54" s="385"/>
      <c r="AK54" s="381"/>
      <c r="AL54" s="394"/>
    </row>
    <row r="55" spans="1:38" ht="36.75" customHeight="1">
      <c r="A55" s="298">
        <f t="shared" si="2"/>
        <v>44</v>
      </c>
      <c r="B55" s="303" t="str">
        <f>IF('(入力①) 基本情報入力シート'!C76="","",'(入力①) 基本情報入力シート'!C76)</f>
        <v/>
      </c>
      <c r="C55" s="308" t="str">
        <f>IF('(入力①) 基本情報入力シート'!D76="","",'(入力①) 基本情報入力シート'!D76)</f>
        <v/>
      </c>
      <c r="D55" s="308" t="str">
        <f>IF('(入力①) 基本情報入力シート'!E76="","",'(入力①) 基本情報入力シート'!E76)</f>
        <v/>
      </c>
      <c r="E55" s="308" t="str">
        <f>IF('(入力①) 基本情報入力シート'!F76="","",'(入力①) 基本情報入力シート'!F76)</f>
        <v/>
      </c>
      <c r="F55" s="308" t="str">
        <f>IF('(入力①) 基本情報入力シート'!G76="","",'(入力①) 基本情報入力シート'!G76)</f>
        <v/>
      </c>
      <c r="G55" s="308" t="str">
        <f>IF('(入力①) 基本情報入力シート'!H76="","",'(入力①) 基本情報入力シート'!H76)</f>
        <v/>
      </c>
      <c r="H55" s="308" t="str">
        <f>IF('(入力①) 基本情報入力シート'!I76="","",'(入力①) 基本情報入力シート'!I76)</f>
        <v/>
      </c>
      <c r="I55" s="308" t="str">
        <f>IF('(入力①) 基本情報入力シート'!J76="","",'(入力①) 基本情報入力シート'!J76)</f>
        <v/>
      </c>
      <c r="J55" s="308" t="str">
        <f>IF('(入力①) 基本情報入力シート'!K76="","",'(入力①) 基本情報入力シート'!K76)</f>
        <v/>
      </c>
      <c r="K55" s="315" t="str">
        <f>IF('(入力①) 基本情報入力シート'!L76="","",'(入力①) 基本情報入力シート'!L76)</f>
        <v/>
      </c>
      <c r="L55" s="319" t="str">
        <f>IF('(入力①) 基本情報入力シート'!M76="","",'(入力①) 基本情報入力シート'!M76)</f>
        <v/>
      </c>
      <c r="M55" s="319" t="str">
        <f>IF('(入力①) 基本情報入力シート'!R76="","",'(入力①) 基本情報入力シート'!R76)</f>
        <v/>
      </c>
      <c r="N55" s="319" t="str">
        <f>IF('(入力①) 基本情報入力シート'!W76="","",'(入力①) 基本情報入力シート'!W76)</f>
        <v/>
      </c>
      <c r="O55" s="298" t="str">
        <f>IF('(入力①) 基本情報入力シート'!X76="","",'(入力①) 基本情報入力シート'!X76)</f>
        <v/>
      </c>
      <c r="P55" s="335" t="str">
        <f>IF('(入力①) 基本情報入力シート'!Y76="","",'(入力①) 基本情報入力シート'!Y76)</f>
        <v/>
      </c>
      <c r="Q55" s="337"/>
      <c r="R55" s="204" t="str">
        <f>IF('(入力①) 基本情報入力シート'!Z76="","",'(入力①) 基本情報入力シート'!Z76)</f>
        <v/>
      </c>
      <c r="S55" s="208" t="str">
        <f>IF('(入力①) 基本情報入力シート'!AA76="","",'(入力①) 基本情報入力シート'!AA76)</f>
        <v/>
      </c>
      <c r="T55" s="348"/>
      <c r="U55" s="354" t="str">
        <f>IF(P55="","",VLOOKUP(P55,'【参考】数式用2'!$A$3:$C$36,3,FALSE))</f>
        <v/>
      </c>
      <c r="V55" s="359" t="s">
        <v>253</v>
      </c>
      <c r="W55" s="362"/>
      <c r="X55" s="364" t="s">
        <v>37</v>
      </c>
      <c r="Y55" s="362"/>
      <c r="Z55" s="366" t="s">
        <v>237</v>
      </c>
      <c r="AA55" s="362"/>
      <c r="AB55" s="359" t="s">
        <v>37</v>
      </c>
      <c r="AC55" s="362"/>
      <c r="AD55" s="359" t="s">
        <v>42</v>
      </c>
      <c r="AE55" s="368" t="s">
        <v>72</v>
      </c>
      <c r="AF55" s="370" t="str">
        <f t="shared" si="0"/>
        <v/>
      </c>
      <c r="AG55" s="372" t="s">
        <v>255</v>
      </c>
      <c r="AH55" s="375" t="str">
        <f t="shared" si="1"/>
        <v/>
      </c>
      <c r="AI55" s="381"/>
      <c r="AJ55" s="385"/>
      <c r="AK55" s="381"/>
      <c r="AL55" s="394"/>
    </row>
    <row r="56" spans="1:38" ht="36.75" customHeight="1">
      <c r="A56" s="298">
        <f t="shared" si="2"/>
        <v>45</v>
      </c>
      <c r="B56" s="303" t="str">
        <f>IF('(入力①) 基本情報入力シート'!C77="","",'(入力①) 基本情報入力シート'!C77)</f>
        <v/>
      </c>
      <c r="C56" s="308" t="str">
        <f>IF('(入力①) 基本情報入力シート'!D77="","",'(入力①) 基本情報入力シート'!D77)</f>
        <v/>
      </c>
      <c r="D56" s="308" t="str">
        <f>IF('(入力①) 基本情報入力シート'!E77="","",'(入力①) 基本情報入力シート'!E77)</f>
        <v/>
      </c>
      <c r="E56" s="308" t="str">
        <f>IF('(入力①) 基本情報入力シート'!F77="","",'(入力①) 基本情報入力シート'!F77)</f>
        <v/>
      </c>
      <c r="F56" s="308" t="str">
        <f>IF('(入力①) 基本情報入力シート'!G77="","",'(入力①) 基本情報入力シート'!G77)</f>
        <v/>
      </c>
      <c r="G56" s="308" t="str">
        <f>IF('(入力①) 基本情報入力シート'!H77="","",'(入力①) 基本情報入力シート'!H77)</f>
        <v/>
      </c>
      <c r="H56" s="308" t="str">
        <f>IF('(入力①) 基本情報入力シート'!I77="","",'(入力①) 基本情報入力シート'!I77)</f>
        <v/>
      </c>
      <c r="I56" s="308" t="str">
        <f>IF('(入力①) 基本情報入力シート'!J77="","",'(入力①) 基本情報入力シート'!J77)</f>
        <v/>
      </c>
      <c r="J56" s="308" t="str">
        <f>IF('(入力①) 基本情報入力シート'!K77="","",'(入力①) 基本情報入力シート'!K77)</f>
        <v/>
      </c>
      <c r="K56" s="315" t="str">
        <f>IF('(入力①) 基本情報入力シート'!L77="","",'(入力①) 基本情報入力シート'!L77)</f>
        <v/>
      </c>
      <c r="L56" s="319" t="str">
        <f>IF('(入力①) 基本情報入力シート'!M77="","",'(入力①) 基本情報入力シート'!M77)</f>
        <v/>
      </c>
      <c r="M56" s="319" t="str">
        <f>IF('(入力①) 基本情報入力シート'!R77="","",'(入力①) 基本情報入力シート'!R77)</f>
        <v/>
      </c>
      <c r="N56" s="319" t="str">
        <f>IF('(入力①) 基本情報入力シート'!W77="","",'(入力①) 基本情報入力シート'!W77)</f>
        <v/>
      </c>
      <c r="O56" s="298" t="str">
        <f>IF('(入力①) 基本情報入力シート'!X77="","",'(入力①) 基本情報入力シート'!X77)</f>
        <v/>
      </c>
      <c r="P56" s="335" t="str">
        <f>IF('(入力①) 基本情報入力シート'!Y77="","",'(入力①) 基本情報入力シート'!Y77)</f>
        <v/>
      </c>
      <c r="Q56" s="337"/>
      <c r="R56" s="204" t="str">
        <f>IF('(入力①) 基本情報入力シート'!Z77="","",'(入力①) 基本情報入力シート'!Z77)</f>
        <v/>
      </c>
      <c r="S56" s="208" t="str">
        <f>IF('(入力①) 基本情報入力シート'!AA77="","",'(入力①) 基本情報入力シート'!AA77)</f>
        <v/>
      </c>
      <c r="T56" s="348"/>
      <c r="U56" s="354" t="str">
        <f>IF(P56="","",VLOOKUP(P56,'【参考】数式用2'!$A$3:$C$36,3,FALSE))</f>
        <v/>
      </c>
      <c r="V56" s="359" t="s">
        <v>253</v>
      </c>
      <c r="W56" s="362"/>
      <c r="X56" s="364" t="s">
        <v>37</v>
      </c>
      <c r="Y56" s="362"/>
      <c r="Z56" s="366" t="s">
        <v>237</v>
      </c>
      <c r="AA56" s="362"/>
      <c r="AB56" s="359" t="s">
        <v>37</v>
      </c>
      <c r="AC56" s="362"/>
      <c r="AD56" s="359" t="s">
        <v>42</v>
      </c>
      <c r="AE56" s="368" t="s">
        <v>72</v>
      </c>
      <c r="AF56" s="370" t="str">
        <f t="shared" si="0"/>
        <v/>
      </c>
      <c r="AG56" s="372" t="s">
        <v>255</v>
      </c>
      <c r="AH56" s="375" t="str">
        <f t="shared" si="1"/>
        <v/>
      </c>
      <c r="AI56" s="381"/>
      <c r="AJ56" s="385"/>
      <c r="AK56" s="381"/>
      <c r="AL56" s="394"/>
    </row>
    <row r="57" spans="1:38" ht="36.75" customHeight="1">
      <c r="A57" s="298">
        <f t="shared" si="2"/>
        <v>46</v>
      </c>
      <c r="B57" s="303" t="str">
        <f>IF('(入力①) 基本情報入力シート'!C78="","",'(入力①) 基本情報入力シート'!C78)</f>
        <v/>
      </c>
      <c r="C57" s="308" t="str">
        <f>IF('(入力①) 基本情報入力シート'!D78="","",'(入力①) 基本情報入力シート'!D78)</f>
        <v/>
      </c>
      <c r="D57" s="308" t="str">
        <f>IF('(入力①) 基本情報入力シート'!E78="","",'(入力①) 基本情報入力シート'!E78)</f>
        <v/>
      </c>
      <c r="E57" s="308" t="str">
        <f>IF('(入力①) 基本情報入力シート'!F78="","",'(入力①) 基本情報入力シート'!F78)</f>
        <v/>
      </c>
      <c r="F57" s="308" t="str">
        <f>IF('(入力①) 基本情報入力シート'!G78="","",'(入力①) 基本情報入力シート'!G78)</f>
        <v/>
      </c>
      <c r="G57" s="308" t="str">
        <f>IF('(入力①) 基本情報入力シート'!H78="","",'(入力①) 基本情報入力シート'!H78)</f>
        <v/>
      </c>
      <c r="H57" s="308" t="str">
        <f>IF('(入力①) 基本情報入力シート'!I78="","",'(入力①) 基本情報入力シート'!I78)</f>
        <v/>
      </c>
      <c r="I57" s="308" t="str">
        <f>IF('(入力①) 基本情報入力シート'!J78="","",'(入力①) 基本情報入力シート'!J78)</f>
        <v/>
      </c>
      <c r="J57" s="308" t="str">
        <f>IF('(入力①) 基本情報入力シート'!K78="","",'(入力①) 基本情報入力シート'!K78)</f>
        <v/>
      </c>
      <c r="K57" s="315" t="str">
        <f>IF('(入力①) 基本情報入力シート'!L78="","",'(入力①) 基本情報入力シート'!L78)</f>
        <v/>
      </c>
      <c r="L57" s="319" t="str">
        <f>IF('(入力①) 基本情報入力シート'!M78="","",'(入力①) 基本情報入力シート'!M78)</f>
        <v/>
      </c>
      <c r="M57" s="319" t="str">
        <f>IF('(入力①) 基本情報入力シート'!R78="","",'(入力①) 基本情報入力シート'!R78)</f>
        <v/>
      </c>
      <c r="N57" s="319" t="str">
        <f>IF('(入力①) 基本情報入力シート'!W78="","",'(入力①) 基本情報入力シート'!W78)</f>
        <v/>
      </c>
      <c r="O57" s="298" t="str">
        <f>IF('(入力①) 基本情報入力シート'!X78="","",'(入力①) 基本情報入力シート'!X78)</f>
        <v/>
      </c>
      <c r="P57" s="335" t="str">
        <f>IF('(入力①) 基本情報入力シート'!Y78="","",'(入力①) 基本情報入力シート'!Y78)</f>
        <v/>
      </c>
      <c r="Q57" s="337"/>
      <c r="R57" s="204" t="str">
        <f>IF('(入力①) 基本情報入力シート'!Z78="","",'(入力①) 基本情報入力シート'!Z78)</f>
        <v/>
      </c>
      <c r="S57" s="208" t="str">
        <f>IF('(入力①) 基本情報入力シート'!AA78="","",'(入力①) 基本情報入力シート'!AA78)</f>
        <v/>
      </c>
      <c r="T57" s="348"/>
      <c r="U57" s="354" t="str">
        <f>IF(P57="","",VLOOKUP(P57,'【参考】数式用2'!$A$3:$C$36,3,FALSE))</f>
        <v/>
      </c>
      <c r="V57" s="359" t="s">
        <v>253</v>
      </c>
      <c r="W57" s="362"/>
      <c r="X57" s="364" t="s">
        <v>37</v>
      </c>
      <c r="Y57" s="362"/>
      <c r="Z57" s="366" t="s">
        <v>237</v>
      </c>
      <c r="AA57" s="362"/>
      <c r="AB57" s="359" t="s">
        <v>37</v>
      </c>
      <c r="AC57" s="362"/>
      <c r="AD57" s="359" t="s">
        <v>42</v>
      </c>
      <c r="AE57" s="368" t="s">
        <v>72</v>
      </c>
      <c r="AF57" s="370" t="str">
        <f t="shared" si="0"/>
        <v/>
      </c>
      <c r="AG57" s="372" t="s">
        <v>255</v>
      </c>
      <c r="AH57" s="375" t="str">
        <f t="shared" si="1"/>
        <v/>
      </c>
      <c r="AI57" s="381"/>
      <c r="AJ57" s="385"/>
      <c r="AK57" s="381"/>
      <c r="AL57" s="394"/>
    </row>
    <row r="58" spans="1:38" ht="36.75" customHeight="1">
      <c r="A58" s="298">
        <f t="shared" si="2"/>
        <v>47</v>
      </c>
      <c r="B58" s="303" t="str">
        <f>IF('(入力①) 基本情報入力シート'!C79="","",'(入力①) 基本情報入力シート'!C79)</f>
        <v/>
      </c>
      <c r="C58" s="308" t="str">
        <f>IF('(入力①) 基本情報入力シート'!D79="","",'(入力①) 基本情報入力シート'!D79)</f>
        <v/>
      </c>
      <c r="D58" s="308" t="str">
        <f>IF('(入力①) 基本情報入力シート'!E79="","",'(入力①) 基本情報入力シート'!E79)</f>
        <v/>
      </c>
      <c r="E58" s="308" t="str">
        <f>IF('(入力①) 基本情報入力シート'!F79="","",'(入力①) 基本情報入力シート'!F79)</f>
        <v/>
      </c>
      <c r="F58" s="308" t="str">
        <f>IF('(入力①) 基本情報入力シート'!G79="","",'(入力①) 基本情報入力シート'!G79)</f>
        <v/>
      </c>
      <c r="G58" s="308" t="str">
        <f>IF('(入力①) 基本情報入力シート'!H79="","",'(入力①) 基本情報入力シート'!H79)</f>
        <v/>
      </c>
      <c r="H58" s="308" t="str">
        <f>IF('(入力①) 基本情報入力シート'!I79="","",'(入力①) 基本情報入力シート'!I79)</f>
        <v/>
      </c>
      <c r="I58" s="308" t="str">
        <f>IF('(入力①) 基本情報入力シート'!J79="","",'(入力①) 基本情報入力シート'!J79)</f>
        <v/>
      </c>
      <c r="J58" s="308" t="str">
        <f>IF('(入力①) 基本情報入力シート'!K79="","",'(入力①) 基本情報入力シート'!K79)</f>
        <v/>
      </c>
      <c r="K58" s="315" t="str">
        <f>IF('(入力①) 基本情報入力シート'!L79="","",'(入力①) 基本情報入力シート'!L79)</f>
        <v/>
      </c>
      <c r="L58" s="319" t="str">
        <f>IF('(入力①) 基本情報入力シート'!M79="","",'(入力①) 基本情報入力シート'!M79)</f>
        <v/>
      </c>
      <c r="M58" s="319" t="str">
        <f>IF('(入力①) 基本情報入力シート'!R79="","",'(入力①) 基本情報入力シート'!R79)</f>
        <v/>
      </c>
      <c r="N58" s="319" t="str">
        <f>IF('(入力①) 基本情報入力シート'!W79="","",'(入力①) 基本情報入力シート'!W79)</f>
        <v/>
      </c>
      <c r="O58" s="298" t="str">
        <f>IF('(入力①) 基本情報入力シート'!X79="","",'(入力①) 基本情報入力シート'!X79)</f>
        <v/>
      </c>
      <c r="P58" s="335" t="str">
        <f>IF('(入力①) 基本情報入力シート'!Y79="","",'(入力①) 基本情報入力シート'!Y79)</f>
        <v/>
      </c>
      <c r="Q58" s="337"/>
      <c r="R58" s="204" t="str">
        <f>IF('(入力①) 基本情報入力シート'!Z79="","",'(入力①) 基本情報入力シート'!Z79)</f>
        <v/>
      </c>
      <c r="S58" s="208" t="str">
        <f>IF('(入力①) 基本情報入力シート'!AA79="","",'(入力①) 基本情報入力シート'!AA79)</f>
        <v/>
      </c>
      <c r="T58" s="348"/>
      <c r="U58" s="354" t="str">
        <f>IF(P58="","",VLOOKUP(P58,'【参考】数式用2'!$A$3:$C$36,3,FALSE))</f>
        <v/>
      </c>
      <c r="V58" s="359" t="s">
        <v>253</v>
      </c>
      <c r="W58" s="362"/>
      <c r="X58" s="364" t="s">
        <v>37</v>
      </c>
      <c r="Y58" s="362"/>
      <c r="Z58" s="366" t="s">
        <v>237</v>
      </c>
      <c r="AA58" s="362"/>
      <c r="AB58" s="359" t="s">
        <v>37</v>
      </c>
      <c r="AC58" s="362"/>
      <c r="AD58" s="359" t="s">
        <v>42</v>
      </c>
      <c r="AE58" s="368" t="s">
        <v>72</v>
      </c>
      <c r="AF58" s="370" t="str">
        <f t="shared" si="0"/>
        <v/>
      </c>
      <c r="AG58" s="372" t="s">
        <v>255</v>
      </c>
      <c r="AH58" s="375" t="str">
        <f t="shared" si="1"/>
        <v/>
      </c>
      <c r="AI58" s="381"/>
      <c r="AJ58" s="385"/>
      <c r="AK58" s="381"/>
      <c r="AL58" s="394"/>
    </row>
    <row r="59" spans="1:38" ht="36.75" customHeight="1">
      <c r="A59" s="298">
        <f t="shared" si="2"/>
        <v>48</v>
      </c>
      <c r="B59" s="303" t="str">
        <f>IF('(入力①) 基本情報入力シート'!C80="","",'(入力①) 基本情報入力シート'!C80)</f>
        <v/>
      </c>
      <c r="C59" s="308" t="str">
        <f>IF('(入力①) 基本情報入力シート'!D80="","",'(入力①) 基本情報入力シート'!D80)</f>
        <v/>
      </c>
      <c r="D59" s="308" t="str">
        <f>IF('(入力①) 基本情報入力シート'!E80="","",'(入力①) 基本情報入力シート'!E80)</f>
        <v/>
      </c>
      <c r="E59" s="308" t="str">
        <f>IF('(入力①) 基本情報入力シート'!F80="","",'(入力①) 基本情報入力シート'!F80)</f>
        <v/>
      </c>
      <c r="F59" s="308" t="str">
        <f>IF('(入力①) 基本情報入力シート'!G80="","",'(入力①) 基本情報入力シート'!G80)</f>
        <v/>
      </c>
      <c r="G59" s="308" t="str">
        <f>IF('(入力①) 基本情報入力シート'!H80="","",'(入力①) 基本情報入力シート'!H80)</f>
        <v/>
      </c>
      <c r="H59" s="308" t="str">
        <f>IF('(入力①) 基本情報入力シート'!I80="","",'(入力①) 基本情報入力シート'!I80)</f>
        <v/>
      </c>
      <c r="I59" s="308" t="str">
        <f>IF('(入力①) 基本情報入力シート'!J80="","",'(入力①) 基本情報入力シート'!J80)</f>
        <v/>
      </c>
      <c r="J59" s="308" t="str">
        <f>IF('(入力①) 基本情報入力シート'!K80="","",'(入力①) 基本情報入力シート'!K80)</f>
        <v/>
      </c>
      <c r="K59" s="315" t="str">
        <f>IF('(入力①) 基本情報入力シート'!L80="","",'(入力①) 基本情報入力シート'!L80)</f>
        <v/>
      </c>
      <c r="L59" s="319" t="str">
        <f>IF('(入力①) 基本情報入力シート'!M80="","",'(入力①) 基本情報入力シート'!M80)</f>
        <v/>
      </c>
      <c r="M59" s="319" t="str">
        <f>IF('(入力①) 基本情報入力シート'!R80="","",'(入力①) 基本情報入力シート'!R80)</f>
        <v/>
      </c>
      <c r="N59" s="319" t="str">
        <f>IF('(入力①) 基本情報入力シート'!W80="","",'(入力①) 基本情報入力シート'!W80)</f>
        <v/>
      </c>
      <c r="O59" s="298" t="str">
        <f>IF('(入力①) 基本情報入力シート'!X80="","",'(入力①) 基本情報入力シート'!X80)</f>
        <v/>
      </c>
      <c r="P59" s="335" t="str">
        <f>IF('(入力①) 基本情報入力シート'!Y80="","",'(入力①) 基本情報入力シート'!Y80)</f>
        <v/>
      </c>
      <c r="Q59" s="337"/>
      <c r="R59" s="204" t="str">
        <f>IF('(入力①) 基本情報入力シート'!Z80="","",'(入力①) 基本情報入力シート'!Z80)</f>
        <v/>
      </c>
      <c r="S59" s="208" t="str">
        <f>IF('(入力①) 基本情報入力シート'!AA80="","",'(入力①) 基本情報入力シート'!AA80)</f>
        <v/>
      </c>
      <c r="T59" s="348"/>
      <c r="U59" s="354" t="str">
        <f>IF(P59="","",VLOOKUP(P59,'【参考】数式用2'!$A$3:$C$36,3,FALSE))</f>
        <v/>
      </c>
      <c r="V59" s="359" t="s">
        <v>253</v>
      </c>
      <c r="W59" s="362"/>
      <c r="X59" s="364" t="s">
        <v>37</v>
      </c>
      <c r="Y59" s="362"/>
      <c r="Z59" s="366" t="s">
        <v>237</v>
      </c>
      <c r="AA59" s="362"/>
      <c r="AB59" s="359" t="s">
        <v>37</v>
      </c>
      <c r="AC59" s="362"/>
      <c r="AD59" s="359" t="s">
        <v>42</v>
      </c>
      <c r="AE59" s="368" t="s">
        <v>72</v>
      </c>
      <c r="AF59" s="370" t="str">
        <f t="shared" si="0"/>
        <v/>
      </c>
      <c r="AG59" s="372" t="s">
        <v>255</v>
      </c>
      <c r="AH59" s="375" t="str">
        <f t="shared" si="1"/>
        <v/>
      </c>
      <c r="AI59" s="381"/>
      <c r="AJ59" s="385"/>
      <c r="AK59" s="381"/>
      <c r="AL59" s="394"/>
    </row>
    <row r="60" spans="1:38" ht="36.75" customHeight="1">
      <c r="A60" s="298">
        <f t="shared" si="2"/>
        <v>49</v>
      </c>
      <c r="B60" s="303" t="str">
        <f>IF('(入力①) 基本情報入力シート'!C81="","",'(入力①) 基本情報入力シート'!C81)</f>
        <v/>
      </c>
      <c r="C60" s="308" t="str">
        <f>IF('(入力①) 基本情報入力シート'!D81="","",'(入力①) 基本情報入力シート'!D81)</f>
        <v/>
      </c>
      <c r="D60" s="308" t="str">
        <f>IF('(入力①) 基本情報入力シート'!E81="","",'(入力①) 基本情報入力シート'!E81)</f>
        <v/>
      </c>
      <c r="E60" s="308" t="str">
        <f>IF('(入力①) 基本情報入力シート'!F81="","",'(入力①) 基本情報入力シート'!F81)</f>
        <v/>
      </c>
      <c r="F60" s="308" t="str">
        <f>IF('(入力①) 基本情報入力シート'!G81="","",'(入力①) 基本情報入力シート'!G81)</f>
        <v/>
      </c>
      <c r="G60" s="308" t="str">
        <f>IF('(入力①) 基本情報入力シート'!H81="","",'(入力①) 基本情報入力シート'!H81)</f>
        <v/>
      </c>
      <c r="H60" s="308" t="str">
        <f>IF('(入力①) 基本情報入力シート'!I81="","",'(入力①) 基本情報入力シート'!I81)</f>
        <v/>
      </c>
      <c r="I60" s="308" t="str">
        <f>IF('(入力①) 基本情報入力シート'!J81="","",'(入力①) 基本情報入力シート'!J81)</f>
        <v/>
      </c>
      <c r="J60" s="308" t="str">
        <f>IF('(入力①) 基本情報入力シート'!K81="","",'(入力①) 基本情報入力シート'!K81)</f>
        <v/>
      </c>
      <c r="K60" s="315" t="str">
        <f>IF('(入力①) 基本情報入力シート'!L81="","",'(入力①) 基本情報入力シート'!L81)</f>
        <v/>
      </c>
      <c r="L60" s="319" t="str">
        <f>IF('(入力①) 基本情報入力シート'!M81="","",'(入力①) 基本情報入力シート'!M81)</f>
        <v/>
      </c>
      <c r="M60" s="319" t="str">
        <f>IF('(入力①) 基本情報入力シート'!R81="","",'(入力①) 基本情報入力シート'!R81)</f>
        <v/>
      </c>
      <c r="N60" s="319" t="str">
        <f>IF('(入力①) 基本情報入力シート'!W81="","",'(入力①) 基本情報入力シート'!W81)</f>
        <v/>
      </c>
      <c r="O60" s="298" t="str">
        <f>IF('(入力①) 基本情報入力シート'!X81="","",'(入力①) 基本情報入力シート'!X81)</f>
        <v/>
      </c>
      <c r="P60" s="335" t="str">
        <f>IF('(入力①) 基本情報入力シート'!Y81="","",'(入力①) 基本情報入力シート'!Y81)</f>
        <v/>
      </c>
      <c r="Q60" s="337"/>
      <c r="R60" s="204" t="str">
        <f>IF('(入力①) 基本情報入力シート'!Z81="","",'(入力①) 基本情報入力シート'!Z81)</f>
        <v/>
      </c>
      <c r="S60" s="208" t="str">
        <f>IF('(入力①) 基本情報入力シート'!AA81="","",'(入力①) 基本情報入力シート'!AA81)</f>
        <v/>
      </c>
      <c r="T60" s="348"/>
      <c r="U60" s="354" t="str">
        <f>IF(P60="","",VLOOKUP(P60,'【参考】数式用2'!$A$3:$C$36,3,FALSE))</f>
        <v/>
      </c>
      <c r="V60" s="359" t="s">
        <v>253</v>
      </c>
      <c r="W60" s="362"/>
      <c r="X60" s="364" t="s">
        <v>37</v>
      </c>
      <c r="Y60" s="362"/>
      <c r="Z60" s="366" t="s">
        <v>237</v>
      </c>
      <c r="AA60" s="362"/>
      <c r="AB60" s="359" t="s">
        <v>37</v>
      </c>
      <c r="AC60" s="362"/>
      <c r="AD60" s="359" t="s">
        <v>42</v>
      </c>
      <c r="AE60" s="368" t="s">
        <v>72</v>
      </c>
      <c r="AF60" s="370" t="str">
        <f t="shared" si="0"/>
        <v/>
      </c>
      <c r="AG60" s="372" t="s">
        <v>255</v>
      </c>
      <c r="AH60" s="375" t="str">
        <f t="shared" si="1"/>
        <v/>
      </c>
      <c r="AI60" s="381"/>
      <c r="AJ60" s="385"/>
      <c r="AK60" s="381"/>
      <c r="AL60" s="394"/>
    </row>
    <row r="61" spans="1:38" ht="36.75" customHeight="1">
      <c r="A61" s="298">
        <f t="shared" si="2"/>
        <v>50</v>
      </c>
      <c r="B61" s="303" t="str">
        <f>IF('(入力①) 基本情報入力シート'!C82="","",'(入力①) 基本情報入力シート'!C82)</f>
        <v/>
      </c>
      <c r="C61" s="308" t="str">
        <f>IF('(入力①) 基本情報入力シート'!D82="","",'(入力①) 基本情報入力シート'!D82)</f>
        <v/>
      </c>
      <c r="D61" s="308" t="str">
        <f>IF('(入力①) 基本情報入力シート'!E82="","",'(入力①) 基本情報入力シート'!E82)</f>
        <v/>
      </c>
      <c r="E61" s="308" t="str">
        <f>IF('(入力①) 基本情報入力シート'!F82="","",'(入力①) 基本情報入力シート'!F82)</f>
        <v/>
      </c>
      <c r="F61" s="308" t="str">
        <f>IF('(入力①) 基本情報入力シート'!G82="","",'(入力①) 基本情報入力シート'!G82)</f>
        <v/>
      </c>
      <c r="G61" s="308" t="str">
        <f>IF('(入力①) 基本情報入力シート'!H82="","",'(入力①) 基本情報入力シート'!H82)</f>
        <v/>
      </c>
      <c r="H61" s="308" t="str">
        <f>IF('(入力①) 基本情報入力シート'!I82="","",'(入力①) 基本情報入力シート'!I82)</f>
        <v/>
      </c>
      <c r="I61" s="308" t="str">
        <f>IF('(入力①) 基本情報入力シート'!J82="","",'(入力①) 基本情報入力シート'!J82)</f>
        <v/>
      </c>
      <c r="J61" s="308" t="str">
        <f>IF('(入力①) 基本情報入力シート'!K82="","",'(入力①) 基本情報入力シート'!K82)</f>
        <v/>
      </c>
      <c r="K61" s="315" t="str">
        <f>IF('(入力①) 基本情報入力シート'!L82="","",'(入力①) 基本情報入力シート'!L82)</f>
        <v/>
      </c>
      <c r="L61" s="319" t="str">
        <f>IF('(入力①) 基本情報入力シート'!M82="","",'(入力①) 基本情報入力シート'!M82)</f>
        <v/>
      </c>
      <c r="M61" s="319" t="str">
        <f>IF('(入力①) 基本情報入力シート'!R82="","",'(入力①) 基本情報入力シート'!R82)</f>
        <v/>
      </c>
      <c r="N61" s="319" t="str">
        <f>IF('(入力①) 基本情報入力シート'!W82="","",'(入力①) 基本情報入力シート'!W82)</f>
        <v/>
      </c>
      <c r="O61" s="298" t="str">
        <f>IF('(入力①) 基本情報入力シート'!X82="","",'(入力①) 基本情報入力シート'!X82)</f>
        <v/>
      </c>
      <c r="P61" s="335" t="str">
        <f>IF('(入力①) 基本情報入力シート'!Y82="","",'(入力①) 基本情報入力シート'!Y82)</f>
        <v/>
      </c>
      <c r="Q61" s="337"/>
      <c r="R61" s="204" t="str">
        <f>IF('(入力①) 基本情報入力シート'!Z82="","",'(入力①) 基本情報入力シート'!Z82)</f>
        <v/>
      </c>
      <c r="S61" s="208" t="str">
        <f>IF('(入力①) 基本情報入力シート'!AA82="","",'(入力①) 基本情報入力シート'!AA82)</f>
        <v/>
      </c>
      <c r="T61" s="348"/>
      <c r="U61" s="354" t="str">
        <f>IF(P61="","",VLOOKUP(P61,'【参考】数式用2'!$A$3:$C$36,3,FALSE))</f>
        <v/>
      </c>
      <c r="V61" s="359" t="s">
        <v>253</v>
      </c>
      <c r="W61" s="362"/>
      <c r="X61" s="364" t="s">
        <v>37</v>
      </c>
      <c r="Y61" s="362"/>
      <c r="Z61" s="366" t="s">
        <v>237</v>
      </c>
      <c r="AA61" s="362"/>
      <c r="AB61" s="359" t="s">
        <v>37</v>
      </c>
      <c r="AC61" s="362"/>
      <c r="AD61" s="359" t="s">
        <v>42</v>
      </c>
      <c r="AE61" s="368" t="s">
        <v>72</v>
      </c>
      <c r="AF61" s="370" t="str">
        <f t="shared" si="0"/>
        <v/>
      </c>
      <c r="AG61" s="372" t="s">
        <v>255</v>
      </c>
      <c r="AH61" s="375" t="str">
        <f t="shared" si="1"/>
        <v/>
      </c>
      <c r="AI61" s="381"/>
      <c r="AJ61" s="385"/>
      <c r="AK61" s="381"/>
      <c r="AL61" s="394"/>
    </row>
    <row r="62" spans="1:38" ht="36.75" customHeight="1">
      <c r="A62" s="298">
        <f t="shared" si="2"/>
        <v>51</v>
      </c>
      <c r="B62" s="303" t="str">
        <f>IF('(入力①) 基本情報入力シート'!C83="","",'(入力①) 基本情報入力シート'!C83)</f>
        <v/>
      </c>
      <c r="C62" s="308" t="str">
        <f>IF('(入力①) 基本情報入力シート'!D83="","",'(入力①) 基本情報入力シート'!D83)</f>
        <v/>
      </c>
      <c r="D62" s="308" t="str">
        <f>IF('(入力①) 基本情報入力シート'!E83="","",'(入力①) 基本情報入力シート'!E83)</f>
        <v/>
      </c>
      <c r="E62" s="308" t="str">
        <f>IF('(入力①) 基本情報入力シート'!F83="","",'(入力①) 基本情報入力シート'!F83)</f>
        <v/>
      </c>
      <c r="F62" s="308" t="str">
        <f>IF('(入力①) 基本情報入力シート'!G83="","",'(入力①) 基本情報入力シート'!G83)</f>
        <v/>
      </c>
      <c r="G62" s="308" t="str">
        <f>IF('(入力①) 基本情報入力シート'!H83="","",'(入力①) 基本情報入力シート'!H83)</f>
        <v/>
      </c>
      <c r="H62" s="308" t="str">
        <f>IF('(入力①) 基本情報入力シート'!I83="","",'(入力①) 基本情報入力シート'!I83)</f>
        <v/>
      </c>
      <c r="I62" s="308" t="str">
        <f>IF('(入力①) 基本情報入力シート'!J83="","",'(入力①) 基本情報入力シート'!J83)</f>
        <v/>
      </c>
      <c r="J62" s="308" t="str">
        <f>IF('(入力①) 基本情報入力シート'!K83="","",'(入力①) 基本情報入力シート'!K83)</f>
        <v/>
      </c>
      <c r="K62" s="315" t="str">
        <f>IF('(入力①) 基本情報入力シート'!L83="","",'(入力①) 基本情報入力シート'!L83)</f>
        <v/>
      </c>
      <c r="L62" s="319" t="str">
        <f>IF('(入力①) 基本情報入力シート'!M83="","",'(入力①) 基本情報入力シート'!M83)</f>
        <v/>
      </c>
      <c r="M62" s="319" t="str">
        <f>IF('(入力①) 基本情報入力シート'!R83="","",'(入力①) 基本情報入力シート'!R83)</f>
        <v/>
      </c>
      <c r="N62" s="319" t="str">
        <f>IF('(入力①) 基本情報入力シート'!W83="","",'(入力①) 基本情報入力シート'!W83)</f>
        <v/>
      </c>
      <c r="O62" s="298" t="str">
        <f>IF('(入力①) 基本情報入力シート'!X83="","",'(入力①) 基本情報入力シート'!X83)</f>
        <v/>
      </c>
      <c r="P62" s="335" t="str">
        <f>IF('(入力①) 基本情報入力シート'!Y83="","",'(入力①) 基本情報入力シート'!Y83)</f>
        <v/>
      </c>
      <c r="Q62" s="337"/>
      <c r="R62" s="204" t="str">
        <f>IF('(入力①) 基本情報入力シート'!Z83="","",'(入力①) 基本情報入力シート'!Z83)</f>
        <v/>
      </c>
      <c r="S62" s="208" t="str">
        <f>IF('(入力①) 基本情報入力シート'!AA83="","",'(入力①) 基本情報入力シート'!AA83)</f>
        <v/>
      </c>
      <c r="T62" s="348"/>
      <c r="U62" s="354" t="str">
        <f>IF(P62="","",VLOOKUP(P62,'【参考】数式用2'!$A$3:$C$36,3,FALSE))</f>
        <v/>
      </c>
      <c r="V62" s="359" t="s">
        <v>253</v>
      </c>
      <c r="W62" s="362"/>
      <c r="X62" s="364" t="s">
        <v>37</v>
      </c>
      <c r="Y62" s="362"/>
      <c r="Z62" s="366" t="s">
        <v>237</v>
      </c>
      <c r="AA62" s="362"/>
      <c r="AB62" s="359" t="s">
        <v>37</v>
      </c>
      <c r="AC62" s="362"/>
      <c r="AD62" s="359" t="s">
        <v>42</v>
      </c>
      <c r="AE62" s="368" t="s">
        <v>72</v>
      </c>
      <c r="AF62" s="370" t="str">
        <f t="shared" si="0"/>
        <v/>
      </c>
      <c r="AG62" s="372" t="s">
        <v>255</v>
      </c>
      <c r="AH62" s="375" t="str">
        <f t="shared" si="1"/>
        <v/>
      </c>
      <c r="AI62" s="381"/>
      <c r="AJ62" s="385"/>
      <c r="AK62" s="381"/>
      <c r="AL62" s="394"/>
    </row>
    <row r="63" spans="1:38" ht="36.75" customHeight="1">
      <c r="A63" s="298">
        <f t="shared" si="2"/>
        <v>52</v>
      </c>
      <c r="B63" s="303" t="str">
        <f>IF('(入力①) 基本情報入力シート'!C84="","",'(入力①) 基本情報入力シート'!C84)</f>
        <v/>
      </c>
      <c r="C63" s="308" t="str">
        <f>IF('(入力①) 基本情報入力シート'!D84="","",'(入力①) 基本情報入力シート'!D84)</f>
        <v/>
      </c>
      <c r="D63" s="308" t="str">
        <f>IF('(入力①) 基本情報入力シート'!E84="","",'(入力①) 基本情報入力シート'!E84)</f>
        <v/>
      </c>
      <c r="E63" s="308" t="str">
        <f>IF('(入力①) 基本情報入力シート'!F84="","",'(入力①) 基本情報入力シート'!F84)</f>
        <v/>
      </c>
      <c r="F63" s="308" t="str">
        <f>IF('(入力①) 基本情報入力シート'!G84="","",'(入力①) 基本情報入力シート'!G84)</f>
        <v/>
      </c>
      <c r="G63" s="308" t="str">
        <f>IF('(入力①) 基本情報入力シート'!H84="","",'(入力①) 基本情報入力シート'!H84)</f>
        <v/>
      </c>
      <c r="H63" s="308" t="str">
        <f>IF('(入力①) 基本情報入力シート'!I84="","",'(入力①) 基本情報入力シート'!I84)</f>
        <v/>
      </c>
      <c r="I63" s="308" t="str">
        <f>IF('(入力①) 基本情報入力シート'!J84="","",'(入力①) 基本情報入力シート'!J84)</f>
        <v/>
      </c>
      <c r="J63" s="308" t="str">
        <f>IF('(入力①) 基本情報入力シート'!K84="","",'(入力①) 基本情報入力シート'!K84)</f>
        <v/>
      </c>
      <c r="K63" s="315" t="str">
        <f>IF('(入力①) 基本情報入力シート'!L84="","",'(入力①) 基本情報入力シート'!L84)</f>
        <v/>
      </c>
      <c r="L63" s="319" t="str">
        <f>IF('(入力①) 基本情報入力シート'!M84="","",'(入力①) 基本情報入力シート'!M84)</f>
        <v/>
      </c>
      <c r="M63" s="319" t="str">
        <f>IF('(入力①) 基本情報入力シート'!R84="","",'(入力①) 基本情報入力シート'!R84)</f>
        <v/>
      </c>
      <c r="N63" s="319" t="str">
        <f>IF('(入力①) 基本情報入力シート'!W84="","",'(入力①) 基本情報入力シート'!W84)</f>
        <v/>
      </c>
      <c r="O63" s="298" t="str">
        <f>IF('(入力①) 基本情報入力シート'!X84="","",'(入力①) 基本情報入力シート'!X84)</f>
        <v/>
      </c>
      <c r="P63" s="335" t="str">
        <f>IF('(入力①) 基本情報入力シート'!Y84="","",'(入力①) 基本情報入力シート'!Y84)</f>
        <v/>
      </c>
      <c r="Q63" s="337"/>
      <c r="R63" s="204" t="str">
        <f>IF('(入力①) 基本情報入力シート'!Z84="","",'(入力①) 基本情報入力シート'!Z84)</f>
        <v/>
      </c>
      <c r="S63" s="208" t="str">
        <f>IF('(入力①) 基本情報入力シート'!AA84="","",'(入力①) 基本情報入力シート'!AA84)</f>
        <v/>
      </c>
      <c r="T63" s="348"/>
      <c r="U63" s="354" t="str">
        <f>IF(P63="","",VLOOKUP(P63,'【参考】数式用2'!$A$3:$C$36,3,FALSE))</f>
        <v/>
      </c>
      <c r="V63" s="359" t="s">
        <v>253</v>
      </c>
      <c r="W63" s="362"/>
      <c r="X63" s="364" t="s">
        <v>37</v>
      </c>
      <c r="Y63" s="362"/>
      <c r="Z63" s="366" t="s">
        <v>237</v>
      </c>
      <c r="AA63" s="362"/>
      <c r="AB63" s="359" t="s">
        <v>37</v>
      </c>
      <c r="AC63" s="362"/>
      <c r="AD63" s="359" t="s">
        <v>42</v>
      </c>
      <c r="AE63" s="368" t="s">
        <v>72</v>
      </c>
      <c r="AF63" s="370" t="str">
        <f t="shared" si="0"/>
        <v/>
      </c>
      <c r="AG63" s="372" t="s">
        <v>255</v>
      </c>
      <c r="AH63" s="375" t="str">
        <f t="shared" si="1"/>
        <v/>
      </c>
      <c r="AI63" s="381"/>
      <c r="AJ63" s="385"/>
      <c r="AK63" s="381"/>
      <c r="AL63" s="394"/>
    </row>
    <row r="64" spans="1:38" ht="36.75" customHeight="1">
      <c r="A64" s="298">
        <f t="shared" si="2"/>
        <v>53</v>
      </c>
      <c r="B64" s="303" t="str">
        <f>IF('(入力①) 基本情報入力シート'!C85="","",'(入力①) 基本情報入力シート'!C85)</f>
        <v/>
      </c>
      <c r="C64" s="308" t="str">
        <f>IF('(入力①) 基本情報入力シート'!D85="","",'(入力①) 基本情報入力シート'!D85)</f>
        <v/>
      </c>
      <c r="D64" s="308" t="str">
        <f>IF('(入力①) 基本情報入力シート'!E85="","",'(入力①) 基本情報入力シート'!E85)</f>
        <v/>
      </c>
      <c r="E64" s="308" t="str">
        <f>IF('(入力①) 基本情報入力シート'!F85="","",'(入力①) 基本情報入力シート'!F85)</f>
        <v/>
      </c>
      <c r="F64" s="308" t="str">
        <f>IF('(入力①) 基本情報入力シート'!G85="","",'(入力①) 基本情報入力シート'!G85)</f>
        <v/>
      </c>
      <c r="G64" s="308" t="str">
        <f>IF('(入力①) 基本情報入力シート'!H85="","",'(入力①) 基本情報入力シート'!H85)</f>
        <v/>
      </c>
      <c r="H64" s="308" t="str">
        <f>IF('(入力①) 基本情報入力シート'!I85="","",'(入力①) 基本情報入力シート'!I85)</f>
        <v/>
      </c>
      <c r="I64" s="308" t="str">
        <f>IF('(入力①) 基本情報入力シート'!J85="","",'(入力①) 基本情報入力シート'!J85)</f>
        <v/>
      </c>
      <c r="J64" s="308" t="str">
        <f>IF('(入力①) 基本情報入力シート'!K85="","",'(入力①) 基本情報入力シート'!K85)</f>
        <v/>
      </c>
      <c r="K64" s="315" t="str">
        <f>IF('(入力①) 基本情報入力シート'!L85="","",'(入力①) 基本情報入力シート'!L85)</f>
        <v/>
      </c>
      <c r="L64" s="319" t="str">
        <f>IF('(入力①) 基本情報入力シート'!M85="","",'(入力①) 基本情報入力シート'!M85)</f>
        <v/>
      </c>
      <c r="M64" s="319" t="str">
        <f>IF('(入力①) 基本情報入力シート'!R85="","",'(入力①) 基本情報入力シート'!R85)</f>
        <v/>
      </c>
      <c r="N64" s="319" t="str">
        <f>IF('(入力①) 基本情報入力シート'!W85="","",'(入力①) 基本情報入力シート'!W85)</f>
        <v/>
      </c>
      <c r="O64" s="298" t="str">
        <f>IF('(入力①) 基本情報入力シート'!X85="","",'(入力①) 基本情報入力シート'!X85)</f>
        <v/>
      </c>
      <c r="P64" s="335" t="str">
        <f>IF('(入力①) 基本情報入力シート'!Y85="","",'(入力①) 基本情報入力シート'!Y85)</f>
        <v/>
      </c>
      <c r="Q64" s="337"/>
      <c r="R64" s="204" t="str">
        <f>IF('(入力①) 基本情報入力シート'!Z85="","",'(入力①) 基本情報入力シート'!Z85)</f>
        <v/>
      </c>
      <c r="S64" s="208" t="str">
        <f>IF('(入力①) 基本情報入力シート'!AA85="","",'(入力①) 基本情報入力シート'!AA85)</f>
        <v/>
      </c>
      <c r="T64" s="348"/>
      <c r="U64" s="354" t="str">
        <f>IF(P64="","",VLOOKUP(P64,'【参考】数式用2'!$A$3:$C$36,3,FALSE))</f>
        <v/>
      </c>
      <c r="V64" s="359" t="s">
        <v>253</v>
      </c>
      <c r="W64" s="362"/>
      <c r="X64" s="364" t="s">
        <v>37</v>
      </c>
      <c r="Y64" s="362"/>
      <c r="Z64" s="366" t="s">
        <v>237</v>
      </c>
      <c r="AA64" s="362"/>
      <c r="AB64" s="359" t="s">
        <v>37</v>
      </c>
      <c r="AC64" s="362"/>
      <c r="AD64" s="359" t="s">
        <v>42</v>
      </c>
      <c r="AE64" s="368" t="s">
        <v>72</v>
      </c>
      <c r="AF64" s="370" t="str">
        <f t="shared" si="0"/>
        <v/>
      </c>
      <c r="AG64" s="372" t="s">
        <v>255</v>
      </c>
      <c r="AH64" s="375" t="str">
        <f t="shared" si="1"/>
        <v/>
      </c>
      <c r="AI64" s="381"/>
      <c r="AJ64" s="385"/>
      <c r="AK64" s="381"/>
      <c r="AL64" s="394"/>
    </row>
    <row r="65" spans="1:38" ht="36.75" customHeight="1">
      <c r="A65" s="298">
        <f t="shared" si="2"/>
        <v>54</v>
      </c>
      <c r="B65" s="303" t="str">
        <f>IF('(入力①) 基本情報入力シート'!C86="","",'(入力①) 基本情報入力シート'!C86)</f>
        <v/>
      </c>
      <c r="C65" s="308" t="str">
        <f>IF('(入力①) 基本情報入力シート'!D86="","",'(入力①) 基本情報入力シート'!D86)</f>
        <v/>
      </c>
      <c r="D65" s="308" t="str">
        <f>IF('(入力①) 基本情報入力シート'!E86="","",'(入力①) 基本情報入力シート'!E86)</f>
        <v/>
      </c>
      <c r="E65" s="308" t="str">
        <f>IF('(入力①) 基本情報入力シート'!F86="","",'(入力①) 基本情報入力シート'!F86)</f>
        <v/>
      </c>
      <c r="F65" s="308" t="str">
        <f>IF('(入力①) 基本情報入力シート'!G86="","",'(入力①) 基本情報入力シート'!G86)</f>
        <v/>
      </c>
      <c r="G65" s="308" t="str">
        <f>IF('(入力①) 基本情報入力シート'!H86="","",'(入力①) 基本情報入力シート'!H86)</f>
        <v/>
      </c>
      <c r="H65" s="308" t="str">
        <f>IF('(入力①) 基本情報入力シート'!I86="","",'(入力①) 基本情報入力シート'!I86)</f>
        <v/>
      </c>
      <c r="I65" s="308" t="str">
        <f>IF('(入力①) 基本情報入力シート'!J86="","",'(入力①) 基本情報入力シート'!J86)</f>
        <v/>
      </c>
      <c r="J65" s="308" t="str">
        <f>IF('(入力①) 基本情報入力シート'!K86="","",'(入力①) 基本情報入力シート'!K86)</f>
        <v/>
      </c>
      <c r="K65" s="315" t="str">
        <f>IF('(入力①) 基本情報入力シート'!L86="","",'(入力①) 基本情報入力シート'!L86)</f>
        <v/>
      </c>
      <c r="L65" s="319" t="str">
        <f>IF('(入力①) 基本情報入力シート'!M86="","",'(入力①) 基本情報入力シート'!M86)</f>
        <v/>
      </c>
      <c r="M65" s="319" t="str">
        <f>IF('(入力①) 基本情報入力シート'!R86="","",'(入力①) 基本情報入力シート'!R86)</f>
        <v/>
      </c>
      <c r="N65" s="319" t="str">
        <f>IF('(入力①) 基本情報入力シート'!W86="","",'(入力①) 基本情報入力シート'!W86)</f>
        <v/>
      </c>
      <c r="O65" s="298" t="str">
        <f>IF('(入力①) 基本情報入力シート'!X86="","",'(入力①) 基本情報入力シート'!X86)</f>
        <v/>
      </c>
      <c r="P65" s="335" t="str">
        <f>IF('(入力①) 基本情報入力シート'!Y86="","",'(入力①) 基本情報入力シート'!Y86)</f>
        <v/>
      </c>
      <c r="Q65" s="337"/>
      <c r="R65" s="204" t="str">
        <f>IF('(入力①) 基本情報入力シート'!Z86="","",'(入力①) 基本情報入力シート'!Z86)</f>
        <v/>
      </c>
      <c r="S65" s="208" t="str">
        <f>IF('(入力①) 基本情報入力シート'!AA86="","",'(入力①) 基本情報入力シート'!AA86)</f>
        <v/>
      </c>
      <c r="T65" s="348"/>
      <c r="U65" s="354" t="str">
        <f>IF(P65="","",VLOOKUP(P65,'【参考】数式用2'!$A$3:$C$36,3,FALSE))</f>
        <v/>
      </c>
      <c r="V65" s="359" t="s">
        <v>253</v>
      </c>
      <c r="W65" s="362"/>
      <c r="X65" s="364" t="s">
        <v>37</v>
      </c>
      <c r="Y65" s="362"/>
      <c r="Z65" s="366" t="s">
        <v>237</v>
      </c>
      <c r="AA65" s="362"/>
      <c r="AB65" s="359" t="s">
        <v>37</v>
      </c>
      <c r="AC65" s="362"/>
      <c r="AD65" s="359" t="s">
        <v>42</v>
      </c>
      <c r="AE65" s="368" t="s">
        <v>72</v>
      </c>
      <c r="AF65" s="370" t="str">
        <f t="shared" si="0"/>
        <v/>
      </c>
      <c r="AG65" s="372" t="s">
        <v>255</v>
      </c>
      <c r="AH65" s="375" t="str">
        <f t="shared" si="1"/>
        <v/>
      </c>
      <c r="AI65" s="381"/>
      <c r="AJ65" s="385"/>
      <c r="AK65" s="381"/>
      <c r="AL65" s="394"/>
    </row>
    <row r="66" spans="1:38" ht="36.75" customHeight="1">
      <c r="A66" s="298">
        <f t="shared" si="2"/>
        <v>55</v>
      </c>
      <c r="B66" s="303" t="str">
        <f>IF('(入力①) 基本情報入力シート'!C87="","",'(入力①) 基本情報入力シート'!C87)</f>
        <v/>
      </c>
      <c r="C66" s="308" t="str">
        <f>IF('(入力①) 基本情報入力シート'!D87="","",'(入力①) 基本情報入力シート'!D87)</f>
        <v/>
      </c>
      <c r="D66" s="308" t="str">
        <f>IF('(入力①) 基本情報入力シート'!E87="","",'(入力①) 基本情報入力シート'!E87)</f>
        <v/>
      </c>
      <c r="E66" s="308" t="str">
        <f>IF('(入力①) 基本情報入力シート'!F87="","",'(入力①) 基本情報入力シート'!F87)</f>
        <v/>
      </c>
      <c r="F66" s="308" t="str">
        <f>IF('(入力①) 基本情報入力シート'!G87="","",'(入力①) 基本情報入力シート'!G87)</f>
        <v/>
      </c>
      <c r="G66" s="308" t="str">
        <f>IF('(入力①) 基本情報入力シート'!H87="","",'(入力①) 基本情報入力シート'!H87)</f>
        <v/>
      </c>
      <c r="H66" s="308" t="str">
        <f>IF('(入力①) 基本情報入力シート'!I87="","",'(入力①) 基本情報入力シート'!I87)</f>
        <v/>
      </c>
      <c r="I66" s="308" t="str">
        <f>IF('(入力①) 基本情報入力シート'!J87="","",'(入力①) 基本情報入力シート'!J87)</f>
        <v/>
      </c>
      <c r="J66" s="308" t="str">
        <f>IF('(入力①) 基本情報入力シート'!K87="","",'(入力①) 基本情報入力シート'!K87)</f>
        <v/>
      </c>
      <c r="K66" s="315" t="str">
        <f>IF('(入力①) 基本情報入力シート'!L87="","",'(入力①) 基本情報入力シート'!L87)</f>
        <v/>
      </c>
      <c r="L66" s="319" t="str">
        <f>IF('(入力①) 基本情報入力シート'!M87="","",'(入力①) 基本情報入力シート'!M87)</f>
        <v/>
      </c>
      <c r="M66" s="319" t="str">
        <f>IF('(入力①) 基本情報入力シート'!R87="","",'(入力①) 基本情報入力シート'!R87)</f>
        <v/>
      </c>
      <c r="N66" s="319" t="str">
        <f>IF('(入力①) 基本情報入力シート'!W87="","",'(入力①) 基本情報入力シート'!W87)</f>
        <v/>
      </c>
      <c r="O66" s="298" t="str">
        <f>IF('(入力①) 基本情報入力シート'!X87="","",'(入力①) 基本情報入力シート'!X87)</f>
        <v/>
      </c>
      <c r="P66" s="335" t="str">
        <f>IF('(入力①) 基本情報入力シート'!Y87="","",'(入力①) 基本情報入力シート'!Y87)</f>
        <v/>
      </c>
      <c r="Q66" s="337"/>
      <c r="R66" s="204" t="str">
        <f>IF('(入力①) 基本情報入力シート'!Z87="","",'(入力①) 基本情報入力シート'!Z87)</f>
        <v/>
      </c>
      <c r="S66" s="208" t="str">
        <f>IF('(入力①) 基本情報入力シート'!AA87="","",'(入力①) 基本情報入力シート'!AA87)</f>
        <v/>
      </c>
      <c r="T66" s="348"/>
      <c r="U66" s="354" t="str">
        <f>IF(P66="","",VLOOKUP(P66,'【参考】数式用2'!$A$3:$C$36,3,FALSE))</f>
        <v/>
      </c>
      <c r="V66" s="359" t="s">
        <v>253</v>
      </c>
      <c r="W66" s="362"/>
      <c r="X66" s="364" t="s">
        <v>37</v>
      </c>
      <c r="Y66" s="362"/>
      <c r="Z66" s="366" t="s">
        <v>237</v>
      </c>
      <c r="AA66" s="362"/>
      <c r="AB66" s="359" t="s">
        <v>37</v>
      </c>
      <c r="AC66" s="362"/>
      <c r="AD66" s="359" t="s">
        <v>42</v>
      </c>
      <c r="AE66" s="368" t="s">
        <v>72</v>
      </c>
      <c r="AF66" s="370" t="str">
        <f t="shared" si="0"/>
        <v/>
      </c>
      <c r="AG66" s="372" t="s">
        <v>255</v>
      </c>
      <c r="AH66" s="375" t="str">
        <f t="shared" si="1"/>
        <v/>
      </c>
      <c r="AI66" s="381"/>
      <c r="AJ66" s="385"/>
      <c r="AK66" s="381"/>
      <c r="AL66" s="394"/>
    </row>
    <row r="67" spans="1:38" ht="36.75" customHeight="1">
      <c r="A67" s="298">
        <f t="shared" si="2"/>
        <v>56</v>
      </c>
      <c r="B67" s="303" t="str">
        <f>IF('(入力①) 基本情報入力シート'!C88="","",'(入力①) 基本情報入力シート'!C88)</f>
        <v/>
      </c>
      <c r="C67" s="308" t="str">
        <f>IF('(入力①) 基本情報入力シート'!D88="","",'(入力①) 基本情報入力シート'!D88)</f>
        <v/>
      </c>
      <c r="D67" s="308" t="str">
        <f>IF('(入力①) 基本情報入力シート'!E88="","",'(入力①) 基本情報入力シート'!E88)</f>
        <v/>
      </c>
      <c r="E67" s="308" t="str">
        <f>IF('(入力①) 基本情報入力シート'!F88="","",'(入力①) 基本情報入力シート'!F88)</f>
        <v/>
      </c>
      <c r="F67" s="308" t="str">
        <f>IF('(入力①) 基本情報入力シート'!G88="","",'(入力①) 基本情報入力シート'!G88)</f>
        <v/>
      </c>
      <c r="G67" s="308" t="str">
        <f>IF('(入力①) 基本情報入力シート'!H88="","",'(入力①) 基本情報入力シート'!H88)</f>
        <v/>
      </c>
      <c r="H67" s="308" t="str">
        <f>IF('(入力①) 基本情報入力シート'!I88="","",'(入力①) 基本情報入力シート'!I88)</f>
        <v/>
      </c>
      <c r="I67" s="308" t="str">
        <f>IF('(入力①) 基本情報入力シート'!J88="","",'(入力①) 基本情報入力シート'!J88)</f>
        <v/>
      </c>
      <c r="J67" s="308" t="str">
        <f>IF('(入力①) 基本情報入力シート'!K88="","",'(入力①) 基本情報入力シート'!K88)</f>
        <v/>
      </c>
      <c r="K67" s="315" t="str">
        <f>IF('(入力①) 基本情報入力シート'!L88="","",'(入力①) 基本情報入力シート'!L88)</f>
        <v/>
      </c>
      <c r="L67" s="319" t="str">
        <f>IF('(入力①) 基本情報入力シート'!M88="","",'(入力①) 基本情報入力シート'!M88)</f>
        <v/>
      </c>
      <c r="M67" s="319" t="str">
        <f>IF('(入力①) 基本情報入力シート'!R88="","",'(入力①) 基本情報入力シート'!R88)</f>
        <v/>
      </c>
      <c r="N67" s="319" t="str">
        <f>IF('(入力①) 基本情報入力シート'!W88="","",'(入力①) 基本情報入力シート'!W88)</f>
        <v/>
      </c>
      <c r="O67" s="298" t="str">
        <f>IF('(入力①) 基本情報入力シート'!X88="","",'(入力①) 基本情報入力シート'!X88)</f>
        <v/>
      </c>
      <c r="P67" s="335" t="str">
        <f>IF('(入力①) 基本情報入力シート'!Y88="","",'(入力①) 基本情報入力シート'!Y88)</f>
        <v/>
      </c>
      <c r="Q67" s="337"/>
      <c r="R67" s="204" t="str">
        <f>IF('(入力①) 基本情報入力シート'!Z88="","",'(入力①) 基本情報入力シート'!Z88)</f>
        <v/>
      </c>
      <c r="S67" s="208" t="str">
        <f>IF('(入力①) 基本情報入力シート'!AA88="","",'(入力①) 基本情報入力シート'!AA88)</f>
        <v/>
      </c>
      <c r="T67" s="348"/>
      <c r="U67" s="354" t="str">
        <f>IF(P67="","",VLOOKUP(P67,'【参考】数式用2'!$A$3:$C$36,3,FALSE))</f>
        <v/>
      </c>
      <c r="V67" s="359" t="s">
        <v>253</v>
      </c>
      <c r="W67" s="362"/>
      <c r="X67" s="364" t="s">
        <v>37</v>
      </c>
      <c r="Y67" s="362"/>
      <c r="Z67" s="366" t="s">
        <v>237</v>
      </c>
      <c r="AA67" s="362"/>
      <c r="AB67" s="359" t="s">
        <v>37</v>
      </c>
      <c r="AC67" s="362"/>
      <c r="AD67" s="359" t="s">
        <v>42</v>
      </c>
      <c r="AE67" s="368" t="s">
        <v>72</v>
      </c>
      <c r="AF67" s="370" t="str">
        <f t="shared" si="0"/>
        <v/>
      </c>
      <c r="AG67" s="372" t="s">
        <v>255</v>
      </c>
      <c r="AH67" s="375" t="str">
        <f t="shared" si="1"/>
        <v/>
      </c>
      <c r="AI67" s="381"/>
      <c r="AJ67" s="385"/>
      <c r="AK67" s="381"/>
      <c r="AL67" s="394"/>
    </row>
    <row r="68" spans="1:38" ht="36.75" customHeight="1">
      <c r="A68" s="298">
        <f t="shared" si="2"/>
        <v>57</v>
      </c>
      <c r="B68" s="303" t="str">
        <f>IF('(入力①) 基本情報入力シート'!C89="","",'(入力①) 基本情報入力シート'!C89)</f>
        <v/>
      </c>
      <c r="C68" s="308" t="str">
        <f>IF('(入力①) 基本情報入力シート'!D89="","",'(入力①) 基本情報入力シート'!D89)</f>
        <v/>
      </c>
      <c r="D68" s="308" t="str">
        <f>IF('(入力①) 基本情報入力シート'!E89="","",'(入力①) 基本情報入力シート'!E89)</f>
        <v/>
      </c>
      <c r="E68" s="308" t="str">
        <f>IF('(入力①) 基本情報入力シート'!F89="","",'(入力①) 基本情報入力シート'!F89)</f>
        <v/>
      </c>
      <c r="F68" s="308" t="str">
        <f>IF('(入力①) 基本情報入力シート'!G89="","",'(入力①) 基本情報入力シート'!G89)</f>
        <v/>
      </c>
      <c r="G68" s="308" t="str">
        <f>IF('(入力①) 基本情報入力シート'!H89="","",'(入力①) 基本情報入力シート'!H89)</f>
        <v/>
      </c>
      <c r="H68" s="308" t="str">
        <f>IF('(入力①) 基本情報入力シート'!I89="","",'(入力①) 基本情報入力シート'!I89)</f>
        <v/>
      </c>
      <c r="I68" s="308" t="str">
        <f>IF('(入力①) 基本情報入力シート'!J89="","",'(入力①) 基本情報入力シート'!J89)</f>
        <v/>
      </c>
      <c r="J68" s="308" t="str">
        <f>IF('(入力①) 基本情報入力シート'!K89="","",'(入力①) 基本情報入力シート'!K89)</f>
        <v/>
      </c>
      <c r="K68" s="315" t="str">
        <f>IF('(入力①) 基本情報入力シート'!L89="","",'(入力①) 基本情報入力シート'!L89)</f>
        <v/>
      </c>
      <c r="L68" s="319" t="str">
        <f>IF('(入力①) 基本情報入力シート'!M89="","",'(入力①) 基本情報入力シート'!M89)</f>
        <v/>
      </c>
      <c r="M68" s="319" t="str">
        <f>IF('(入力①) 基本情報入力シート'!R89="","",'(入力①) 基本情報入力シート'!R89)</f>
        <v/>
      </c>
      <c r="N68" s="319" t="str">
        <f>IF('(入力①) 基本情報入力シート'!W89="","",'(入力①) 基本情報入力シート'!W89)</f>
        <v/>
      </c>
      <c r="O68" s="298" t="str">
        <f>IF('(入力①) 基本情報入力シート'!X89="","",'(入力①) 基本情報入力シート'!X89)</f>
        <v/>
      </c>
      <c r="P68" s="335" t="str">
        <f>IF('(入力①) 基本情報入力シート'!Y89="","",'(入力①) 基本情報入力シート'!Y89)</f>
        <v/>
      </c>
      <c r="Q68" s="337"/>
      <c r="R68" s="204" t="str">
        <f>IF('(入力①) 基本情報入力シート'!Z89="","",'(入力①) 基本情報入力シート'!Z89)</f>
        <v/>
      </c>
      <c r="S68" s="208" t="str">
        <f>IF('(入力①) 基本情報入力シート'!AA89="","",'(入力①) 基本情報入力シート'!AA89)</f>
        <v/>
      </c>
      <c r="T68" s="348"/>
      <c r="U68" s="354" t="str">
        <f>IF(P68="","",VLOOKUP(P68,'【参考】数式用2'!$A$3:$C$36,3,FALSE))</f>
        <v/>
      </c>
      <c r="V68" s="359" t="s">
        <v>253</v>
      </c>
      <c r="W68" s="362"/>
      <c r="X68" s="364" t="s">
        <v>37</v>
      </c>
      <c r="Y68" s="362"/>
      <c r="Z68" s="366" t="s">
        <v>237</v>
      </c>
      <c r="AA68" s="362"/>
      <c r="AB68" s="359" t="s">
        <v>37</v>
      </c>
      <c r="AC68" s="362"/>
      <c r="AD68" s="359" t="s">
        <v>42</v>
      </c>
      <c r="AE68" s="368" t="s">
        <v>72</v>
      </c>
      <c r="AF68" s="370" t="str">
        <f t="shared" si="0"/>
        <v/>
      </c>
      <c r="AG68" s="372" t="s">
        <v>255</v>
      </c>
      <c r="AH68" s="375" t="str">
        <f t="shared" si="1"/>
        <v/>
      </c>
      <c r="AI68" s="381"/>
      <c r="AJ68" s="385"/>
      <c r="AK68" s="381"/>
      <c r="AL68" s="394"/>
    </row>
    <row r="69" spans="1:38" ht="36.75" customHeight="1">
      <c r="A69" s="298">
        <f t="shared" si="2"/>
        <v>58</v>
      </c>
      <c r="B69" s="303" t="str">
        <f>IF('(入力①) 基本情報入力シート'!C90="","",'(入力①) 基本情報入力シート'!C90)</f>
        <v/>
      </c>
      <c r="C69" s="308" t="str">
        <f>IF('(入力①) 基本情報入力シート'!D90="","",'(入力①) 基本情報入力シート'!D90)</f>
        <v/>
      </c>
      <c r="D69" s="308" t="str">
        <f>IF('(入力①) 基本情報入力シート'!E90="","",'(入力①) 基本情報入力シート'!E90)</f>
        <v/>
      </c>
      <c r="E69" s="308" t="str">
        <f>IF('(入力①) 基本情報入力シート'!F90="","",'(入力①) 基本情報入力シート'!F90)</f>
        <v/>
      </c>
      <c r="F69" s="308" t="str">
        <f>IF('(入力①) 基本情報入力シート'!G90="","",'(入力①) 基本情報入力シート'!G90)</f>
        <v/>
      </c>
      <c r="G69" s="308" t="str">
        <f>IF('(入力①) 基本情報入力シート'!H90="","",'(入力①) 基本情報入力シート'!H90)</f>
        <v/>
      </c>
      <c r="H69" s="308" t="str">
        <f>IF('(入力①) 基本情報入力シート'!I90="","",'(入力①) 基本情報入力シート'!I90)</f>
        <v/>
      </c>
      <c r="I69" s="308" t="str">
        <f>IF('(入力①) 基本情報入力シート'!J90="","",'(入力①) 基本情報入力シート'!J90)</f>
        <v/>
      </c>
      <c r="J69" s="308" t="str">
        <f>IF('(入力①) 基本情報入力シート'!K90="","",'(入力①) 基本情報入力シート'!K90)</f>
        <v/>
      </c>
      <c r="K69" s="315" t="str">
        <f>IF('(入力①) 基本情報入力シート'!L90="","",'(入力①) 基本情報入力シート'!L90)</f>
        <v/>
      </c>
      <c r="L69" s="319" t="str">
        <f>IF('(入力①) 基本情報入力シート'!M90="","",'(入力①) 基本情報入力シート'!M90)</f>
        <v/>
      </c>
      <c r="M69" s="319" t="str">
        <f>IF('(入力①) 基本情報入力シート'!R90="","",'(入力①) 基本情報入力シート'!R90)</f>
        <v/>
      </c>
      <c r="N69" s="319" t="str">
        <f>IF('(入力①) 基本情報入力シート'!W90="","",'(入力①) 基本情報入力シート'!W90)</f>
        <v/>
      </c>
      <c r="O69" s="298" t="str">
        <f>IF('(入力①) 基本情報入力シート'!X90="","",'(入力①) 基本情報入力シート'!X90)</f>
        <v/>
      </c>
      <c r="P69" s="335" t="str">
        <f>IF('(入力①) 基本情報入力シート'!Y90="","",'(入力①) 基本情報入力シート'!Y90)</f>
        <v/>
      </c>
      <c r="Q69" s="337"/>
      <c r="R69" s="204" t="str">
        <f>IF('(入力①) 基本情報入力シート'!Z90="","",'(入力①) 基本情報入力シート'!Z90)</f>
        <v/>
      </c>
      <c r="S69" s="208" t="str">
        <f>IF('(入力①) 基本情報入力シート'!AA90="","",'(入力①) 基本情報入力シート'!AA90)</f>
        <v/>
      </c>
      <c r="T69" s="348"/>
      <c r="U69" s="354" t="str">
        <f>IF(P69="","",VLOOKUP(P69,'【参考】数式用2'!$A$3:$C$36,3,FALSE))</f>
        <v/>
      </c>
      <c r="V69" s="359" t="s">
        <v>253</v>
      </c>
      <c r="W69" s="362"/>
      <c r="X69" s="364" t="s">
        <v>37</v>
      </c>
      <c r="Y69" s="362"/>
      <c r="Z69" s="366" t="s">
        <v>237</v>
      </c>
      <c r="AA69" s="362"/>
      <c r="AB69" s="359" t="s">
        <v>37</v>
      </c>
      <c r="AC69" s="362"/>
      <c r="AD69" s="359" t="s">
        <v>42</v>
      </c>
      <c r="AE69" s="368" t="s">
        <v>72</v>
      </c>
      <c r="AF69" s="370" t="str">
        <f t="shared" si="0"/>
        <v/>
      </c>
      <c r="AG69" s="372" t="s">
        <v>255</v>
      </c>
      <c r="AH69" s="375" t="str">
        <f t="shared" si="1"/>
        <v/>
      </c>
      <c r="AI69" s="381"/>
      <c r="AJ69" s="385"/>
      <c r="AK69" s="381"/>
      <c r="AL69" s="394"/>
    </row>
    <row r="70" spans="1:38" ht="36.75" customHeight="1">
      <c r="A70" s="298">
        <f t="shared" si="2"/>
        <v>59</v>
      </c>
      <c r="B70" s="303" t="str">
        <f>IF('(入力①) 基本情報入力シート'!C91="","",'(入力①) 基本情報入力シート'!C91)</f>
        <v/>
      </c>
      <c r="C70" s="308" t="str">
        <f>IF('(入力①) 基本情報入力シート'!D91="","",'(入力①) 基本情報入力シート'!D91)</f>
        <v/>
      </c>
      <c r="D70" s="308" t="str">
        <f>IF('(入力①) 基本情報入力シート'!E91="","",'(入力①) 基本情報入力シート'!E91)</f>
        <v/>
      </c>
      <c r="E70" s="308" t="str">
        <f>IF('(入力①) 基本情報入力シート'!F91="","",'(入力①) 基本情報入力シート'!F91)</f>
        <v/>
      </c>
      <c r="F70" s="308" t="str">
        <f>IF('(入力①) 基本情報入力シート'!G91="","",'(入力①) 基本情報入力シート'!G91)</f>
        <v/>
      </c>
      <c r="G70" s="308" t="str">
        <f>IF('(入力①) 基本情報入力シート'!H91="","",'(入力①) 基本情報入力シート'!H91)</f>
        <v/>
      </c>
      <c r="H70" s="308" t="str">
        <f>IF('(入力①) 基本情報入力シート'!I91="","",'(入力①) 基本情報入力シート'!I91)</f>
        <v/>
      </c>
      <c r="I70" s="308" t="str">
        <f>IF('(入力①) 基本情報入力シート'!J91="","",'(入力①) 基本情報入力シート'!J91)</f>
        <v/>
      </c>
      <c r="J70" s="308" t="str">
        <f>IF('(入力①) 基本情報入力シート'!K91="","",'(入力①) 基本情報入力シート'!K91)</f>
        <v/>
      </c>
      <c r="K70" s="315" t="str">
        <f>IF('(入力①) 基本情報入力シート'!L91="","",'(入力①) 基本情報入力シート'!L91)</f>
        <v/>
      </c>
      <c r="L70" s="319" t="str">
        <f>IF('(入力①) 基本情報入力シート'!M91="","",'(入力①) 基本情報入力シート'!M91)</f>
        <v/>
      </c>
      <c r="M70" s="319" t="str">
        <f>IF('(入力①) 基本情報入力シート'!R91="","",'(入力①) 基本情報入力シート'!R91)</f>
        <v/>
      </c>
      <c r="N70" s="319" t="str">
        <f>IF('(入力①) 基本情報入力シート'!W91="","",'(入力①) 基本情報入力シート'!W91)</f>
        <v/>
      </c>
      <c r="O70" s="298" t="str">
        <f>IF('(入力①) 基本情報入力シート'!X91="","",'(入力①) 基本情報入力シート'!X91)</f>
        <v/>
      </c>
      <c r="P70" s="335" t="str">
        <f>IF('(入力①) 基本情報入力シート'!Y91="","",'(入力①) 基本情報入力シート'!Y91)</f>
        <v/>
      </c>
      <c r="Q70" s="337"/>
      <c r="R70" s="204" t="str">
        <f>IF('(入力①) 基本情報入力シート'!Z91="","",'(入力①) 基本情報入力シート'!Z91)</f>
        <v/>
      </c>
      <c r="S70" s="208" t="str">
        <f>IF('(入力①) 基本情報入力シート'!AA91="","",'(入力①) 基本情報入力シート'!AA91)</f>
        <v/>
      </c>
      <c r="T70" s="348"/>
      <c r="U70" s="354" t="str">
        <f>IF(P70="","",VLOOKUP(P70,'【参考】数式用2'!$A$3:$C$36,3,FALSE))</f>
        <v/>
      </c>
      <c r="V70" s="359" t="s">
        <v>253</v>
      </c>
      <c r="W70" s="362"/>
      <c r="X70" s="364" t="s">
        <v>37</v>
      </c>
      <c r="Y70" s="362"/>
      <c r="Z70" s="366" t="s">
        <v>237</v>
      </c>
      <c r="AA70" s="362"/>
      <c r="AB70" s="359" t="s">
        <v>37</v>
      </c>
      <c r="AC70" s="362"/>
      <c r="AD70" s="359" t="s">
        <v>42</v>
      </c>
      <c r="AE70" s="368" t="s">
        <v>72</v>
      </c>
      <c r="AF70" s="370" t="str">
        <f t="shared" si="0"/>
        <v/>
      </c>
      <c r="AG70" s="372" t="s">
        <v>255</v>
      </c>
      <c r="AH70" s="375" t="str">
        <f t="shared" si="1"/>
        <v/>
      </c>
      <c r="AI70" s="381"/>
      <c r="AJ70" s="385"/>
      <c r="AK70" s="381"/>
      <c r="AL70" s="394"/>
    </row>
    <row r="71" spans="1:38" ht="36.75" customHeight="1">
      <c r="A71" s="298">
        <f t="shared" si="2"/>
        <v>60</v>
      </c>
      <c r="B71" s="303" t="str">
        <f>IF('(入力①) 基本情報入力シート'!C92="","",'(入力①) 基本情報入力シート'!C92)</f>
        <v/>
      </c>
      <c r="C71" s="308" t="str">
        <f>IF('(入力①) 基本情報入力シート'!D92="","",'(入力①) 基本情報入力シート'!D92)</f>
        <v/>
      </c>
      <c r="D71" s="308" t="str">
        <f>IF('(入力①) 基本情報入力シート'!E92="","",'(入力①) 基本情報入力シート'!E92)</f>
        <v/>
      </c>
      <c r="E71" s="308" t="str">
        <f>IF('(入力①) 基本情報入力シート'!F92="","",'(入力①) 基本情報入力シート'!F92)</f>
        <v/>
      </c>
      <c r="F71" s="308" t="str">
        <f>IF('(入力①) 基本情報入力シート'!G92="","",'(入力①) 基本情報入力シート'!G92)</f>
        <v/>
      </c>
      <c r="G71" s="308" t="str">
        <f>IF('(入力①) 基本情報入力シート'!H92="","",'(入力①) 基本情報入力シート'!H92)</f>
        <v/>
      </c>
      <c r="H71" s="308" t="str">
        <f>IF('(入力①) 基本情報入力シート'!I92="","",'(入力①) 基本情報入力シート'!I92)</f>
        <v/>
      </c>
      <c r="I71" s="308" t="str">
        <f>IF('(入力①) 基本情報入力シート'!J92="","",'(入力①) 基本情報入力シート'!J92)</f>
        <v/>
      </c>
      <c r="J71" s="308" t="str">
        <f>IF('(入力①) 基本情報入力シート'!K92="","",'(入力①) 基本情報入力シート'!K92)</f>
        <v/>
      </c>
      <c r="K71" s="315" t="str">
        <f>IF('(入力①) 基本情報入力シート'!L92="","",'(入力①) 基本情報入力シート'!L92)</f>
        <v/>
      </c>
      <c r="L71" s="319" t="str">
        <f>IF('(入力①) 基本情報入力シート'!M92="","",'(入力①) 基本情報入力シート'!M92)</f>
        <v/>
      </c>
      <c r="M71" s="319" t="str">
        <f>IF('(入力①) 基本情報入力シート'!R92="","",'(入力①) 基本情報入力シート'!R92)</f>
        <v/>
      </c>
      <c r="N71" s="319" t="str">
        <f>IF('(入力①) 基本情報入力シート'!W92="","",'(入力①) 基本情報入力シート'!W92)</f>
        <v/>
      </c>
      <c r="O71" s="298" t="str">
        <f>IF('(入力①) 基本情報入力シート'!X92="","",'(入力①) 基本情報入力シート'!X92)</f>
        <v/>
      </c>
      <c r="P71" s="335" t="str">
        <f>IF('(入力①) 基本情報入力シート'!Y92="","",'(入力①) 基本情報入力シート'!Y92)</f>
        <v/>
      </c>
      <c r="Q71" s="337"/>
      <c r="R71" s="204" t="str">
        <f>IF('(入力①) 基本情報入力シート'!Z92="","",'(入力①) 基本情報入力シート'!Z92)</f>
        <v/>
      </c>
      <c r="S71" s="208" t="str">
        <f>IF('(入力①) 基本情報入力シート'!AA92="","",'(入力①) 基本情報入力シート'!AA92)</f>
        <v/>
      </c>
      <c r="T71" s="348"/>
      <c r="U71" s="354" t="str">
        <f>IF(P71="","",VLOOKUP(P71,'【参考】数式用2'!$A$3:$C$36,3,FALSE))</f>
        <v/>
      </c>
      <c r="V71" s="359" t="s">
        <v>253</v>
      </c>
      <c r="W71" s="362"/>
      <c r="X71" s="364" t="s">
        <v>37</v>
      </c>
      <c r="Y71" s="362"/>
      <c r="Z71" s="366" t="s">
        <v>237</v>
      </c>
      <c r="AA71" s="362"/>
      <c r="AB71" s="359" t="s">
        <v>37</v>
      </c>
      <c r="AC71" s="362"/>
      <c r="AD71" s="359" t="s">
        <v>42</v>
      </c>
      <c r="AE71" s="368" t="s">
        <v>72</v>
      </c>
      <c r="AF71" s="370" t="str">
        <f t="shared" si="0"/>
        <v/>
      </c>
      <c r="AG71" s="372" t="s">
        <v>255</v>
      </c>
      <c r="AH71" s="375" t="str">
        <f t="shared" si="1"/>
        <v/>
      </c>
      <c r="AI71" s="381"/>
      <c r="AJ71" s="385"/>
      <c r="AK71" s="381"/>
      <c r="AL71" s="394"/>
    </row>
    <row r="72" spans="1:38" ht="36.75" customHeight="1">
      <c r="A72" s="298">
        <f t="shared" si="2"/>
        <v>61</v>
      </c>
      <c r="B72" s="303" t="str">
        <f>IF('(入力①) 基本情報入力シート'!C93="","",'(入力①) 基本情報入力シート'!C93)</f>
        <v/>
      </c>
      <c r="C72" s="308" t="str">
        <f>IF('(入力①) 基本情報入力シート'!D93="","",'(入力①) 基本情報入力シート'!D93)</f>
        <v/>
      </c>
      <c r="D72" s="308" t="str">
        <f>IF('(入力①) 基本情報入力シート'!E93="","",'(入力①) 基本情報入力シート'!E93)</f>
        <v/>
      </c>
      <c r="E72" s="308" t="str">
        <f>IF('(入力①) 基本情報入力シート'!F93="","",'(入力①) 基本情報入力シート'!F93)</f>
        <v/>
      </c>
      <c r="F72" s="308" t="str">
        <f>IF('(入力①) 基本情報入力シート'!G93="","",'(入力①) 基本情報入力シート'!G93)</f>
        <v/>
      </c>
      <c r="G72" s="308" t="str">
        <f>IF('(入力①) 基本情報入力シート'!H93="","",'(入力①) 基本情報入力シート'!H93)</f>
        <v/>
      </c>
      <c r="H72" s="308" t="str">
        <f>IF('(入力①) 基本情報入力シート'!I93="","",'(入力①) 基本情報入力シート'!I93)</f>
        <v/>
      </c>
      <c r="I72" s="308" t="str">
        <f>IF('(入力①) 基本情報入力シート'!J93="","",'(入力①) 基本情報入力シート'!J93)</f>
        <v/>
      </c>
      <c r="J72" s="308" t="str">
        <f>IF('(入力①) 基本情報入力シート'!K93="","",'(入力①) 基本情報入力シート'!K93)</f>
        <v/>
      </c>
      <c r="K72" s="315" t="str">
        <f>IF('(入力①) 基本情報入力シート'!L93="","",'(入力①) 基本情報入力シート'!L93)</f>
        <v/>
      </c>
      <c r="L72" s="319" t="str">
        <f>IF('(入力①) 基本情報入力シート'!M93="","",'(入力①) 基本情報入力シート'!M93)</f>
        <v/>
      </c>
      <c r="M72" s="319" t="str">
        <f>IF('(入力①) 基本情報入力シート'!R93="","",'(入力①) 基本情報入力シート'!R93)</f>
        <v/>
      </c>
      <c r="N72" s="319" t="str">
        <f>IF('(入力①) 基本情報入力シート'!W93="","",'(入力①) 基本情報入力シート'!W93)</f>
        <v/>
      </c>
      <c r="O72" s="298" t="str">
        <f>IF('(入力①) 基本情報入力シート'!X93="","",'(入力①) 基本情報入力シート'!X93)</f>
        <v/>
      </c>
      <c r="P72" s="335" t="str">
        <f>IF('(入力①) 基本情報入力シート'!Y93="","",'(入力①) 基本情報入力シート'!Y93)</f>
        <v/>
      </c>
      <c r="Q72" s="337"/>
      <c r="R72" s="204" t="str">
        <f>IF('(入力①) 基本情報入力シート'!Z93="","",'(入力①) 基本情報入力シート'!Z93)</f>
        <v/>
      </c>
      <c r="S72" s="208" t="str">
        <f>IF('(入力①) 基本情報入力シート'!AA93="","",'(入力①) 基本情報入力シート'!AA93)</f>
        <v/>
      </c>
      <c r="T72" s="348"/>
      <c r="U72" s="354" t="str">
        <f>IF(P72="","",VLOOKUP(P72,'【参考】数式用2'!$A$3:$C$36,3,FALSE))</f>
        <v/>
      </c>
      <c r="V72" s="359" t="s">
        <v>253</v>
      </c>
      <c r="W72" s="362"/>
      <c r="X72" s="364" t="s">
        <v>37</v>
      </c>
      <c r="Y72" s="362"/>
      <c r="Z72" s="366" t="s">
        <v>237</v>
      </c>
      <c r="AA72" s="362"/>
      <c r="AB72" s="359" t="s">
        <v>37</v>
      </c>
      <c r="AC72" s="362"/>
      <c r="AD72" s="359" t="s">
        <v>42</v>
      </c>
      <c r="AE72" s="368" t="s">
        <v>72</v>
      </c>
      <c r="AF72" s="370" t="str">
        <f t="shared" si="0"/>
        <v/>
      </c>
      <c r="AG72" s="372" t="s">
        <v>255</v>
      </c>
      <c r="AH72" s="375" t="str">
        <f t="shared" si="1"/>
        <v/>
      </c>
      <c r="AI72" s="381"/>
      <c r="AJ72" s="385"/>
      <c r="AK72" s="381"/>
      <c r="AL72" s="394"/>
    </row>
    <row r="73" spans="1:38" ht="36.75" customHeight="1">
      <c r="A73" s="298">
        <f t="shared" si="2"/>
        <v>62</v>
      </c>
      <c r="B73" s="303" t="str">
        <f>IF('(入力①) 基本情報入力シート'!C94="","",'(入力①) 基本情報入力シート'!C94)</f>
        <v/>
      </c>
      <c r="C73" s="308" t="str">
        <f>IF('(入力①) 基本情報入力シート'!D94="","",'(入力①) 基本情報入力シート'!D94)</f>
        <v/>
      </c>
      <c r="D73" s="308" t="str">
        <f>IF('(入力①) 基本情報入力シート'!E94="","",'(入力①) 基本情報入力シート'!E94)</f>
        <v/>
      </c>
      <c r="E73" s="308" t="str">
        <f>IF('(入力①) 基本情報入力シート'!F94="","",'(入力①) 基本情報入力シート'!F94)</f>
        <v/>
      </c>
      <c r="F73" s="308" t="str">
        <f>IF('(入力①) 基本情報入力シート'!G94="","",'(入力①) 基本情報入力シート'!G94)</f>
        <v/>
      </c>
      <c r="G73" s="308" t="str">
        <f>IF('(入力①) 基本情報入力シート'!H94="","",'(入力①) 基本情報入力シート'!H94)</f>
        <v/>
      </c>
      <c r="H73" s="308" t="str">
        <f>IF('(入力①) 基本情報入力シート'!I94="","",'(入力①) 基本情報入力シート'!I94)</f>
        <v/>
      </c>
      <c r="I73" s="308" t="str">
        <f>IF('(入力①) 基本情報入力シート'!J94="","",'(入力①) 基本情報入力シート'!J94)</f>
        <v/>
      </c>
      <c r="J73" s="308" t="str">
        <f>IF('(入力①) 基本情報入力シート'!K94="","",'(入力①) 基本情報入力シート'!K94)</f>
        <v/>
      </c>
      <c r="K73" s="315" t="str">
        <f>IF('(入力①) 基本情報入力シート'!L94="","",'(入力①) 基本情報入力シート'!L94)</f>
        <v/>
      </c>
      <c r="L73" s="319" t="str">
        <f>IF('(入力①) 基本情報入力シート'!M94="","",'(入力①) 基本情報入力シート'!M94)</f>
        <v/>
      </c>
      <c r="M73" s="319" t="str">
        <f>IF('(入力①) 基本情報入力シート'!R94="","",'(入力①) 基本情報入力シート'!R94)</f>
        <v/>
      </c>
      <c r="N73" s="319" t="str">
        <f>IF('(入力①) 基本情報入力シート'!W94="","",'(入力①) 基本情報入力シート'!W94)</f>
        <v/>
      </c>
      <c r="O73" s="298" t="str">
        <f>IF('(入力①) 基本情報入力シート'!X94="","",'(入力①) 基本情報入力シート'!X94)</f>
        <v/>
      </c>
      <c r="P73" s="335" t="str">
        <f>IF('(入力①) 基本情報入力シート'!Y94="","",'(入力①) 基本情報入力シート'!Y94)</f>
        <v/>
      </c>
      <c r="Q73" s="337"/>
      <c r="R73" s="204" t="str">
        <f>IF('(入力①) 基本情報入力シート'!Z94="","",'(入力①) 基本情報入力シート'!Z94)</f>
        <v/>
      </c>
      <c r="S73" s="208" t="str">
        <f>IF('(入力①) 基本情報入力シート'!AA94="","",'(入力①) 基本情報入力シート'!AA94)</f>
        <v/>
      </c>
      <c r="T73" s="348"/>
      <c r="U73" s="354" t="str">
        <f>IF(P73="","",VLOOKUP(P73,'【参考】数式用2'!$A$3:$C$36,3,FALSE))</f>
        <v/>
      </c>
      <c r="V73" s="359" t="s">
        <v>253</v>
      </c>
      <c r="W73" s="362"/>
      <c r="X73" s="364" t="s">
        <v>37</v>
      </c>
      <c r="Y73" s="362"/>
      <c r="Z73" s="366" t="s">
        <v>237</v>
      </c>
      <c r="AA73" s="362"/>
      <c r="AB73" s="359" t="s">
        <v>37</v>
      </c>
      <c r="AC73" s="362"/>
      <c r="AD73" s="359" t="s">
        <v>42</v>
      </c>
      <c r="AE73" s="368" t="s">
        <v>72</v>
      </c>
      <c r="AF73" s="370" t="str">
        <f t="shared" si="0"/>
        <v/>
      </c>
      <c r="AG73" s="372" t="s">
        <v>255</v>
      </c>
      <c r="AH73" s="375" t="str">
        <f t="shared" si="1"/>
        <v/>
      </c>
      <c r="AI73" s="381"/>
      <c r="AJ73" s="385"/>
      <c r="AK73" s="381"/>
      <c r="AL73" s="394"/>
    </row>
    <row r="74" spans="1:38" ht="36.75" customHeight="1">
      <c r="A74" s="298">
        <f t="shared" si="2"/>
        <v>63</v>
      </c>
      <c r="B74" s="303" t="str">
        <f>IF('(入力①) 基本情報入力シート'!C95="","",'(入力①) 基本情報入力シート'!C95)</f>
        <v/>
      </c>
      <c r="C74" s="308" t="str">
        <f>IF('(入力①) 基本情報入力シート'!D95="","",'(入力①) 基本情報入力シート'!D95)</f>
        <v/>
      </c>
      <c r="D74" s="308" t="str">
        <f>IF('(入力①) 基本情報入力シート'!E95="","",'(入力①) 基本情報入力シート'!E95)</f>
        <v/>
      </c>
      <c r="E74" s="308" t="str">
        <f>IF('(入力①) 基本情報入力シート'!F95="","",'(入力①) 基本情報入力シート'!F95)</f>
        <v/>
      </c>
      <c r="F74" s="308" t="str">
        <f>IF('(入力①) 基本情報入力シート'!G95="","",'(入力①) 基本情報入力シート'!G95)</f>
        <v/>
      </c>
      <c r="G74" s="308" t="str">
        <f>IF('(入力①) 基本情報入力シート'!H95="","",'(入力①) 基本情報入力シート'!H95)</f>
        <v/>
      </c>
      <c r="H74" s="308" t="str">
        <f>IF('(入力①) 基本情報入力シート'!I95="","",'(入力①) 基本情報入力シート'!I95)</f>
        <v/>
      </c>
      <c r="I74" s="308" t="str">
        <f>IF('(入力①) 基本情報入力シート'!J95="","",'(入力①) 基本情報入力シート'!J95)</f>
        <v/>
      </c>
      <c r="J74" s="308" t="str">
        <f>IF('(入力①) 基本情報入力シート'!K95="","",'(入力①) 基本情報入力シート'!K95)</f>
        <v/>
      </c>
      <c r="K74" s="315" t="str">
        <f>IF('(入力①) 基本情報入力シート'!L95="","",'(入力①) 基本情報入力シート'!L95)</f>
        <v/>
      </c>
      <c r="L74" s="319" t="str">
        <f>IF('(入力①) 基本情報入力シート'!M95="","",'(入力①) 基本情報入力シート'!M95)</f>
        <v/>
      </c>
      <c r="M74" s="319" t="str">
        <f>IF('(入力①) 基本情報入力シート'!R95="","",'(入力①) 基本情報入力シート'!R95)</f>
        <v/>
      </c>
      <c r="N74" s="319" t="str">
        <f>IF('(入力①) 基本情報入力シート'!W95="","",'(入力①) 基本情報入力シート'!W95)</f>
        <v/>
      </c>
      <c r="O74" s="298" t="str">
        <f>IF('(入力①) 基本情報入力シート'!X95="","",'(入力①) 基本情報入力シート'!X95)</f>
        <v/>
      </c>
      <c r="P74" s="335" t="str">
        <f>IF('(入力①) 基本情報入力シート'!Y95="","",'(入力①) 基本情報入力シート'!Y95)</f>
        <v/>
      </c>
      <c r="Q74" s="337"/>
      <c r="R74" s="204" t="str">
        <f>IF('(入力①) 基本情報入力シート'!Z95="","",'(入力①) 基本情報入力シート'!Z95)</f>
        <v/>
      </c>
      <c r="S74" s="208" t="str">
        <f>IF('(入力①) 基本情報入力シート'!AA95="","",'(入力①) 基本情報入力シート'!AA95)</f>
        <v/>
      </c>
      <c r="T74" s="348"/>
      <c r="U74" s="354" t="str">
        <f>IF(P74="","",VLOOKUP(P74,'【参考】数式用2'!$A$3:$C$36,3,FALSE))</f>
        <v/>
      </c>
      <c r="V74" s="359" t="s">
        <v>253</v>
      </c>
      <c r="W74" s="362"/>
      <c r="X74" s="364" t="s">
        <v>37</v>
      </c>
      <c r="Y74" s="362"/>
      <c r="Z74" s="366" t="s">
        <v>237</v>
      </c>
      <c r="AA74" s="362"/>
      <c r="AB74" s="359" t="s">
        <v>37</v>
      </c>
      <c r="AC74" s="362"/>
      <c r="AD74" s="359" t="s">
        <v>42</v>
      </c>
      <c r="AE74" s="368" t="s">
        <v>72</v>
      </c>
      <c r="AF74" s="370" t="str">
        <f t="shared" si="0"/>
        <v/>
      </c>
      <c r="AG74" s="372" t="s">
        <v>255</v>
      </c>
      <c r="AH74" s="375" t="str">
        <f t="shared" si="1"/>
        <v/>
      </c>
      <c r="AI74" s="381"/>
      <c r="AJ74" s="385"/>
      <c r="AK74" s="381"/>
      <c r="AL74" s="394"/>
    </row>
    <row r="75" spans="1:38" ht="36.75" customHeight="1">
      <c r="A75" s="298">
        <f t="shared" si="2"/>
        <v>64</v>
      </c>
      <c r="B75" s="303" t="str">
        <f>IF('(入力①) 基本情報入力シート'!C96="","",'(入力①) 基本情報入力シート'!C96)</f>
        <v/>
      </c>
      <c r="C75" s="308" t="str">
        <f>IF('(入力①) 基本情報入力シート'!D96="","",'(入力①) 基本情報入力シート'!D96)</f>
        <v/>
      </c>
      <c r="D75" s="308" t="str">
        <f>IF('(入力①) 基本情報入力シート'!E96="","",'(入力①) 基本情報入力シート'!E96)</f>
        <v/>
      </c>
      <c r="E75" s="308" t="str">
        <f>IF('(入力①) 基本情報入力シート'!F96="","",'(入力①) 基本情報入力シート'!F96)</f>
        <v/>
      </c>
      <c r="F75" s="308" t="str">
        <f>IF('(入力①) 基本情報入力シート'!G96="","",'(入力①) 基本情報入力シート'!G96)</f>
        <v/>
      </c>
      <c r="G75" s="308" t="str">
        <f>IF('(入力①) 基本情報入力シート'!H96="","",'(入力①) 基本情報入力シート'!H96)</f>
        <v/>
      </c>
      <c r="H75" s="308" t="str">
        <f>IF('(入力①) 基本情報入力シート'!I96="","",'(入力①) 基本情報入力シート'!I96)</f>
        <v/>
      </c>
      <c r="I75" s="308" t="str">
        <f>IF('(入力①) 基本情報入力シート'!J96="","",'(入力①) 基本情報入力シート'!J96)</f>
        <v/>
      </c>
      <c r="J75" s="308" t="str">
        <f>IF('(入力①) 基本情報入力シート'!K96="","",'(入力①) 基本情報入力シート'!K96)</f>
        <v/>
      </c>
      <c r="K75" s="315" t="str">
        <f>IF('(入力①) 基本情報入力シート'!L96="","",'(入力①) 基本情報入力シート'!L96)</f>
        <v/>
      </c>
      <c r="L75" s="319" t="str">
        <f>IF('(入力①) 基本情報入力シート'!M96="","",'(入力①) 基本情報入力シート'!M96)</f>
        <v/>
      </c>
      <c r="M75" s="319" t="str">
        <f>IF('(入力①) 基本情報入力シート'!R96="","",'(入力①) 基本情報入力シート'!R96)</f>
        <v/>
      </c>
      <c r="N75" s="319" t="str">
        <f>IF('(入力①) 基本情報入力シート'!W96="","",'(入力①) 基本情報入力シート'!W96)</f>
        <v/>
      </c>
      <c r="O75" s="298" t="str">
        <f>IF('(入力①) 基本情報入力シート'!X96="","",'(入力①) 基本情報入力シート'!X96)</f>
        <v/>
      </c>
      <c r="P75" s="335" t="str">
        <f>IF('(入力①) 基本情報入力シート'!Y96="","",'(入力①) 基本情報入力シート'!Y96)</f>
        <v/>
      </c>
      <c r="Q75" s="337"/>
      <c r="R75" s="204" t="str">
        <f>IF('(入力①) 基本情報入力シート'!Z96="","",'(入力①) 基本情報入力シート'!Z96)</f>
        <v/>
      </c>
      <c r="S75" s="208" t="str">
        <f>IF('(入力①) 基本情報入力シート'!AA96="","",'(入力①) 基本情報入力シート'!AA96)</f>
        <v/>
      </c>
      <c r="T75" s="348"/>
      <c r="U75" s="354" t="str">
        <f>IF(P75="","",VLOOKUP(P75,'【参考】数式用2'!$A$3:$C$36,3,FALSE))</f>
        <v/>
      </c>
      <c r="V75" s="359" t="s">
        <v>253</v>
      </c>
      <c r="W75" s="362"/>
      <c r="X75" s="364" t="s">
        <v>37</v>
      </c>
      <c r="Y75" s="362"/>
      <c r="Z75" s="366" t="s">
        <v>237</v>
      </c>
      <c r="AA75" s="362"/>
      <c r="AB75" s="359" t="s">
        <v>37</v>
      </c>
      <c r="AC75" s="362"/>
      <c r="AD75" s="359" t="s">
        <v>42</v>
      </c>
      <c r="AE75" s="368" t="s">
        <v>72</v>
      </c>
      <c r="AF75" s="370" t="str">
        <f t="shared" si="0"/>
        <v/>
      </c>
      <c r="AG75" s="372" t="s">
        <v>255</v>
      </c>
      <c r="AH75" s="375" t="str">
        <f t="shared" si="1"/>
        <v/>
      </c>
      <c r="AI75" s="381"/>
      <c r="AJ75" s="385"/>
      <c r="AK75" s="381"/>
      <c r="AL75" s="394"/>
    </row>
    <row r="76" spans="1:38" ht="36.75" customHeight="1">
      <c r="A76" s="298">
        <f t="shared" si="2"/>
        <v>65</v>
      </c>
      <c r="B76" s="303" t="str">
        <f>IF('(入力①) 基本情報入力シート'!C97="","",'(入力①) 基本情報入力シート'!C97)</f>
        <v/>
      </c>
      <c r="C76" s="308" t="str">
        <f>IF('(入力①) 基本情報入力シート'!D97="","",'(入力①) 基本情報入力シート'!D97)</f>
        <v/>
      </c>
      <c r="D76" s="308" t="str">
        <f>IF('(入力①) 基本情報入力シート'!E97="","",'(入力①) 基本情報入力シート'!E97)</f>
        <v/>
      </c>
      <c r="E76" s="308" t="str">
        <f>IF('(入力①) 基本情報入力シート'!F97="","",'(入力①) 基本情報入力シート'!F97)</f>
        <v/>
      </c>
      <c r="F76" s="308" t="str">
        <f>IF('(入力①) 基本情報入力シート'!G97="","",'(入力①) 基本情報入力シート'!G97)</f>
        <v/>
      </c>
      <c r="G76" s="308" t="str">
        <f>IF('(入力①) 基本情報入力シート'!H97="","",'(入力①) 基本情報入力シート'!H97)</f>
        <v/>
      </c>
      <c r="H76" s="308" t="str">
        <f>IF('(入力①) 基本情報入力シート'!I97="","",'(入力①) 基本情報入力シート'!I97)</f>
        <v/>
      </c>
      <c r="I76" s="308" t="str">
        <f>IF('(入力①) 基本情報入力シート'!J97="","",'(入力①) 基本情報入力シート'!J97)</f>
        <v/>
      </c>
      <c r="J76" s="308" t="str">
        <f>IF('(入力①) 基本情報入力シート'!K97="","",'(入力①) 基本情報入力シート'!K97)</f>
        <v/>
      </c>
      <c r="K76" s="315" t="str">
        <f>IF('(入力①) 基本情報入力シート'!L97="","",'(入力①) 基本情報入力シート'!L97)</f>
        <v/>
      </c>
      <c r="L76" s="319" t="str">
        <f>IF('(入力①) 基本情報入力シート'!M97="","",'(入力①) 基本情報入力シート'!M97)</f>
        <v/>
      </c>
      <c r="M76" s="319" t="str">
        <f>IF('(入力①) 基本情報入力シート'!R97="","",'(入力①) 基本情報入力シート'!R97)</f>
        <v/>
      </c>
      <c r="N76" s="319" t="str">
        <f>IF('(入力①) 基本情報入力シート'!W97="","",'(入力①) 基本情報入力シート'!W97)</f>
        <v/>
      </c>
      <c r="O76" s="298" t="str">
        <f>IF('(入力①) 基本情報入力シート'!X97="","",'(入力①) 基本情報入力シート'!X97)</f>
        <v/>
      </c>
      <c r="P76" s="335" t="str">
        <f>IF('(入力①) 基本情報入力シート'!Y97="","",'(入力①) 基本情報入力シート'!Y97)</f>
        <v/>
      </c>
      <c r="Q76" s="337"/>
      <c r="R76" s="204" t="str">
        <f>IF('(入力①) 基本情報入力シート'!Z97="","",'(入力①) 基本情報入力シート'!Z97)</f>
        <v/>
      </c>
      <c r="S76" s="208" t="str">
        <f>IF('(入力①) 基本情報入力シート'!AA97="","",'(入力①) 基本情報入力シート'!AA97)</f>
        <v/>
      </c>
      <c r="T76" s="348"/>
      <c r="U76" s="354" t="str">
        <f>IF(P76="","",VLOOKUP(P76,'【参考】数式用2'!$A$3:$C$36,3,FALSE))</f>
        <v/>
      </c>
      <c r="V76" s="359" t="s">
        <v>253</v>
      </c>
      <c r="W76" s="362"/>
      <c r="X76" s="364" t="s">
        <v>37</v>
      </c>
      <c r="Y76" s="362"/>
      <c r="Z76" s="366" t="s">
        <v>237</v>
      </c>
      <c r="AA76" s="362"/>
      <c r="AB76" s="359" t="s">
        <v>37</v>
      </c>
      <c r="AC76" s="362"/>
      <c r="AD76" s="359" t="s">
        <v>42</v>
      </c>
      <c r="AE76" s="368" t="s">
        <v>72</v>
      </c>
      <c r="AF76" s="370" t="str">
        <f t="shared" ref="AF76:AF111" si="3">IF(W76&gt;=1,(AA76*12+AC76)-(W76*12+Y76)+1,"")</f>
        <v/>
      </c>
      <c r="AG76" s="372" t="s">
        <v>255</v>
      </c>
      <c r="AH76" s="375" t="str">
        <f t="shared" ref="AH76:AH111" si="4">IFERROR(ROUNDDOWN(ROUND(R76*S76,0)*U76,0)*AF76,"")</f>
        <v/>
      </c>
      <c r="AI76" s="381"/>
      <c r="AJ76" s="385"/>
      <c r="AK76" s="381"/>
      <c r="AL76" s="394"/>
    </row>
    <row r="77" spans="1:38" ht="36.75" customHeight="1">
      <c r="A77" s="298">
        <f t="shared" ref="A77:A111" si="5">A76+1</f>
        <v>66</v>
      </c>
      <c r="B77" s="303" t="str">
        <f>IF('(入力①) 基本情報入力シート'!C98="","",'(入力①) 基本情報入力シート'!C98)</f>
        <v/>
      </c>
      <c r="C77" s="308" t="str">
        <f>IF('(入力①) 基本情報入力シート'!D98="","",'(入力①) 基本情報入力シート'!D98)</f>
        <v/>
      </c>
      <c r="D77" s="308" t="str">
        <f>IF('(入力①) 基本情報入力シート'!E98="","",'(入力①) 基本情報入力シート'!E98)</f>
        <v/>
      </c>
      <c r="E77" s="308" t="str">
        <f>IF('(入力①) 基本情報入力シート'!F98="","",'(入力①) 基本情報入力シート'!F98)</f>
        <v/>
      </c>
      <c r="F77" s="308" t="str">
        <f>IF('(入力①) 基本情報入力シート'!G98="","",'(入力①) 基本情報入力シート'!G98)</f>
        <v/>
      </c>
      <c r="G77" s="308" t="str">
        <f>IF('(入力①) 基本情報入力シート'!H98="","",'(入力①) 基本情報入力シート'!H98)</f>
        <v/>
      </c>
      <c r="H77" s="308" t="str">
        <f>IF('(入力①) 基本情報入力シート'!I98="","",'(入力①) 基本情報入力シート'!I98)</f>
        <v/>
      </c>
      <c r="I77" s="308" t="str">
        <f>IF('(入力①) 基本情報入力シート'!J98="","",'(入力①) 基本情報入力シート'!J98)</f>
        <v/>
      </c>
      <c r="J77" s="308" t="str">
        <f>IF('(入力①) 基本情報入力シート'!K98="","",'(入力①) 基本情報入力シート'!K98)</f>
        <v/>
      </c>
      <c r="K77" s="315" t="str">
        <f>IF('(入力①) 基本情報入力シート'!L98="","",'(入力①) 基本情報入力シート'!L98)</f>
        <v/>
      </c>
      <c r="L77" s="319" t="str">
        <f>IF('(入力①) 基本情報入力シート'!M98="","",'(入力①) 基本情報入力シート'!M98)</f>
        <v/>
      </c>
      <c r="M77" s="319" t="str">
        <f>IF('(入力①) 基本情報入力シート'!R98="","",'(入力①) 基本情報入力シート'!R98)</f>
        <v/>
      </c>
      <c r="N77" s="319" t="str">
        <f>IF('(入力①) 基本情報入力シート'!W98="","",'(入力①) 基本情報入力シート'!W98)</f>
        <v/>
      </c>
      <c r="O77" s="298" t="str">
        <f>IF('(入力①) 基本情報入力シート'!X98="","",'(入力①) 基本情報入力シート'!X98)</f>
        <v/>
      </c>
      <c r="P77" s="335" t="str">
        <f>IF('(入力①) 基本情報入力シート'!Y98="","",'(入力①) 基本情報入力シート'!Y98)</f>
        <v/>
      </c>
      <c r="Q77" s="337"/>
      <c r="R77" s="204" t="str">
        <f>IF('(入力①) 基本情報入力シート'!Z98="","",'(入力①) 基本情報入力シート'!Z98)</f>
        <v/>
      </c>
      <c r="S77" s="208" t="str">
        <f>IF('(入力①) 基本情報入力シート'!AA98="","",'(入力①) 基本情報入力シート'!AA98)</f>
        <v/>
      </c>
      <c r="T77" s="348"/>
      <c r="U77" s="354" t="str">
        <f>IF(P77="","",VLOOKUP(P77,'【参考】数式用2'!$A$3:$C$36,3,FALSE))</f>
        <v/>
      </c>
      <c r="V77" s="359" t="s">
        <v>253</v>
      </c>
      <c r="W77" s="362"/>
      <c r="X77" s="364" t="s">
        <v>37</v>
      </c>
      <c r="Y77" s="362"/>
      <c r="Z77" s="366" t="s">
        <v>237</v>
      </c>
      <c r="AA77" s="362"/>
      <c r="AB77" s="359" t="s">
        <v>37</v>
      </c>
      <c r="AC77" s="362"/>
      <c r="AD77" s="359" t="s">
        <v>42</v>
      </c>
      <c r="AE77" s="368" t="s">
        <v>72</v>
      </c>
      <c r="AF77" s="370" t="str">
        <f t="shared" si="3"/>
        <v/>
      </c>
      <c r="AG77" s="372" t="s">
        <v>255</v>
      </c>
      <c r="AH77" s="375" t="str">
        <f t="shared" si="4"/>
        <v/>
      </c>
      <c r="AI77" s="381"/>
      <c r="AJ77" s="385"/>
      <c r="AK77" s="381"/>
      <c r="AL77" s="394"/>
    </row>
    <row r="78" spans="1:38" ht="36.75" customHeight="1">
      <c r="A78" s="298">
        <f t="shared" si="5"/>
        <v>67</v>
      </c>
      <c r="B78" s="303" t="str">
        <f>IF('(入力①) 基本情報入力シート'!C99="","",'(入力①) 基本情報入力シート'!C99)</f>
        <v/>
      </c>
      <c r="C78" s="308" t="str">
        <f>IF('(入力①) 基本情報入力シート'!D99="","",'(入力①) 基本情報入力シート'!D99)</f>
        <v/>
      </c>
      <c r="D78" s="308" t="str">
        <f>IF('(入力①) 基本情報入力シート'!E99="","",'(入力①) 基本情報入力シート'!E99)</f>
        <v/>
      </c>
      <c r="E78" s="308" t="str">
        <f>IF('(入力①) 基本情報入力シート'!F99="","",'(入力①) 基本情報入力シート'!F99)</f>
        <v/>
      </c>
      <c r="F78" s="308" t="str">
        <f>IF('(入力①) 基本情報入力シート'!G99="","",'(入力①) 基本情報入力シート'!G99)</f>
        <v/>
      </c>
      <c r="G78" s="308" t="str">
        <f>IF('(入力①) 基本情報入力シート'!H99="","",'(入力①) 基本情報入力シート'!H99)</f>
        <v/>
      </c>
      <c r="H78" s="308" t="str">
        <f>IF('(入力①) 基本情報入力シート'!I99="","",'(入力①) 基本情報入力シート'!I99)</f>
        <v/>
      </c>
      <c r="I78" s="308" t="str">
        <f>IF('(入力①) 基本情報入力シート'!J99="","",'(入力①) 基本情報入力シート'!J99)</f>
        <v/>
      </c>
      <c r="J78" s="308" t="str">
        <f>IF('(入力①) 基本情報入力シート'!K99="","",'(入力①) 基本情報入力シート'!K99)</f>
        <v/>
      </c>
      <c r="K78" s="315" t="str">
        <f>IF('(入力①) 基本情報入力シート'!L99="","",'(入力①) 基本情報入力シート'!L99)</f>
        <v/>
      </c>
      <c r="L78" s="319" t="str">
        <f>IF('(入力①) 基本情報入力シート'!M99="","",'(入力①) 基本情報入力シート'!M99)</f>
        <v/>
      </c>
      <c r="M78" s="319" t="str">
        <f>IF('(入力①) 基本情報入力シート'!R99="","",'(入力①) 基本情報入力シート'!R99)</f>
        <v/>
      </c>
      <c r="N78" s="319" t="str">
        <f>IF('(入力①) 基本情報入力シート'!W99="","",'(入力①) 基本情報入力シート'!W99)</f>
        <v/>
      </c>
      <c r="O78" s="298" t="str">
        <f>IF('(入力①) 基本情報入力シート'!X99="","",'(入力①) 基本情報入力シート'!X99)</f>
        <v/>
      </c>
      <c r="P78" s="335" t="str">
        <f>IF('(入力①) 基本情報入力シート'!Y99="","",'(入力①) 基本情報入力シート'!Y99)</f>
        <v/>
      </c>
      <c r="Q78" s="337"/>
      <c r="R78" s="204" t="str">
        <f>IF('(入力①) 基本情報入力シート'!Z99="","",'(入力①) 基本情報入力シート'!Z99)</f>
        <v/>
      </c>
      <c r="S78" s="208" t="str">
        <f>IF('(入力①) 基本情報入力シート'!AA99="","",'(入力①) 基本情報入力シート'!AA99)</f>
        <v/>
      </c>
      <c r="T78" s="348"/>
      <c r="U78" s="354" t="str">
        <f>IF(P78="","",VLOOKUP(P78,'【参考】数式用2'!$A$3:$C$36,3,FALSE))</f>
        <v/>
      </c>
      <c r="V78" s="359" t="s">
        <v>253</v>
      </c>
      <c r="W78" s="362"/>
      <c r="X78" s="364" t="s">
        <v>37</v>
      </c>
      <c r="Y78" s="362"/>
      <c r="Z78" s="366" t="s">
        <v>237</v>
      </c>
      <c r="AA78" s="362"/>
      <c r="AB78" s="359" t="s">
        <v>37</v>
      </c>
      <c r="AC78" s="362"/>
      <c r="AD78" s="359" t="s">
        <v>42</v>
      </c>
      <c r="AE78" s="368" t="s">
        <v>72</v>
      </c>
      <c r="AF78" s="370" t="str">
        <f t="shared" si="3"/>
        <v/>
      </c>
      <c r="AG78" s="372" t="s">
        <v>255</v>
      </c>
      <c r="AH78" s="375" t="str">
        <f t="shared" si="4"/>
        <v/>
      </c>
      <c r="AI78" s="381"/>
      <c r="AJ78" s="385"/>
      <c r="AK78" s="381"/>
      <c r="AL78" s="394"/>
    </row>
    <row r="79" spans="1:38" ht="36.75" customHeight="1">
      <c r="A79" s="298">
        <f t="shared" si="5"/>
        <v>68</v>
      </c>
      <c r="B79" s="303" t="str">
        <f>IF('(入力①) 基本情報入力シート'!C100="","",'(入力①) 基本情報入力シート'!C100)</f>
        <v/>
      </c>
      <c r="C79" s="308" t="str">
        <f>IF('(入力①) 基本情報入力シート'!D100="","",'(入力①) 基本情報入力シート'!D100)</f>
        <v/>
      </c>
      <c r="D79" s="308" t="str">
        <f>IF('(入力①) 基本情報入力シート'!E100="","",'(入力①) 基本情報入力シート'!E100)</f>
        <v/>
      </c>
      <c r="E79" s="308" t="str">
        <f>IF('(入力①) 基本情報入力シート'!F100="","",'(入力①) 基本情報入力シート'!F100)</f>
        <v/>
      </c>
      <c r="F79" s="308" t="str">
        <f>IF('(入力①) 基本情報入力シート'!G100="","",'(入力①) 基本情報入力シート'!G100)</f>
        <v/>
      </c>
      <c r="G79" s="308" t="str">
        <f>IF('(入力①) 基本情報入力シート'!H100="","",'(入力①) 基本情報入力シート'!H100)</f>
        <v/>
      </c>
      <c r="H79" s="308" t="str">
        <f>IF('(入力①) 基本情報入力シート'!I100="","",'(入力①) 基本情報入力シート'!I100)</f>
        <v/>
      </c>
      <c r="I79" s="308" t="str">
        <f>IF('(入力①) 基本情報入力シート'!J100="","",'(入力①) 基本情報入力シート'!J100)</f>
        <v/>
      </c>
      <c r="J79" s="308" t="str">
        <f>IF('(入力①) 基本情報入力シート'!K100="","",'(入力①) 基本情報入力シート'!K100)</f>
        <v/>
      </c>
      <c r="K79" s="315" t="str">
        <f>IF('(入力①) 基本情報入力シート'!L100="","",'(入力①) 基本情報入力シート'!L100)</f>
        <v/>
      </c>
      <c r="L79" s="319" t="str">
        <f>IF('(入力①) 基本情報入力シート'!M100="","",'(入力①) 基本情報入力シート'!M100)</f>
        <v/>
      </c>
      <c r="M79" s="319" t="str">
        <f>IF('(入力①) 基本情報入力シート'!R100="","",'(入力①) 基本情報入力シート'!R100)</f>
        <v/>
      </c>
      <c r="N79" s="319" t="str">
        <f>IF('(入力①) 基本情報入力シート'!W100="","",'(入力①) 基本情報入力シート'!W100)</f>
        <v/>
      </c>
      <c r="O79" s="298" t="str">
        <f>IF('(入力①) 基本情報入力シート'!X100="","",'(入力①) 基本情報入力シート'!X100)</f>
        <v/>
      </c>
      <c r="P79" s="335" t="str">
        <f>IF('(入力①) 基本情報入力シート'!Y100="","",'(入力①) 基本情報入力シート'!Y100)</f>
        <v/>
      </c>
      <c r="Q79" s="337"/>
      <c r="R79" s="204" t="str">
        <f>IF('(入力①) 基本情報入力シート'!Z100="","",'(入力①) 基本情報入力シート'!Z100)</f>
        <v/>
      </c>
      <c r="S79" s="208" t="str">
        <f>IF('(入力①) 基本情報入力シート'!AA100="","",'(入力①) 基本情報入力シート'!AA100)</f>
        <v/>
      </c>
      <c r="T79" s="348"/>
      <c r="U79" s="354" t="str">
        <f>IF(P79="","",VLOOKUP(P79,'【参考】数式用2'!$A$3:$C$36,3,FALSE))</f>
        <v/>
      </c>
      <c r="V79" s="359" t="s">
        <v>253</v>
      </c>
      <c r="W79" s="362"/>
      <c r="X79" s="364" t="s">
        <v>37</v>
      </c>
      <c r="Y79" s="362"/>
      <c r="Z79" s="366" t="s">
        <v>237</v>
      </c>
      <c r="AA79" s="362"/>
      <c r="AB79" s="359" t="s">
        <v>37</v>
      </c>
      <c r="AC79" s="362"/>
      <c r="AD79" s="359" t="s">
        <v>42</v>
      </c>
      <c r="AE79" s="368" t="s">
        <v>72</v>
      </c>
      <c r="AF79" s="370" t="str">
        <f t="shared" si="3"/>
        <v/>
      </c>
      <c r="AG79" s="372" t="s">
        <v>255</v>
      </c>
      <c r="AH79" s="375" t="str">
        <f t="shared" si="4"/>
        <v/>
      </c>
      <c r="AI79" s="381"/>
      <c r="AJ79" s="385"/>
      <c r="AK79" s="381"/>
      <c r="AL79" s="394"/>
    </row>
    <row r="80" spans="1:38" ht="36.75" customHeight="1">
      <c r="A80" s="298">
        <f t="shared" si="5"/>
        <v>69</v>
      </c>
      <c r="B80" s="303" t="str">
        <f>IF('(入力①) 基本情報入力シート'!C101="","",'(入力①) 基本情報入力シート'!C101)</f>
        <v/>
      </c>
      <c r="C80" s="308" t="str">
        <f>IF('(入力①) 基本情報入力シート'!D101="","",'(入力①) 基本情報入力シート'!D101)</f>
        <v/>
      </c>
      <c r="D80" s="308" t="str">
        <f>IF('(入力①) 基本情報入力シート'!E101="","",'(入力①) 基本情報入力シート'!E101)</f>
        <v/>
      </c>
      <c r="E80" s="308" t="str">
        <f>IF('(入力①) 基本情報入力シート'!F101="","",'(入力①) 基本情報入力シート'!F101)</f>
        <v/>
      </c>
      <c r="F80" s="308" t="str">
        <f>IF('(入力①) 基本情報入力シート'!G101="","",'(入力①) 基本情報入力シート'!G101)</f>
        <v/>
      </c>
      <c r="G80" s="308" t="str">
        <f>IF('(入力①) 基本情報入力シート'!H101="","",'(入力①) 基本情報入力シート'!H101)</f>
        <v/>
      </c>
      <c r="H80" s="308" t="str">
        <f>IF('(入力①) 基本情報入力シート'!I101="","",'(入力①) 基本情報入力シート'!I101)</f>
        <v/>
      </c>
      <c r="I80" s="308" t="str">
        <f>IF('(入力①) 基本情報入力シート'!J101="","",'(入力①) 基本情報入力シート'!J101)</f>
        <v/>
      </c>
      <c r="J80" s="308" t="str">
        <f>IF('(入力①) 基本情報入力シート'!K101="","",'(入力①) 基本情報入力シート'!K101)</f>
        <v/>
      </c>
      <c r="K80" s="315" t="str">
        <f>IF('(入力①) 基本情報入力シート'!L101="","",'(入力①) 基本情報入力シート'!L101)</f>
        <v/>
      </c>
      <c r="L80" s="319" t="str">
        <f>IF('(入力①) 基本情報入力シート'!M101="","",'(入力①) 基本情報入力シート'!M101)</f>
        <v/>
      </c>
      <c r="M80" s="319" t="str">
        <f>IF('(入力①) 基本情報入力シート'!R101="","",'(入力①) 基本情報入力シート'!R101)</f>
        <v/>
      </c>
      <c r="N80" s="319" t="str">
        <f>IF('(入力①) 基本情報入力シート'!W101="","",'(入力①) 基本情報入力シート'!W101)</f>
        <v/>
      </c>
      <c r="O80" s="298" t="str">
        <f>IF('(入力①) 基本情報入力シート'!X101="","",'(入力①) 基本情報入力シート'!X101)</f>
        <v/>
      </c>
      <c r="P80" s="335" t="str">
        <f>IF('(入力①) 基本情報入力シート'!Y101="","",'(入力①) 基本情報入力シート'!Y101)</f>
        <v/>
      </c>
      <c r="Q80" s="337"/>
      <c r="R80" s="204" t="str">
        <f>IF('(入力①) 基本情報入力シート'!Z101="","",'(入力①) 基本情報入力シート'!Z101)</f>
        <v/>
      </c>
      <c r="S80" s="208" t="str">
        <f>IF('(入力①) 基本情報入力シート'!AA101="","",'(入力①) 基本情報入力シート'!AA101)</f>
        <v/>
      </c>
      <c r="T80" s="348"/>
      <c r="U80" s="354" t="str">
        <f>IF(P80="","",VLOOKUP(P80,'【参考】数式用2'!$A$3:$C$36,3,FALSE))</f>
        <v/>
      </c>
      <c r="V80" s="359" t="s">
        <v>253</v>
      </c>
      <c r="W80" s="362"/>
      <c r="X80" s="364" t="s">
        <v>37</v>
      </c>
      <c r="Y80" s="362"/>
      <c r="Z80" s="366" t="s">
        <v>237</v>
      </c>
      <c r="AA80" s="362"/>
      <c r="AB80" s="359" t="s">
        <v>37</v>
      </c>
      <c r="AC80" s="362"/>
      <c r="AD80" s="359" t="s">
        <v>42</v>
      </c>
      <c r="AE80" s="368" t="s">
        <v>72</v>
      </c>
      <c r="AF80" s="370" t="str">
        <f t="shared" si="3"/>
        <v/>
      </c>
      <c r="AG80" s="372" t="s">
        <v>255</v>
      </c>
      <c r="AH80" s="375" t="str">
        <f t="shared" si="4"/>
        <v/>
      </c>
      <c r="AI80" s="381"/>
      <c r="AJ80" s="385"/>
      <c r="AK80" s="381"/>
      <c r="AL80" s="394"/>
    </row>
    <row r="81" spans="1:38" ht="36.75" customHeight="1">
      <c r="A81" s="298">
        <f t="shared" si="5"/>
        <v>70</v>
      </c>
      <c r="B81" s="303" t="str">
        <f>IF('(入力①) 基本情報入力シート'!C102="","",'(入力①) 基本情報入力シート'!C102)</f>
        <v/>
      </c>
      <c r="C81" s="308" t="str">
        <f>IF('(入力①) 基本情報入力シート'!D102="","",'(入力①) 基本情報入力シート'!D102)</f>
        <v/>
      </c>
      <c r="D81" s="308" t="str">
        <f>IF('(入力①) 基本情報入力シート'!E102="","",'(入力①) 基本情報入力シート'!E102)</f>
        <v/>
      </c>
      <c r="E81" s="308" t="str">
        <f>IF('(入力①) 基本情報入力シート'!F102="","",'(入力①) 基本情報入力シート'!F102)</f>
        <v/>
      </c>
      <c r="F81" s="308" t="str">
        <f>IF('(入力①) 基本情報入力シート'!G102="","",'(入力①) 基本情報入力シート'!G102)</f>
        <v/>
      </c>
      <c r="G81" s="308" t="str">
        <f>IF('(入力①) 基本情報入力シート'!H102="","",'(入力①) 基本情報入力シート'!H102)</f>
        <v/>
      </c>
      <c r="H81" s="308" t="str">
        <f>IF('(入力①) 基本情報入力シート'!I102="","",'(入力①) 基本情報入力シート'!I102)</f>
        <v/>
      </c>
      <c r="I81" s="308" t="str">
        <f>IF('(入力①) 基本情報入力シート'!J102="","",'(入力①) 基本情報入力シート'!J102)</f>
        <v/>
      </c>
      <c r="J81" s="308" t="str">
        <f>IF('(入力①) 基本情報入力シート'!K102="","",'(入力①) 基本情報入力シート'!K102)</f>
        <v/>
      </c>
      <c r="K81" s="315" t="str">
        <f>IF('(入力①) 基本情報入力シート'!L102="","",'(入力①) 基本情報入力シート'!L102)</f>
        <v/>
      </c>
      <c r="L81" s="319" t="str">
        <f>IF('(入力①) 基本情報入力シート'!M102="","",'(入力①) 基本情報入力シート'!M102)</f>
        <v/>
      </c>
      <c r="M81" s="319" t="str">
        <f>IF('(入力①) 基本情報入力シート'!R102="","",'(入力①) 基本情報入力シート'!R102)</f>
        <v/>
      </c>
      <c r="N81" s="319" t="str">
        <f>IF('(入力①) 基本情報入力シート'!W102="","",'(入力①) 基本情報入力シート'!W102)</f>
        <v/>
      </c>
      <c r="O81" s="298" t="str">
        <f>IF('(入力①) 基本情報入力シート'!X102="","",'(入力①) 基本情報入力シート'!X102)</f>
        <v/>
      </c>
      <c r="P81" s="335" t="str">
        <f>IF('(入力①) 基本情報入力シート'!Y102="","",'(入力①) 基本情報入力シート'!Y102)</f>
        <v/>
      </c>
      <c r="Q81" s="337"/>
      <c r="R81" s="204" t="str">
        <f>IF('(入力①) 基本情報入力シート'!Z102="","",'(入力①) 基本情報入力シート'!Z102)</f>
        <v/>
      </c>
      <c r="S81" s="208" t="str">
        <f>IF('(入力①) 基本情報入力シート'!AA102="","",'(入力①) 基本情報入力シート'!AA102)</f>
        <v/>
      </c>
      <c r="T81" s="348"/>
      <c r="U81" s="354" t="str">
        <f>IF(P81="","",VLOOKUP(P81,'【参考】数式用2'!$A$3:$C$36,3,FALSE))</f>
        <v/>
      </c>
      <c r="V81" s="359" t="s">
        <v>253</v>
      </c>
      <c r="W81" s="362"/>
      <c r="X81" s="364" t="s">
        <v>37</v>
      </c>
      <c r="Y81" s="362"/>
      <c r="Z81" s="366" t="s">
        <v>237</v>
      </c>
      <c r="AA81" s="362"/>
      <c r="AB81" s="359" t="s">
        <v>37</v>
      </c>
      <c r="AC81" s="362"/>
      <c r="AD81" s="359" t="s">
        <v>42</v>
      </c>
      <c r="AE81" s="368" t="s">
        <v>72</v>
      </c>
      <c r="AF81" s="370" t="str">
        <f t="shared" si="3"/>
        <v/>
      </c>
      <c r="AG81" s="372" t="s">
        <v>255</v>
      </c>
      <c r="AH81" s="375" t="str">
        <f t="shared" si="4"/>
        <v/>
      </c>
      <c r="AI81" s="381"/>
      <c r="AJ81" s="385"/>
      <c r="AK81" s="381"/>
      <c r="AL81" s="394"/>
    </row>
    <row r="82" spans="1:38" ht="36.75" customHeight="1">
      <c r="A82" s="298">
        <f t="shared" si="5"/>
        <v>71</v>
      </c>
      <c r="B82" s="303" t="str">
        <f>IF('(入力①) 基本情報入力シート'!C103="","",'(入力①) 基本情報入力シート'!C103)</f>
        <v/>
      </c>
      <c r="C82" s="308" t="str">
        <f>IF('(入力①) 基本情報入力シート'!D103="","",'(入力①) 基本情報入力シート'!D103)</f>
        <v/>
      </c>
      <c r="D82" s="308" t="str">
        <f>IF('(入力①) 基本情報入力シート'!E103="","",'(入力①) 基本情報入力シート'!E103)</f>
        <v/>
      </c>
      <c r="E82" s="308" t="str">
        <f>IF('(入力①) 基本情報入力シート'!F103="","",'(入力①) 基本情報入力シート'!F103)</f>
        <v/>
      </c>
      <c r="F82" s="308" t="str">
        <f>IF('(入力①) 基本情報入力シート'!G103="","",'(入力①) 基本情報入力シート'!G103)</f>
        <v/>
      </c>
      <c r="G82" s="308" t="str">
        <f>IF('(入力①) 基本情報入力シート'!H103="","",'(入力①) 基本情報入力シート'!H103)</f>
        <v/>
      </c>
      <c r="H82" s="308" t="str">
        <f>IF('(入力①) 基本情報入力シート'!I103="","",'(入力①) 基本情報入力シート'!I103)</f>
        <v/>
      </c>
      <c r="I82" s="308" t="str">
        <f>IF('(入力①) 基本情報入力シート'!J103="","",'(入力①) 基本情報入力シート'!J103)</f>
        <v/>
      </c>
      <c r="J82" s="308" t="str">
        <f>IF('(入力①) 基本情報入力シート'!K103="","",'(入力①) 基本情報入力シート'!K103)</f>
        <v/>
      </c>
      <c r="K82" s="315" t="str">
        <f>IF('(入力①) 基本情報入力シート'!L103="","",'(入力①) 基本情報入力シート'!L103)</f>
        <v/>
      </c>
      <c r="L82" s="319" t="str">
        <f>IF('(入力①) 基本情報入力シート'!M103="","",'(入力①) 基本情報入力シート'!M103)</f>
        <v/>
      </c>
      <c r="M82" s="319" t="str">
        <f>IF('(入力①) 基本情報入力シート'!R103="","",'(入力①) 基本情報入力シート'!R103)</f>
        <v/>
      </c>
      <c r="N82" s="319" t="str">
        <f>IF('(入力①) 基本情報入力シート'!W103="","",'(入力①) 基本情報入力シート'!W103)</f>
        <v/>
      </c>
      <c r="O82" s="298" t="str">
        <f>IF('(入力①) 基本情報入力シート'!X103="","",'(入力①) 基本情報入力シート'!X103)</f>
        <v/>
      </c>
      <c r="P82" s="335" t="str">
        <f>IF('(入力①) 基本情報入力シート'!Y103="","",'(入力①) 基本情報入力シート'!Y103)</f>
        <v/>
      </c>
      <c r="Q82" s="337"/>
      <c r="R82" s="204" t="str">
        <f>IF('(入力①) 基本情報入力シート'!Z103="","",'(入力①) 基本情報入力シート'!Z103)</f>
        <v/>
      </c>
      <c r="S82" s="208" t="str">
        <f>IF('(入力①) 基本情報入力シート'!AA103="","",'(入力①) 基本情報入力シート'!AA103)</f>
        <v/>
      </c>
      <c r="T82" s="348"/>
      <c r="U82" s="354" t="str">
        <f>IF(P82="","",VLOOKUP(P82,'【参考】数式用2'!$A$3:$C$36,3,FALSE))</f>
        <v/>
      </c>
      <c r="V82" s="359" t="s">
        <v>253</v>
      </c>
      <c r="W82" s="362"/>
      <c r="X82" s="364" t="s">
        <v>37</v>
      </c>
      <c r="Y82" s="362"/>
      <c r="Z82" s="366" t="s">
        <v>237</v>
      </c>
      <c r="AA82" s="362"/>
      <c r="AB82" s="359" t="s">
        <v>37</v>
      </c>
      <c r="AC82" s="362"/>
      <c r="AD82" s="359" t="s">
        <v>42</v>
      </c>
      <c r="AE82" s="368" t="s">
        <v>72</v>
      </c>
      <c r="AF82" s="370" t="str">
        <f t="shared" si="3"/>
        <v/>
      </c>
      <c r="AG82" s="372" t="s">
        <v>255</v>
      </c>
      <c r="AH82" s="375" t="str">
        <f t="shared" si="4"/>
        <v/>
      </c>
      <c r="AI82" s="381"/>
      <c r="AJ82" s="385"/>
      <c r="AK82" s="381"/>
      <c r="AL82" s="394"/>
    </row>
    <row r="83" spans="1:38" ht="36.75" customHeight="1">
      <c r="A83" s="298">
        <f t="shared" si="5"/>
        <v>72</v>
      </c>
      <c r="B83" s="303" t="str">
        <f>IF('(入力①) 基本情報入力シート'!C104="","",'(入力①) 基本情報入力シート'!C104)</f>
        <v/>
      </c>
      <c r="C83" s="308" t="str">
        <f>IF('(入力①) 基本情報入力シート'!D104="","",'(入力①) 基本情報入力シート'!D104)</f>
        <v/>
      </c>
      <c r="D83" s="308" t="str">
        <f>IF('(入力①) 基本情報入力シート'!E104="","",'(入力①) 基本情報入力シート'!E104)</f>
        <v/>
      </c>
      <c r="E83" s="308" t="str">
        <f>IF('(入力①) 基本情報入力シート'!F104="","",'(入力①) 基本情報入力シート'!F104)</f>
        <v/>
      </c>
      <c r="F83" s="308" t="str">
        <f>IF('(入力①) 基本情報入力シート'!G104="","",'(入力①) 基本情報入力シート'!G104)</f>
        <v/>
      </c>
      <c r="G83" s="308" t="str">
        <f>IF('(入力①) 基本情報入力シート'!H104="","",'(入力①) 基本情報入力シート'!H104)</f>
        <v/>
      </c>
      <c r="H83" s="308" t="str">
        <f>IF('(入力①) 基本情報入力シート'!I104="","",'(入力①) 基本情報入力シート'!I104)</f>
        <v/>
      </c>
      <c r="I83" s="308" t="str">
        <f>IF('(入力①) 基本情報入力シート'!J104="","",'(入力①) 基本情報入力シート'!J104)</f>
        <v/>
      </c>
      <c r="J83" s="308" t="str">
        <f>IF('(入力①) 基本情報入力シート'!K104="","",'(入力①) 基本情報入力シート'!K104)</f>
        <v/>
      </c>
      <c r="K83" s="315" t="str">
        <f>IF('(入力①) 基本情報入力シート'!L104="","",'(入力①) 基本情報入力シート'!L104)</f>
        <v/>
      </c>
      <c r="L83" s="319" t="str">
        <f>IF('(入力①) 基本情報入力シート'!M104="","",'(入力①) 基本情報入力シート'!M104)</f>
        <v/>
      </c>
      <c r="M83" s="319" t="str">
        <f>IF('(入力①) 基本情報入力シート'!R104="","",'(入力①) 基本情報入力シート'!R104)</f>
        <v/>
      </c>
      <c r="N83" s="319" t="str">
        <f>IF('(入力①) 基本情報入力シート'!W104="","",'(入力①) 基本情報入力シート'!W104)</f>
        <v/>
      </c>
      <c r="O83" s="298" t="str">
        <f>IF('(入力①) 基本情報入力シート'!X104="","",'(入力①) 基本情報入力シート'!X104)</f>
        <v/>
      </c>
      <c r="P83" s="335" t="str">
        <f>IF('(入力①) 基本情報入力シート'!Y104="","",'(入力①) 基本情報入力シート'!Y104)</f>
        <v/>
      </c>
      <c r="Q83" s="337"/>
      <c r="R83" s="204" t="str">
        <f>IF('(入力①) 基本情報入力シート'!Z104="","",'(入力①) 基本情報入力シート'!Z104)</f>
        <v/>
      </c>
      <c r="S83" s="208" t="str">
        <f>IF('(入力①) 基本情報入力シート'!AA104="","",'(入力①) 基本情報入力シート'!AA104)</f>
        <v/>
      </c>
      <c r="T83" s="348"/>
      <c r="U83" s="354" t="str">
        <f>IF(P83="","",VLOOKUP(P83,'【参考】数式用2'!$A$3:$C$36,3,FALSE))</f>
        <v/>
      </c>
      <c r="V83" s="359" t="s">
        <v>253</v>
      </c>
      <c r="W83" s="362"/>
      <c r="X83" s="364" t="s">
        <v>37</v>
      </c>
      <c r="Y83" s="362"/>
      <c r="Z83" s="366" t="s">
        <v>237</v>
      </c>
      <c r="AA83" s="362"/>
      <c r="AB83" s="359" t="s">
        <v>37</v>
      </c>
      <c r="AC83" s="362"/>
      <c r="AD83" s="359" t="s">
        <v>42</v>
      </c>
      <c r="AE83" s="368" t="s">
        <v>72</v>
      </c>
      <c r="AF83" s="370" t="str">
        <f t="shared" si="3"/>
        <v/>
      </c>
      <c r="AG83" s="372" t="s">
        <v>255</v>
      </c>
      <c r="AH83" s="375" t="str">
        <f t="shared" si="4"/>
        <v/>
      </c>
      <c r="AI83" s="381"/>
      <c r="AJ83" s="385"/>
      <c r="AK83" s="381"/>
      <c r="AL83" s="394"/>
    </row>
    <row r="84" spans="1:38" ht="36.75" customHeight="1">
      <c r="A84" s="298">
        <f t="shared" si="5"/>
        <v>73</v>
      </c>
      <c r="B84" s="303" t="str">
        <f>IF('(入力①) 基本情報入力シート'!C105="","",'(入力①) 基本情報入力シート'!C105)</f>
        <v/>
      </c>
      <c r="C84" s="308" t="str">
        <f>IF('(入力①) 基本情報入力シート'!D105="","",'(入力①) 基本情報入力シート'!D105)</f>
        <v/>
      </c>
      <c r="D84" s="308" t="str">
        <f>IF('(入力①) 基本情報入力シート'!E105="","",'(入力①) 基本情報入力シート'!E105)</f>
        <v/>
      </c>
      <c r="E84" s="308" t="str">
        <f>IF('(入力①) 基本情報入力シート'!F105="","",'(入力①) 基本情報入力シート'!F105)</f>
        <v/>
      </c>
      <c r="F84" s="308" t="str">
        <f>IF('(入力①) 基本情報入力シート'!G105="","",'(入力①) 基本情報入力シート'!G105)</f>
        <v/>
      </c>
      <c r="G84" s="308" t="str">
        <f>IF('(入力①) 基本情報入力シート'!H105="","",'(入力①) 基本情報入力シート'!H105)</f>
        <v/>
      </c>
      <c r="H84" s="308" t="str">
        <f>IF('(入力①) 基本情報入力シート'!I105="","",'(入力①) 基本情報入力シート'!I105)</f>
        <v/>
      </c>
      <c r="I84" s="308" t="str">
        <f>IF('(入力①) 基本情報入力シート'!J105="","",'(入力①) 基本情報入力シート'!J105)</f>
        <v/>
      </c>
      <c r="J84" s="308" t="str">
        <f>IF('(入力①) 基本情報入力シート'!K105="","",'(入力①) 基本情報入力シート'!K105)</f>
        <v/>
      </c>
      <c r="K84" s="315" t="str">
        <f>IF('(入力①) 基本情報入力シート'!L105="","",'(入力①) 基本情報入力シート'!L105)</f>
        <v/>
      </c>
      <c r="L84" s="319" t="str">
        <f>IF('(入力①) 基本情報入力シート'!M105="","",'(入力①) 基本情報入力シート'!M105)</f>
        <v/>
      </c>
      <c r="M84" s="319" t="str">
        <f>IF('(入力①) 基本情報入力シート'!R105="","",'(入力①) 基本情報入力シート'!R105)</f>
        <v/>
      </c>
      <c r="N84" s="319" t="str">
        <f>IF('(入力①) 基本情報入力シート'!W105="","",'(入力①) 基本情報入力シート'!W105)</f>
        <v/>
      </c>
      <c r="O84" s="298" t="str">
        <f>IF('(入力①) 基本情報入力シート'!X105="","",'(入力①) 基本情報入力シート'!X105)</f>
        <v/>
      </c>
      <c r="P84" s="335" t="str">
        <f>IF('(入力①) 基本情報入力シート'!Y105="","",'(入力①) 基本情報入力シート'!Y105)</f>
        <v/>
      </c>
      <c r="Q84" s="337"/>
      <c r="R84" s="204" t="str">
        <f>IF('(入力①) 基本情報入力シート'!Z105="","",'(入力①) 基本情報入力シート'!Z105)</f>
        <v/>
      </c>
      <c r="S84" s="208" t="str">
        <f>IF('(入力①) 基本情報入力シート'!AA105="","",'(入力①) 基本情報入力シート'!AA105)</f>
        <v/>
      </c>
      <c r="T84" s="348"/>
      <c r="U84" s="354" t="str">
        <f>IF(P84="","",VLOOKUP(P84,'【参考】数式用2'!$A$3:$C$36,3,FALSE))</f>
        <v/>
      </c>
      <c r="V84" s="359" t="s">
        <v>253</v>
      </c>
      <c r="W84" s="362"/>
      <c r="X84" s="364" t="s">
        <v>37</v>
      </c>
      <c r="Y84" s="362"/>
      <c r="Z84" s="366" t="s">
        <v>237</v>
      </c>
      <c r="AA84" s="362"/>
      <c r="AB84" s="359" t="s">
        <v>37</v>
      </c>
      <c r="AC84" s="362"/>
      <c r="AD84" s="359" t="s">
        <v>42</v>
      </c>
      <c r="AE84" s="368" t="s">
        <v>72</v>
      </c>
      <c r="AF84" s="370" t="str">
        <f t="shared" si="3"/>
        <v/>
      </c>
      <c r="AG84" s="372" t="s">
        <v>255</v>
      </c>
      <c r="AH84" s="375" t="str">
        <f t="shared" si="4"/>
        <v/>
      </c>
      <c r="AI84" s="381"/>
      <c r="AJ84" s="385"/>
      <c r="AK84" s="381"/>
      <c r="AL84" s="394"/>
    </row>
    <row r="85" spans="1:38" ht="36.75" customHeight="1">
      <c r="A85" s="298">
        <f t="shared" si="5"/>
        <v>74</v>
      </c>
      <c r="B85" s="303" t="str">
        <f>IF('(入力①) 基本情報入力シート'!C106="","",'(入力①) 基本情報入力シート'!C106)</f>
        <v/>
      </c>
      <c r="C85" s="308" t="str">
        <f>IF('(入力①) 基本情報入力シート'!D106="","",'(入力①) 基本情報入力シート'!D106)</f>
        <v/>
      </c>
      <c r="D85" s="308" t="str">
        <f>IF('(入力①) 基本情報入力シート'!E106="","",'(入力①) 基本情報入力シート'!E106)</f>
        <v/>
      </c>
      <c r="E85" s="308" t="str">
        <f>IF('(入力①) 基本情報入力シート'!F106="","",'(入力①) 基本情報入力シート'!F106)</f>
        <v/>
      </c>
      <c r="F85" s="308" t="str">
        <f>IF('(入力①) 基本情報入力シート'!G106="","",'(入力①) 基本情報入力シート'!G106)</f>
        <v/>
      </c>
      <c r="G85" s="308" t="str">
        <f>IF('(入力①) 基本情報入力シート'!H106="","",'(入力①) 基本情報入力シート'!H106)</f>
        <v/>
      </c>
      <c r="H85" s="308" t="str">
        <f>IF('(入力①) 基本情報入力シート'!I106="","",'(入力①) 基本情報入力シート'!I106)</f>
        <v/>
      </c>
      <c r="I85" s="308" t="str">
        <f>IF('(入力①) 基本情報入力シート'!J106="","",'(入力①) 基本情報入力シート'!J106)</f>
        <v/>
      </c>
      <c r="J85" s="308" t="str">
        <f>IF('(入力①) 基本情報入力シート'!K106="","",'(入力①) 基本情報入力シート'!K106)</f>
        <v/>
      </c>
      <c r="K85" s="315" t="str">
        <f>IF('(入力①) 基本情報入力シート'!L106="","",'(入力①) 基本情報入力シート'!L106)</f>
        <v/>
      </c>
      <c r="L85" s="319" t="str">
        <f>IF('(入力①) 基本情報入力シート'!M106="","",'(入力①) 基本情報入力シート'!M106)</f>
        <v/>
      </c>
      <c r="M85" s="319" t="str">
        <f>IF('(入力①) 基本情報入力シート'!R106="","",'(入力①) 基本情報入力シート'!R106)</f>
        <v/>
      </c>
      <c r="N85" s="319" t="str">
        <f>IF('(入力①) 基本情報入力シート'!W106="","",'(入力①) 基本情報入力シート'!W106)</f>
        <v/>
      </c>
      <c r="O85" s="298" t="str">
        <f>IF('(入力①) 基本情報入力シート'!X106="","",'(入力①) 基本情報入力シート'!X106)</f>
        <v/>
      </c>
      <c r="P85" s="335" t="str">
        <f>IF('(入力①) 基本情報入力シート'!Y106="","",'(入力①) 基本情報入力シート'!Y106)</f>
        <v/>
      </c>
      <c r="Q85" s="337"/>
      <c r="R85" s="204" t="str">
        <f>IF('(入力①) 基本情報入力シート'!Z106="","",'(入力①) 基本情報入力シート'!Z106)</f>
        <v/>
      </c>
      <c r="S85" s="208" t="str">
        <f>IF('(入力①) 基本情報入力シート'!AA106="","",'(入力①) 基本情報入力シート'!AA106)</f>
        <v/>
      </c>
      <c r="T85" s="348"/>
      <c r="U85" s="354" t="str">
        <f>IF(P85="","",VLOOKUP(P85,'【参考】数式用2'!$A$3:$C$36,3,FALSE))</f>
        <v/>
      </c>
      <c r="V85" s="359" t="s">
        <v>253</v>
      </c>
      <c r="W85" s="362"/>
      <c r="X85" s="364" t="s">
        <v>37</v>
      </c>
      <c r="Y85" s="362"/>
      <c r="Z85" s="366" t="s">
        <v>237</v>
      </c>
      <c r="AA85" s="362"/>
      <c r="AB85" s="359" t="s">
        <v>37</v>
      </c>
      <c r="AC85" s="362"/>
      <c r="AD85" s="359" t="s">
        <v>42</v>
      </c>
      <c r="AE85" s="368" t="s">
        <v>72</v>
      </c>
      <c r="AF85" s="370" t="str">
        <f t="shared" si="3"/>
        <v/>
      </c>
      <c r="AG85" s="372" t="s">
        <v>255</v>
      </c>
      <c r="AH85" s="375" t="str">
        <f t="shared" si="4"/>
        <v/>
      </c>
      <c r="AI85" s="381"/>
      <c r="AJ85" s="385"/>
      <c r="AK85" s="381"/>
      <c r="AL85" s="394"/>
    </row>
    <row r="86" spans="1:38" ht="36.75" customHeight="1">
      <c r="A86" s="298">
        <f t="shared" si="5"/>
        <v>75</v>
      </c>
      <c r="B86" s="303" t="str">
        <f>IF('(入力①) 基本情報入力シート'!C107="","",'(入力①) 基本情報入力シート'!C107)</f>
        <v/>
      </c>
      <c r="C86" s="308" t="str">
        <f>IF('(入力①) 基本情報入力シート'!D107="","",'(入力①) 基本情報入力シート'!D107)</f>
        <v/>
      </c>
      <c r="D86" s="308" t="str">
        <f>IF('(入力①) 基本情報入力シート'!E107="","",'(入力①) 基本情報入力シート'!E107)</f>
        <v/>
      </c>
      <c r="E86" s="308" t="str">
        <f>IF('(入力①) 基本情報入力シート'!F107="","",'(入力①) 基本情報入力シート'!F107)</f>
        <v/>
      </c>
      <c r="F86" s="308" t="str">
        <f>IF('(入力①) 基本情報入力シート'!G107="","",'(入力①) 基本情報入力シート'!G107)</f>
        <v/>
      </c>
      <c r="G86" s="308" t="str">
        <f>IF('(入力①) 基本情報入力シート'!H107="","",'(入力①) 基本情報入力シート'!H107)</f>
        <v/>
      </c>
      <c r="H86" s="308" t="str">
        <f>IF('(入力①) 基本情報入力シート'!I107="","",'(入力①) 基本情報入力シート'!I107)</f>
        <v/>
      </c>
      <c r="I86" s="308" t="str">
        <f>IF('(入力①) 基本情報入力シート'!J107="","",'(入力①) 基本情報入力シート'!J107)</f>
        <v/>
      </c>
      <c r="J86" s="308" t="str">
        <f>IF('(入力①) 基本情報入力シート'!K107="","",'(入力①) 基本情報入力シート'!K107)</f>
        <v/>
      </c>
      <c r="K86" s="315" t="str">
        <f>IF('(入力①) 基本情報入力シート'!L107="","",'(入力①) 基本情報入力シート'!L107)</f>
        <v/>
      </c>
      <c r="L86" s="319" t="str">
        <f>IF('(入力①) 基本情報入力シート'!M107="","",'(入力①) 基本情報入力シート'!M107)</f>
        <v/>
      </c>
      <c r="M86" s="319" t="str">
        <f>IF('(入力①) 基本情報入力シート'!R107="","",'(入力①) 基本情報入力シート'!R107)</f>
        <v/>
      </c>
      <c r="N86" s="319" t="str">
        <f>IF('(入力①) 基本情報入力シート'!W107="","",'(入力①) 基本情報入力シート'!W107)</f>
        <v/>
      </c>
      <c r="O86" s="298" t="str">
        <f>IF('(入力①) 基本情報入力シート'!X107="","",'(入力①) 基本情報入力シート'!X107)</f>
        <v/>
      </c>
      <c r="P86" s="335" t="str">
        <f>IF('(入力①) 基本情報入力シート'!Y107="","",'(入力①) 基本情報入力シート'!Y107)</f>
        <v/>
      </c>
      <c r="Q86" s="337"/>
      <c r="R86" s="204" t="str">
        <f>IF('(入力①) 基本情報入力シート'!Z107="","",'(入力①) 基本情報入力シート'!Z107)</f>
        <v/>
      </c>
      <c r="S86" s="208" t="str">
        <f>IF('(入力①) 基本情報入力シート'!AA107="","",'(入力①) 基本情報入力シート'!AA107)</f>
        <v/>
      </c>
      <c r="T86" s="348"/>
      <c r="U86" s="354" t="str">
        <f>IF(P86="","",VLOOKUP(P86,'【参考】数式用2'!$A$3:$C$36,3,FALSE))</f>
        <v/>
      </c>
      <c r="V86" s="359" t="s">
        <v>253</v>
      </c>
      <c r="W86" s="362"/>
      <c r="X86" s="364" t="s">
        <v>37</v>
      </c>
      <c r="Y86" s="362"/>
      <c r="Z86" s="366" t="s">
        <v>237</v>
      </c>
      <c r="AA86" s="362"/>
      <c r="AB86" s="359" t="s">
        <v>37</v>
      </c>
      <c r="AC86" s="362"/>
      <c r="AD86" s="359" t="s">
        <v>42</v>
      </c>
      <c r="AE86" s="368" t="s">
        <v>72</v>
      </c>
      <c r="AF86" s="370" t="str">
        <f t="shared" si="3"/>
        <v/>
      </c>
      <c r="AG86" s="372" t="s">
        <v>255</v>
      </c>
      <c r="AH86" s="375" t="str">
        <f t="shared" si="4"/>
        <v/>
      </c>
      <c r="AI86" s="381"/>
      <c r="AJ86" s="385"/>
      <c r="AK86" s="381"/>
      <c r="AL86" s="394"/>
    </row>
    <row r="87" spans="1:38" ht="36.75" customHeight="1">
      <c r="A87" s="298">
        <f t="shared" si="5"/>
        <v>76</v>
      </c>
      <c r="B87" s="303" t="str">
        <f>IF('(入力①) 基本情報入力シート'!C108="","",'(入力①) 基本情報入力シート'!C108)</f>
        <v/>
      </c>
      <c r="C87" s="308" t="str">
        <f>IF('(入力①) 基本情報入力シート'!D108="","",'(入力①) 基本情報入力シート'!D108)</f>
        <v/>
      </c>
      <c r="D87" s="308" t="str">
        <f>IF('(入力①) 基本情報入力シート'!E108="","",'(入力①) 基本情報入力シート'!E108)</f>
        <v/>
      </c>
      <c r="E87" s="308" t="str">
        <f>IF('(入力①) 基本情報入力シート'!F108="","",'(入力①) 基本情報入力シート'!F108)</f>
        <v/>
      </c>
      <c r="F87" s="308" t="str">
        <f>IF('(入力①) 基本情報入力シート'!G108="","",'(入力①) 基本情報入力シート'!G108)</f>
        <v/>
      </c>
      <c r="G87" s="308" t="str">
        <f>IF('(入力①) 基本情報入力シート'!H108="","",'(入力①) 基本情報入力シート'!H108)</f>
        <v/>
      </c>
      <c r="H87" s="308" t="str">
        <f>IF('(入力①) 基本情報入力シート'!I108="","",'(入力①) 基本情報入力シート'!I108)</f>
        <v/>
      </c>
      <c r="I87" s="308" t="str">
        <f>IF('(入力①) 基本情報入力シート'!J108="","",'(入力①) 基本情報入力シート'!J108)</f>
        <v/>
      </c>
      <c r="J87" s="308" t="str">
        <f>IF('(入力①) 基本情報入力シート'!K108="","",'(入力①) 基本情報入力シート'!K108)</f>
        <v/>
      </c>
      <c r="K87" s="315" t="str">
        <f>IF('(入力①) 基本情報入力シート'!L108="","",'(入力①) 基本情報入力シート'!L108)</f>
        <v/>
      </c>
      <c r="L87" s="319" t="str">
        <f>IF('(入力①) 基本情報入力シート'!M108="","",'(入力①) 基本情報入力シート'!M108)</f>
        <v/>
      </c>
      <c r="M87" s="319" t="str">
        <f>IF('(入力①) 基本情報入力シート'!R108="","",'(入力①) 基本情報入力シート'!R108)</f>
        <v/>
      </c>
      <c r="N87" s="319" t="str">
        <f>IF('(入力①) 基本情報入力シート'!W108="","",'(入力①) 基本情報入力シート'!W108)</f>
        <v/>
      </c>
      <c r="O87" s="298" t="str">
        <f>IF('(入力①) 基本情報入力シート'!X108="","",'(入力①) 基本情報入力シート'!X108)</f>
        <v/>
      </c>
      <c r="P87" s="335" t="str">
        <f>IF('(入力①) 基本情報入力シート'!Y108="","",'(入力①) 基本情報入力シート'!Y108)</f>
        <v/>
      </c>
      <c r="Q87" s="337"/>
      <c r="R87" s="204" t="str">
        <f>IF('(入力①) 基本情報入力シート'!Z108="","",'(入力①) 基本情報入力シート'!Z108)</f>
        <v/>
      </c>
      <c r="S87" s="208" t="str">
        <f>IF('(入力①) 基本情報入力シート'!AA108="","",'(入力①) 基本情報入力シート'!AA108)</f>
        <v/>
      </c>
      <c r="T87" s="348"/>
      <c r="U87" s="354" t="str">
        <f>IF(P87="","",VLOOKUP(P87,'【参考】数式用2'!$A$3:$C$36,3,FALSE))</f>
        <v/>
      </c>
      <c r="V87" s="359" t="s">
        <v>253</v>
      </c>
      <c r="W87" s="362"/>
      <c r="X87" s="364" t="s">
        <v>37</v>
      </c>
      <c r="Y87" s="362"/>
      <c r="Z87" s="366" t="s">
        <v>237</v>
      </c>
      <c r="AA87" s="362"/>
      <c r="AB87" s="359" t="s">
        <v>37</v>
      </c>
      <c r="AC87" s="362"/>
      <c r="AD87" s="359" t="s">
        <v>42</v>
      </c>
      <c r="AE87" s="368" t="s">
        <v>72</v>
      </c>
      <c r="AF87" s="370" t="str">
        <f t="shared" si="3"/>
        <v/>
      </c>
      <c r="AG87" s="372" t="s">
        <v>255</v>
      </c>
      <c r="AH87" s="375" t="str">
        <f t="shared" si="4"/>
        <v/>
      </c>
      <c r="AI87" s="381"/>
      <c r="AJ87" s="385"/>
      <c r="AK87" s="381"/>
      <c r="AL87" s="394"/>
    </row>
    <row r="88" spans="1:38" ht="36.75" customHeight="1">
      <c r="A88" s="298">
        <f t="shared" si="5"/>
        <v>77</v>
      </c>
      <c r="B88" s="303" t="str">
        <f>IF('(入力①) 基本情報入力シート'!C109="","",'(入力①) 基本情報入力シート'!C109)</f>
        <v/>
      </c>
      <c r="C88" s="308" t="str">
        <f>IF('(入力①) 基本情報入力シート'!D109="","",'(入力①) 基本情報入力シート'!D109)</f>
        <v/>
      </c>
      <c r="D88" s="308" t="str">
        <f>IF('(入力①) 基本情報入力シート'!E109="","",'(入力①) 基本情報入力シート'!E109)</f>
        <v/>
      </c>
      <c r="E88" s="308" t="str">
        <f>IF('(入力①) 基本情報入力シート'!F109="","",'(入力①) 基本情報入力シート'!F109)</f>
        <v/>
      </c>
      <c r="F88" s="308" t="str">
        <f>IF('(入力①) 基本情報入力シート'!G109="","",'(入力①) 基本情報入力シート'!G109)</f>
        <v/>
      </c>
      <c r="G88" s="308" t="str">
        <f>IF('(入力①) 基本情報入力シート'!H109="","",'(入力①) 基本情報入力シート'!H109)</f>
        <v/>
      </c>
      <c r="H88" s="308" t="str">
        <f>IF('(入力①) 基本情報入力シート'!I109="","",'(入力①) 基本情報入力シート'!I109)</f>
        <v/>
      </c>
      <c r="I88" s="308" t="str">
        <f>IF('(入力①) 基本情報入力シート'!J109="","",'(入力①) 基本情報入力シート'!J109)</f>
        <v/>
      </c>
      <c r="J88" s="308" t="str">
        <f>IF('(入力①) 基本情報入力シート'!K109="","",'(入力①) 基本情報入力シート'!K109)</f>
        <v/>
      </c>
      <c r="K88" s="315" t="str">
        <f>IF('(入力①) 基本情報入力シート'!L109="","",'(入力①) 基本情報入力シート'!L109)</f>
        <v/>
      </c>
      <c r="L88" s="319" t="str">
        <f>IF('(入力①) 基本情報入力シート'!M109="","",'(入力①) 基本情報入力シート'!M109)</f>
        <v/>
      </c>
      <c r="M88" s="319" t="str">
        <f>IF('(入力①) 基本情報入力シート'!R109="","",'(入力①) 基本情報入力シート'!R109)</f>
        <v/>
      </c>
      <c r="N88" s="319" t="str">
        <f>IF('(入力①) 基本情報入力シート'!W109="","",'(入力①) 基本情報入力シート'!W109)</f>
        <v/>
      </c>
      <c r="O88" s="298" t="str">
        <f>IF('(入力①) 基本情報入力シート'!X109="","",'(入力①) 基本情報入力シート'!X109)</f>
        <v/>
      </c>
      <c r="P88" s="335" t="str">
        <f>IF('(入力①) 基本情報入力シート'!Y109="","",'(入力①) 基本情報入力シート'!Y109)</f>
        <v/>
      </c>
      <c r="Q88" s="337"/>
      <c r="R88" s="204" t="str">
        <f>IF('(入力①) 基本情報入力シート'!Z109="","",'(入力①) 基本情報入力シート'!Z109)</f>
        <v/>
      </c>
      <c r="S88" s="208" t="str">
        <f>IF('(入力①) 基本情報入力シート'!AA109="","",'(入力①) 基本情報入力シート'!AA109)</f>
        <v/>
      </c>
      <c r="T88" s="348"/>
      <c r="U88" s="354" t="str">
        <f>IF(P88="","",VLOOKUP(P88,'【参考】数式用2'!$A$3:$C$36,3,FALSE))</f>
        <v/>
      </c>
      <c r="V88" s="359" t="s">
        <v>253</v>
      </c>
      <c r="W88" s="362"/>
      <c r="X88" s="364" t="s">
        <v>37</v>
      </c>
      <c r="Y88" s="362"/>
      <c r="Z88" s="366" t="s">
        <v>237</v>
      </c>
      <c r="AA88" s="362"/>
      <c r="AB88" s="359" t="s">
        <v>37</v>
      </c>
      <c r="AC88" s="362"/>
      <c r="AD88" s="359" t="s">
        <v>42</v>
      </c>
      <c r="AE88" s="368" t="s">
        <v>72</v>
      </c>
      <c r="AF88" s="370" t="str">
        <f t="shared" si="3"/>
        <v/>
      </c>
      <c r="AG88" s="372" t="s">
        <v>255</v>
      </c>
      <c r="AH88" s="375" t="str">
        <f t="shared" si="4"/>
        <v/>
      </c>
      <c r="AI88" s="381"/>
      <c r="AJ88" s="385"/>
      <c r="AK88" s="381"/>
      <c r="AL88" s="394"/>
    </row>
    <row r="89" spans="1:38" ht="36.75" customHeight="1">
      <c r="A89" s="298">
        <f t="shared" si="5"/>
        <v>78</v>
      </c>
      <c r="B89" s="303" t="str">
        <f>IF('(入力①) 基本情報入力シート'!C110="","",'(入力①) 基本情報入力シート'!C110)</f>
        <v/>
      </c>
      <c r="C89" s="308" t="str">
        <f>IF('(入力①) 基本情報入力シート'!D110="","",'(入力①) 基本情報入力シート'!D110)</f>
        <v/>
      </c>
      <c r="D89" s="308" t="str">
        <f>IF('(入力①) 基本情報入力シート'!E110="","",'(入力①) 基本情報入力シート'!E110)</f>
        <v/>
      </c>
      <c r="E89" s="308" t="str">
        <f>IF('(入力①) 基本情報入力シート'!F110="","",'(入力①) 基本情報入力シート'!F110)</f>
        <v/>
      </c>
      <c r="F89" s="308" t="str">
        <f>IF('(入力①) 基本情報入力シート'!G110="","",'(入力①) 基本情報入力シート'!G110)</f>
        <v/>
      </c>
      <c r="G89" s="308" t="str">
        <f>IF('(入力①) 基本情報入力シート'!H110="","",'(入力①) 基本情報入力シート'!H110)</f>
        <v/>
      </c>
      <c r="H89" s="308" t="str">
        <f>IF('(入力①) 基本情報入力シート'!I110="","",'(入力①) 基本情報入力シート'!I110)</f>
        <v/>
      </c>
      <c r="I89" s="308" t="str">
        <f>IF('(入力①) 基本情報入力シート'!J110="","",'(入力①) 基本情報入力シート'!J110)</f>
        <v/>
      </c>
      <c r="J89" s="308" t="str">
        <f>IF('(入力①) 基本情報入力シート'!K110="","",'(入力①) 基本情報入力シート'!K110)</f>
        <v/>
      </c>
      <c r="K89" s="315" t="str">
        <f>IF('(入力①) 基本情報入力シート'!L110="","",'(入力①) 基本情報入力シート'!L110)</f>
        <v/>
      </c>
      <c r="L89" s="319" t="str">
        <f>IF('(入力①) 基本情報入力シート'!M110="","",'(入力①) 基本情報入力シート'!M110)</f>
        <v/>
      </c>
      <c r="M89" s="319" t="str">
        <f>IF('(入力①) 基本情報入力シート'!R110="","",'(入力①) 基本情報入力シート'!R110)</f>
        <v/>
      </c>
      <c r="N89" s="319" t="str">
        <f>IF('(入力①) 基本情報入力シート'!W110="","",'(入力①) 基本情報入力シート'!W110)</f>
        <v/>
      </c>
      <c r="O89" s="298" t="str">
        <f>IF('(入力①) 基本情報入力シート'!X110="","",'(入力①) 基本情報入力シート'!X110)</f>
        <v/>
      </c>
      <c r="P89" s="335" t="str">
        <f>IF('(入力①) 基本情報入力シート'!Y110="","",'(入力①) 基本情報入力シート'!Y110)</f>
        <v/>
      </c>
      <c r="Q89" s="337"/>
      <c r="R89" s="204" t="str">
        <f>IF('(入力①) 基本情報入力シート'!Z110="","",'(入力①) 基本情報入力シート'!Z110)</f>
        <v/>
      </c>
      <c r="S89" s="208" t="str">
        <f>IF('(入力①) 基本情報入力シート'!AA110="","",'(入力①) 基本情報入力シート'!AA110)</f>
        <v/>
      </c>
      <c r="T89" s="348"/>
      <c r="U89" s="354" t="str">
        <f>IF(P89="","",VLOOKUP(P89,'【参考】数式用2'!$A$3:$C$36,3,FALSE))</f>
        <v/>
      </c>
      <c r="V89" s="359" t="s">
        <v>253</v>
      </c>
      <c r="W89" s="362"/>
      <c r="X89" s="364" t="s">
        <v>37</v>
      </c>
      <c r="Y89" s="362"/>
      <c r="Z89" s="366" t="s">
        <v>237</v>
      </c>
      <c r="AA89" s="362"/>
      <c r="AB89" s="359" t="s">
        <v>37</v>
      </c>
      <c r="AC89" s="362"/>
      <c r="AD89" s="359" t="s">
        <v>42</v>
      </c>
      <c r="AE89" s="368" t="s">
        <v>72</v>
      </c>
      <c r="AF89" s="370" t="str">
        <f t="shared" si="3"/>
        <v/>
      </c>
      <c r="AG89" s="372" t="s">
        <v>255</v>
      </c>
      <c r="AH89" s="375" t="str">
        <f t="shared" si="4"/>
        <v/>
      </c>
      <c r="AI89" s="381"/>
      <c r="AJ89" s="385"/>
      <c r="AK89" s="381"/>
      <c r="AL89" s="394"/>
    </row>
    <row r="90" spans="1:38" ht="36.75" customHeight="1">
      <c r="A90" s="298">
        <f t="shared" si="5"/>
        <v>79</v>
      </c>
      <c r="B90" s="303" t="str">
        <f>IF('(入力①) 基本情報入力シート'!C111="","",'(入力①) 基本情報入力シート'!C111)</f>
        <v/>
      </c>
      <c r="C90" s="308" t="str">
        <f>IF('(入力①) 基本情報入力シート'!D111="","",'(入力①) 基本情報入力シート'!D111)</f>
        <v/>
      </c>
      <c r="D90" s="308" t="str">
        <f>IF('(入力①) 基本情報入力シート'!E111="","",'(入力①) 基本情報入力シート'!E111)</f>
        <v/>
      </c>
      <c r="E90" s="308" t="str">
        <f>IF('(入力①) 基本情報入力シート'!F111="","",'(入力①) 基本情報入力シート'!F111)</f>
        <v/>
      </c>
      <c r="F90" s="308" t="str">
        <f>IF('(入力①) 基本情報入力シート'!G111="","",'(入力①) 基本情報入力シート'!G111)</f>
        <v/>
      </c>
      <c r="G90" s="308" t="str">
        <f>IF('(入力①) 基本情報入力シート'!H111="","",'(入力①) 基本情報入力シート'!H111)</f>
        <v/>
      </c>
      <c r="H90" s="308" t="str">
        <f>IF('(入力①) 基本情報入力シート'!I111="","",'(入力①) 基本情報入力シート'!I111)</f>
        <v/>
      </c>
      <c r="I90" s="308" t="str">
        <f>IF('(入力①) 基本情報入力シート'!J111="","",'(入力①) 基本情報入力シート'!J111)</f>
        <v/>
      </c>
      <c r="J90" s="308" t="str">
        <f>IF('(入力①) 基本情報入力シート'!K111="","",'(入力①) 基本情報入力シート'!K111)</f>
        <v/>
      </c>
      <c r="K90" s="315" t="str">
        <f>IF('(入力①) 基本情報入力シート'!L111="","",'(入力①) 基本情報入力シート'!L111)</f>
        <v/>
      </c>
      <c r="L90" s="319" t="str">
        <f>IF('(入力①) 基本情報入力シート'!M111="","",'(入力①) 基本情報入力シート'!M111)</f>
        <v/>
      </c>
      <c r="M90" s="319" t="str">
        <f>IF('(入力①) 基本情報入力シート'!R111="","",'(入力①) 基本情報入力シート'!R111)</f>
        <v/>
      </c>
      <c r="N90" s="319" t="str">
        <f>IF('(入力①) 基本情報入力シート'!W111="","",'(入力①) 基本情報入力シート'!W111)</f>
        <v/>
      </c>
      <c r="O90" s="298" t="str">
        <f>IF('(入力①) 基本情報入力シート'!X111="","",'(入力①) 基本情報入力シート'!X111)</f>
        <v/>
      </c>
      <c r="P90" s="335" t="str">
        <f>IF('(入力①) 基本情報入力シート'!Y111="","",'(入力①) 基本情報入力シート'!Y111)</f>
        <v/>
      </c>
      <c r="Q90" s="337"/>
      <c r="R90" s="204" t="str">
        <f>IF('(入力①) 基本情報入力シート'!Z111="","",'(入力①) 基本情報入力シート'!Z111)</f>
        <v/>
      </c>
      <c r="S90" s="208" t="str">
        <f>IF('(入力①) 基本情報入力シート'!AA111="","",'(入力①) 基本情報入力シート'!AA111)</f>
        <v/>
      </c>
      <c r="T90" s="348"/>
      <c r="U90" s="354" t="str">
        <f>IF(P90="","",VLOOKUP(P90,'【参考】数式用2'!$A$3:$C$36,3,FALSE))</f>
        <v/>
      </c>
      <c r="V90" s="359" t="s">
        <v>253</v>
      </c>
      <c r="W90" s="362"/>
      <c r="X90" s="364" t="s">
        <v>37</v>
      </c>
      <c r="Y90" s="362"/>
      <c r="Z90" s="366" t="s">
        <v>237</v>
      </c>
      <c r="AA90" s="362"/>
      <c r="AB90" s="359" t="s">
        <v>37</v>
      </c>
      <c r="AC90" s="362"/>
      <c r="AD90" s="359" t="s">
        <v>42</v>
      </c>
      <c r="AE90" s="368" t="s">
        <v>72</v>
      </c>
      <c r="AF90" s="370" t="str">
        <f t="shared" si="3"/>
        <v/>
      </c>
      <c r="AG90" s="372" t="s">
        <v>255</v>
      </c>
      <c r="AH90" s="375" t="str">
        <f t="shared" si="4"/>
        <v/>
      </c>
      <c r="AI90" s="381"/>
      <c r="AJ90" s="385"/>
      <c r="AK90" s="381"/>
      <c r="AL90" s="394"/>
    </row>
    <row r="91" spans="1:38" ht="36.75" customHeight="1">
      <c r="A91" s="298">
        <f t="shared" si="5"/>
        <v>80</v>
      </c>
      <c r="B91" s="303" t="str">
        <f>IF('(入力①) 基本情報入力シート'!C112="","",'(入力①) 基本情報入力シート'!C112)</f>
        <v/>
      </c>
      <c r="C91" s="308" t="str">
        <f>IF('(入力①) 基本情報入力シート'!D112="","",'(入力①) 基本情報入力シート'!D112)</f>
        <v/>
      </c>
      <c r="D91" s="308" t="str">
        <f>IF('(入力①) 基本情報入力シート'!E112="","",'(入力①) 基本情報入力シート'!E112)</f>
        <v/>
      </c>
      <c r="E91" s="308" t="str">
        <f>IF('(入力①) 基本情報入力シート'!F112="","",'(入力①) 基本情報入力シート'!F112)</f>
        <v/>
      </c>
      <c r="F91" s="308" t="str">
        <f>IF('(入力①) 基本情報入力シート'!G112="","",'(入力①) 基本情報入力シート'!G112)</f>
        <v/>
      </c>
      <c r="G91" s="308" t="str">
        <f>IF('(入力①) 基本情報入力シート'!H112="","",'(入力①) 基本情報入力シート'!H112)</f>
        <v/>
      </c>
      <c r="H91" s="308" t="str">
        <f>IF('(入力①) 基本情報入力シート'!I112="","",'(入力①) 基本情報入力シート'!I112)</f>
        <v/>
      </c>
      <c r="I91" s="308" t="str">
        <f>IF('(入力①) 基本情報入力シート'!J112="","",'(入力①) 基本情報入力シート'!J112)</f>
        <v/>
      </c>
      <c r="J91" s="308" t="str">
        <f>IF('(入力①) 基本情報入力シート'!K112="","",'(入力①) 基本情報入力シート'!K112)</f>
        <v/>
      </c>
      <c r="K91" s="315" t="str">
        <f>IF('(入力①) 基本情報入力シート'!L112="","",'(入力①) 基本情報入力シート'!L112)</f>
        <v/>
      </c>
      <c r="L91" s="319" t="str">
        <f>IF('(入力①) 基本情報入力シート'!M112="","",'(入力①) 基本情報入力シート'!M112)</f>
        <v/>
      </c>
      <c r="M91" s="319" t="str">
        <f>IF('(入力①) 基本情報入力シート'!R112="","",'(入力①) 基本情報入力シート'!R112)</f>
        <v/>
      </c>
      <c r="N91" s="319" t="str">
        <f>IF('(入力①) 基本情報入力シート'!W112="","",'(入力①) 基本情報入力シート'!W112)</f>
        <v/>
      </c>
      <c r="O91" s="298" t="str">
        <f>IF('(入力①) 基本情報入力シート'!X112="","",'(入力①) 基本情報入力シート'!X112)</f>
        <v/>
      </c>
      <c r="P91" s="335" t="str">
        <f>IF('(入力①) 基本情報入力シート'!Y112="","",'(入力①) 基本情報入力シート'!Y112)</f>
        <v/>
      </c>
      <c r="Q91" s="337"/>
      <c r="R91" s="204" t="str">
        <f>IF('(入力①) 基本情報入力シート'!Z112="","",'(入力①) 基本情報入力シート'!Z112)</f>
        <v/>
      </c>
      <c r="S91" s="208" t="str">
        <f>IF('(入力①) 基本情報入力シート'!AA112="","",'(入力①) 基本情報入力シート'!AA112)</f>
        <v/>
      </c>
      <c r="T91" s="348"/>
      <c r="U91" s="354" t="str">
        <f>IF(P91="","",VLOOKUP(P91,'【参考】数式用2'!$A$3:$C$36,3,FALSE))</f>
        <v/>
      </c>
      <c r="V91" s="359" t="s">
        <v>253</v>
      </c>
      <c r="W91" s="362"/>
      <c r="X91" s="364" t="s">
        <v>37</v>
      </c>
      <c r="Y91" s="362"/>
      <c r="Z91" s="366" t="s">
        <v>237</v>
      </c>
      <c r="AA91" s="362"/>
      <c r="AB91" s="359" t="s">
        <v>37</v>
      </c>
      <c r="AC91" s="362"/>
      <c r="AD91" s="359" t="s">
        <v>42</v>
      </c>
      <c r="AE91" s="368" t="s">
        <v>72</v>
      </c>
      <c r="AF91" s="370" t="str">
        <f t="shared" si="3"/>
        <v/>
      </c>
      <c r="AG91" s="372" t="s">
        <v>255</v>
      </c>
      <c r="AH91" s="375" t="str">
        <f t="shared" si="4"/>
        <v/>
      </c>
      <c r="AI91" s="381"/>
      <c r="AJ91" s="385"/>
      <c r="AK91" s="381"/>
      <c r="AL91" s="394"/>
    </row>
    <row r="92" spans="1:38" ht="36.75" customHeight="1">
      <c r="A92" s="298">
        <f t="shared" si="5"/>
        <v>81</v>
      </c>
      <c r="B92" s="303" t="str">
        <f>IF('(入力①) 基本情報入力シート'!C113="","",'(入力①) 基本情報入力シート'!C113)</f>
        <v/>
      </c>
      <c r="C92" s="308" t="str">
        <f>IF('(入力①) 基本情報入力シート'!D113="","",'(入力①) 基本情報入力シート'!D113)</f>
        <v/>
      </c>
      <c r="D92" s="308" t="str">
        <f>IF('(入力①) 基本情報入力シート'!E113="","",'(入力①) 基本情報入力シート'!E113)</f>
        <v/>
      </c>
      <c r="E92" s="308" t="str">
        <f>IF('(入力①) 基本情報入力シート'!F113="","",'(入力①) 基本情報入力シート'!F113)</f>
        <v/>
      </c>
      <c r="F92" s="308" t="str">
        <f>IF('(入力①) 基本情報入力シート'!G113="","",'(入力①) 基本情報入力シート'!G113)</f>
        <v/>
      </c>
      <c r="G92" s="308" t="str">
        <f>IF('(入力①) 基本情報入力シート'!H113="","",'(入力①) 基本情報入力シート'!H113)</f>
        <v/>
      </c>
      <c r="H92" s="308" t="str">
        <f>IF('(入力①) 基本情報入力シート'!I113="","",'(入力①) 基本情報入力シート'!I113)</f>
        <v/>
      </c>
      <c r="I92" s="308" t="str">
        <f>IF('(入力①) 基本情報入力シート'!J113="","",'(入力①) 基本情報入力シート'!J113)</f>
        <v/>
      </c>
      <c r="J92" s="308" t="str">
        <f>IF('(入力①) 基本情報入力シート'!K113="","",'(入力①) 基本情報入力シート'!K113)</f>
        <v/>
      </c>
      <c r="K92" s="315" t="str">
        <f>IF('(入力①) 基本情報入力シート'!L113="","",'(入力①) 基本情報入力シート'!L113)</f>
        <v/>
      </c>
      <c r="L92" s="319" t="str">
        <f>IF('(入力①) 基本情報入力シート'!M113="","",'(入力①) 基本情報入力シート'!M113)</f>
        <v/>
      </c>
      <c r="M92" s="319" t="str">
        <f>IF('(入力①) 基本情報入力シート'!R113="","",'(入力①) 基本情報入力シート'!R113)</f>
        <v/>
      </c>
      <c r="N92" s="319" t="str">
        <f>IF('(入力①) 基本情報入力シート'!W113="","",'(入力①) 基本情報入力シート'!W113)</f>
        <v/>
      </c>
      <c r="O92" s="298" t="str">
        <f>IF('(入力①) 基本情報入力シート'!X113="","",'(入力①) 基本情報入力シート'!X113)</f>
        <v/>
      </c>
      <c r="P92" s="335" t="str">
        <f>IF('(入力①) 基本情報入力シート'!Y113="","",'(入力①) 基本情報入力シート'!Y113)</f>
        <v/>
      </c>
      <c r="Q92" s="337"/>
      <c r="R92" s="204" t="str">
        <f>IF('(入力①) 基本情報入力シート'!Z113="","",'(入力①) 基本情報入力シート'!Z113)</f>
        <v/>
      </c>
      <c r="S92" s="208" t="str">
        <f>IF('(入力①) 基本情報入力シート'!AA113="","",'(入力①) 基本情報入力シート'!AA113)</f>
        <v/>
      </c>
      <c r="T92" s="348"/>
      <c r="U92" s="354" t="str">
        <f>IF(P92="","",VLOOKUP(P92,'【参考】数式用2'!$A$3:$C$36,3,FALSE))</f>
        <v/>
      </c>
      <c r="V92" s="359" t="s">
        <v>253</v>
      </c>
      <c r="W92" s="362"/>
      <c r="X92" s="364" t="s">
        <v>37</v>
      </c>
      <c r="Y92" s="362"/>
      <c r="Z92" s="366" t="s">
        <v>237</v>
      </c>
      <c r="AA92" s="362"/>
      <c r="AB92" s="359" t="s">
        <v>37</v>
      </c>
      <c r="AC92" s="362"/>
      <c r="AD92" s="359" t="s">
        <v>42</v>
      </c>
      <c r="AE92" s="368" t="s">
        <v>72</v>
      </c>
      <c r="AF92" s="370" t="str">
        <f t="shared" si="3"/>
        <v/>
      </c>
      <c r="AG92" s="372" t="s">
        <v>255</v>
      </c>
      <c r="AH92" s="375" t="str">
        <f t="shared" si="4"/>
        <v/>
      </c>
      <c r="AI92" s="381"/>
      <c r="AJ92" s="385"/>
      <c r="AK92" s="381"/>
      <c r="AL92" s="394"/>
    </row>
    <row r="93" spans="1:38" ht="36.75" customHeight="1">
      <c r="A93" s="298">
        <f t="shared" si="5"/>
        <v>82</v>
      </c>
      <c r="B93" s="303" t="str">
        <f>IF('(入力①) 基本情報入力シート'!C114="","",'(入力①) 基本情報入力シート'!C114)</f>
        <v/>
      </c>
      <c r="C93" s="308" t="str">
        <f>IF('(入力①) 基本情報入力シート'!D114="","",'(入力①) 基本情報入力シート'!D114)</f>
        <v/>
      </c>
      <c r="D93" s="308" t="str">
        <f>IF('(入力①) 基本情報入力シート'!E114="","",'(入力①) 基本情報入力シート'!E114)</f>
        <v/>
      </c>
      <c r="E93" s="308" t="str">
        <f>IF('(入力①) 基本情報入力シート'!F114="","",'(入力①) 基本情報入力シート'!F114)</f>
        <v/>
      </c>
      <c r="F93" s="308" t="str">
        <f>IF('(入力①) 基本情報入力シート'!G114="","",'(入力①) 基本情報入力シート'!G114)</f>
        <v/>
      </c>
      <c r="G93" s="308" t="str">
        <f>IF('(入力①) 基本情報入力シート'!H114="","",'(入力①) 基本情報入力シート'!H114)</f>
        <v/>
      </c>
      <c r="H93" s="308" t="str">
        <f>IF('(入力①) 基本情報入力シート'!I114="","",'(入力①) 基本情報入力シート'!I114)</f>
        <v/>
      </c>
      <c r="I93" s="308" t="str">
        <f>IF('(入力①) 基本情報入力シート'!J114="","",'(入力①) 基本情報入力シート'!J114)</f>
        <v/>
      </c>
      <c r="J93" s="308" t="str">
        <f>IF('(入力①) 基本情報入力シート'!K114="","",'(入力①) 基本情報入力シート'!K114)</f>
        <v/>
      </c>
      <c r="K93" s="315" t="str">
        <f>IF('(入力①) 基本情報入力シート'!L114="","",'(入力①) 基本情報入力シート'!L114)</f>
        <v/>
      </c>
      <c r="L93" s="319" t="str">
        <f>IF('(入力①) 基本情報入力シート'!M114="","",'(入力①) 基本情報入力シート'!M114)</f>
        <v/>
      </c>
      <c r="M93" s="319" t="str">
        <f>IF('(入力①) 基本情報入力シート'!R114="","",'(入力①) 基本情報入力シート'!R114)</f>
        <v/>
      </c>
      <c r="N93" s="319" t="str">
        <f>IF('(入力①) 基本情報入力シート'!W114="","",'(入力①) 基本情報入力シート'!W114)</f>
        <v/>
      </c>
      <c r="O93" s="298" t="str">
        <f>IF('(入力①) 基本情報入力シート'!X114="","",'(入力①) 基本情報入力シート'!X114)</f>
        <v/>
      </c>
      <c r="P93" s="335" t="str">
        <f>IF('(入力①) 基本情報入力シート'!Y114="","",'(入力①) 基本情報入力シート'!Y114)</f>
        <v/>
      </c>
      <c r="Q93" s="337"/>
      <c r="R93" s="204" t="str">
        <f>IF('(入力①) 基本情報入力シート'!Z114="","",'(入力①) 基本情報入力シート'!Z114)</f>
        <v/>
      </c>
      <c r="S93" s="208" t="str">
        <f>IF('(入力①) 基本情報入力シート'!AA114="","",'(入力①) 基本情報入力シート'!AA114)</f>
        <v/>
      </c>
      <c r="T93" s="348"/>
      <c r="U93" s="354" t="str">
        <f>IF(P93="","",VLOOKUP(P93,'【参考】数式用2'!$A$3:$C$36,3,FALSE))</f>
        <v/>
      </c>
      <c r="V93" s="359" t="s">
        <v>253</v>
      </c>
      <c r="W93" s="362"/>
      <c r="X93" s="364" t="s">
        <v>37</v>
      </c>
      <c r="Y93" s="362"/>
      <c r="Z93" s="366" t="s">
        <v>237</v>
      </c>
      <c r="AA93" s="362"/>
      <c r="AB93" s="359" t="s">
        <v>37</v>
      </c>
      <c r="AC93" s="362"/>
      <c r="AD93" s="359" t="s">
        <v>42</v>
      </c>
      <c r="AE93" s="368" t="s">
        <v>72</v>
      </c>
      <c r="AF93" s="370" t="str">
        <f t="shared" si="3"/>
        <v/>
      </c>
      <c r="AG93" s="372" t="s">
        <v>255</v>
      </c>
      <c r="AH93" s="375" t="str">
        <f t="shared" si="4"/>
        <v/>
      </c>
      <c r="AI93" s="381"/>
      <c r="AJ93" s="385"/>
      <c r="AK93" s="381"/>
      <c r="AL93" s="394"/>
    </row>
    <row r="94" spans="1:38" ht="36.75" customHeight="1">
      <c r="A94" s="298">
        <f t="shared" si="5"/>
        <v>83</v>
      </c>
      <c r="B94" s="303" t="str">
        <f>IF('(入力①) 基本情報入力シート'!C115="","",'(入力①) 基本情報入力シート'!C115)</f>
        <v/>
      </c>
      <c r="C94" s="308" t="str">
        <f>IF('(入力①) 基本情報入力シート'!D115="","",'(入力①) 基本情報入力シート'!D115)</f>
        <v/>
      </c>
      <c r="D94" s="308" t="str">
        <f>IF('(入力①) 基本情報入力シート'!E115="","",'(入力①) 基本情報入力シート'!E115)</f>
        <v/>
      </c>
      <c r="E94" s="308" t="str">
        <f>IF('(入力①) 基本情報入力シート'!F115="","",'(入力①) 基本情報入力シート'!F115)</f>
        <v/>
      </c>
      <c r="F94" s="308" t="str">
        <f>IF('(入力①) 基本情報入力シート'!G115="","",'(入力①) 基本情報入力シート'!G115)</f>
        <v/>
      </c>
      <c r="G94" s="308" t="str">
        <f>IF('(入力①) 基本情報入力シート'!H115="","",'(入力①) 基本情報入力シート'!H115)</f>
        <v/>
      </c>
      <c r="H94" s="308" t="str">
        <f>IF('(入力①) 基本情報入力シート'!I115="","",'(入力①) 基本情報入力シート'!I115)</f>
        <v/>
      </c>
      <c r="I94" s="308" t="str">
        <f>IF('(入力①) 基本情報入力シート'!J115="","",'(入力①) 基本情報入力シート'!J115)</f>
        <v/>
      </c>
      <c r="J94" s="308" t="str">
        <f>IF('(入力①) 基本情報入力シート'!K115="","",'(入力①) 基本情報入力シート'!K115)</f>
        <v/>
      </c>
      <c r="K94" s="315" t="str">
        <f>IF('(入力①) 基本情報入力シート'!L115="","",'(入力①) 基本情報入力シート'!L115)</f>
        <v/>
      </c>
      <c r="L94" s="319" t="str">
        <f>IF('(入力①) 基本情報入力シート'!M115="","",'(入力①) 基本情報入力シート'!M115)</f>
        <v/>
      </c>
      <c r="M94" s="319" t="str">
        <f>IF('(入力①) 基本情報入力シート'!R115="","",'(入力①) 基本情報入力シート'!R115)</f>
        <v/>
      </c>
      <c r="N94" s="319" t="str">
        <f>IF('(入力①) 基本情報入力シート'!W115="","",'(入力①) 基本情報入力シート'!W115)</f>
        <v/>
      </c>
      <c r="O94" s="298" t="str">
        <f>IF('(入力①) 基本情報入力シート'!X115="","",'(入力①) 基本情報入力シート'!X115)</f>
        <v/>
      </c>
      <c r="P94" s="335" t="str">
        <f>IF('(入力①) 基本情報入力シート'!Y115="","",'(入力①) 基本情報入力シート'!Y115)</f>
        <v/>
      </c>
      <c r="Q94" s="337"/>
      <c r="R94" s="204" t="str">
        <f>IF('(入力①) 基本情報入力シート'!Z115="","",'(入力①) 基本情報入力シート'!Z115)</f>
        <v/>
      </c>
      <c r="S94" s="208" t="str">
        <f>IF('(入力①) 基本情報入力シート'!AA115="","",'(入力①) 基本情報入力シート'!AA115)</f>
        <v/>
      </c>
      <c r="T94" s="348"/>
      <c r="U94" s="354" t="str">
        <f>IF(P94="","",VLOOKUP(P94,'【参考】数式用2'!$A$3:$C$36,3,FALSE))</f>
        <v/>
      </c>
      <c r="V94" s="359" t="s">
        <v>253</v>
      </c>
      <c r="W94" s="362"/>
      <c r="X94" s="364" t="s">
        <v>37</v>
      </c>
      <c r="Y94" s="362"/>
      <c r="Z94" s="366" t="s">
        <v>237</v>
      </c>
      <c r="AA94" s="362"/>
      <c r="AB94" s="359" t="s">
        <v>37</v>
      </c>
      <c r="AC94" s="362"/>
      <c r="AD94" s="359" t="s">
        <v>42</v>
      </c>
      <c r="AE94" s="368" t="s">
        <v>72</v>
      </c>
      <c r="AF94" s="370" t="str">
        <f t="shared" si="3"/>
        <v/>
      </c>
      <c r="AG94" s="372" t="s">
        <v>255</v>
      </c>
      <c r="AH94" s="375" t="str">
        <f t="shared" si="4"/>
        <v/>
      </c>
      <c r="AI94" s="381"/>
      <c r="AJ94" s="385"/>
      <c r="AK94" s="381"/>
      <c r="AL94" s="394"/>
    </row>
    <row r="95" spans="1:38" ht="36.75" customHeight="1">
      <c r="A95" s="298">
        <f t="shared" si="5"/>
        <v>84</v>
      </c>
      <c r="B95" s="303" t="str">
        <f>IF('(入力①) 基本情報入力シート'!C116="","",'(入力①) 基本情報入力シート'!C116)</f>
        <v/>
      </c>
      <c r="C95" s="308" t="str">
        <f>IF('(入力①) 基本情報入力シート'!D116="","",'(入力①) 基本情報入力シート'!D116)</f>
        <v/>
      </c>
      <c r="D95" s="308" t="str">
        <f>IF('(入力①) 基本情報入力シート'!E116="","",'(入力①) 基本情報入力シート'!E116)</f>
        <v/>
      </c>
      <c r="E95" s="308" t="str">
        <f>IF('(入力①) 基本情報入力シート'!F116="","",'(入力①) 基本情報入力シート'!F116)</f>
        <v/>
      </c>
      <c r="F95" s="308" t="str">
        <f>IF('(入力①) 基本情報入力シート'!G116="","",'(入力①) 基本情報入力シート'!G116)</f>
        <v/>
      </c>
      <c r="G95" s="308" t="str">
        <f>IF('(入力①) 基本情報入力シート'!H116="","",'(入力①) 基本情報入力シート'!H116)</f>
        <v/>
      </c>
      <c r="H95" s="308" t="str">
        <f>IF('(入力①) 基本情報入力シート'!I116="","",'(入力①) 基本情報入力シート'!I116)</f>
        <v/>
      </c>
      <c r="I95" s="308" t="str">
        <f>IF('(入力①) 基本情報入力シート'!J116="","",'(入力①) 基本情報入力シート'!J116)</f>
        <v/>
      </c>
      <c r="J95" s="308" t="str">
        <f>IF('(入力①) 基本情報入力シート'!K116="","",'(入力①) 基本情報入力シート'!K116)</f>
        <v/>
      </c>
      <c r="K95" s="315" t="str">
        <f>IF('(入力①) 基本情報入力シート'!L116="","",'(入力①) 基本情報入力シート'!L116)</f>
        <v/>
      </c>
      <c r="L95" s="319" t="str">
        <f>IF('(入力①) 基本情報入力シート'!M116="","",'(入力①) 基本情報入力シート'!M116)</f>
        <v/>
      </c>
      <c r="M95" s="319" t="str">
        <f>IF('(入力①) 基本情報入力シート'!R116="","",'(入力①) 基本情報入力シート'!R116)</f>
        <v/>
      </c>
      <c r="N95" s="319" t="str">
        <f>IF('(入力①) 基本情報入力シート'!W116="","",'(入力①) 基本情報入力シート'!W116)</f>
        <v/>
      </c>
      <c r="O95" s="298" t="str">
        <f>IF('(入力①) 基本情報入力シート'!X116="","",'(入力①) 基本情報入力シート'!X116)</f>
        <v/>
      </c>
      <c r="P95" s="335" t="str">
        <f>IF('(入力①) 基本情報入力シート'!Y116="","",'(入力①) 基本情報入力シート'!Y116)</f>
        <v/>
      </c>
      <c r="Q95" s="337"/>
      <c r="R95" s="204" t="str">
        <f>IF('(入力①) 基本情報入力シート'!Z116="","",'(入力①) 基本情報入力シート'!Z116)</f>
        <v/>
      </c>
      <c r="S95" s="208" t="str">
        <f>IF('(入力①) 基本情報入力シート'!AA116="","",'(入力①) 基本情報入力シート'!AA116)</f>
        <v/>
      </c>
      <c r="T95" s="348"/>
      <c r="U95" s="354" t="str">
        <f>IF(P95="","",VLOOKUP(P95,'【参考】数式用2'!$A$3:$C$36,3,FALSE))</f>
        <v/>
      </c>
      <c r="V95" s="359" t="s">
        <v>253</v>
      </c>
      <c r="W95" s="362"/>
      <c r="X95" s="364" t="s">
        <v>37</v>
      </c>
      <c r="Y95" s="362"/>
      <c r="Z95" s="366" t="s">
        <v>237</v>
      </c>
      <c r="AA95" s="362"/>
      <c r="AB95" s="359" t="s">
        <v>37</v>
      </c>
      <c r="AC95" s="362"/>
      <c r="AD95" s="359" t="s">
        <v>42</v>
      </c>
      <c r="AE95" s="368" t="s">
        <v>72</v>
      </c>
      <c r="AF95" s="370" t="str">
        <f t="shared" si="3"/>
        <v/>
      </c>
      <c r="AG95" s="372" t="s">
        <v>255</v>
      </c>
      <c r="AH95" s="375" t="str">
        <f t="shared" si="4"/>
        <v/>
      </c>
      <c r="AI95" s="381"/>
      <c r="AJ95" s="385"/>
      <c r="AK95" s="381"/>
      <c r="AL95" s="394"/>
    </row>
    <row r="96" spans="1:38" ht="36.75" customHeight="1">
      <c r="A96" s="298">
        <f t="shared" si="5"/>
        <v>85</v>
      </c>
      <c r="B96" s="303" t="str">
        <f>IF('(入力①) 基本情報入力シート'!C117="","",'(入力①) 基本情報入力シート'!C117)</f>
        <v/>
      </c>
      <c r="C96" s="308" t="str">
        <f>IF('(入力①) 基本情報入力シート'!D117="","",'(入力①) 基本情報入力シート'!D117)</f>
        <v/>
      </c>
      <c r="D96" s="308" t="str">
        <f>IF('(入力①) 基本情報入力シート'!E117="","",'(入力①) 基本情報入力シート'!E117)</f>
        <v/>
      </c>
      <c r="E96" s="308" t="str">
        <f>IF('(入力①) 基本情報入力シート'!F117="","",'(入力①) 基本情報入力シート'!F117)</f>
        <v/>
      </c>
      <c r="F96" s="308" t="str">
        <f>IF('(入力①) 基本情報入力シート'!G117="","",'(入力①) 基本情報入力シート'!G117)</f>
        <v/>
      </c>
      <c r="G96" s="308" t="str">
        <f>IF('(入力①) 基本情報入力シート'!H117="","",'(入力①) 基本情報入力シート'!H117)</f>
        <v/>
      </c>
      <c r="H96" s="308" t="str">
        <f>IF('(入力①) 基本情報入力シート'!I117="","",'(入力①) 基本情報入力シート'!I117)</f>
        <v/>
      </c>
      <c r="I96" s="308" t="str">
        <f>IF('(入力①) 基本情報入力シート'!J117="","",'(入力①) 基本情報入力シート'!J117)</f>
        <v/>
      </c>
      <c r="J96" s="308" t="str">
        <f>IF('(入力①) 基本情報入力シート'!K117="","",'(入力①) 基本情報入力シート'!K117)</f>
        <v/>
      </c>
      <c r="K96" s="315" t="str">
        <f>IF('(入力①) 基本情報入力シート'!L117="","",'(入力①) 基本情報入力シート'!L117)</f>
        <v/>
      </c>
      <c r="L96" s="319" t="str">
        <f>IF('(入力①) 基本情報入力シート'!M117="","",'(入力①) 基本情報入力シート'!M117)</f>
        <v/>
      </c>
      <c r="M96" s="319" t="str">
        <f>IF('(入力①) 基本情報入力シート'!R117="","",'(入力①) 基本情報入力シート'!R117)</f>
        <v/>
      </c>
      <c r="N96" s="319" t="str">
        <f>IF('(入力①) 基本情報入力シート'!W117="","",'(入力①) 基本情報入力シート'!W117)</f>
        <v/>
      </c>
      <c r="O96" s="298" t="str">
        <f>IF('(入力①) 基本情報入力シート'!X117="","",'(入力①) 基本情報入力シート'!X117)</f>
        <v/>
      </c>
      <c r="P96" s="335" t="str">
        <f>IF('(入力①) 基本情報入力シート'!Y117="","",'(入力①) 基本情報入力シート'!Y117)</f>
        <v/>
      </c>
      <c r="Q96" s="337"/>
      <c r="R96" s="204" t="str">
        <f>IF('(入力①) 基本情報入力シート'!Z117="","",'(入力①) 基本情報入力シート'!Z117)</f>
        <v/>
      </c>
      <c r="S96" s="208" t="str">
        <f>IF('(入力①) 基本情報入力シート'!AA117="","",'(入力①) 基本情報入力シート'!AA117)</f>
        <v/>
      </c>
      <c r="T96" s="348"/>
      <c r="U96" s="354" t="str">
        <f>IF(P96="","",VLOOKUP(P96,'【参考】数式用2'!$A$3:$C$36,3,FALSE))</f>
        <v/>
      </c>
      <c r="V96" s="359" t="s">
        <v>253</v>
      </c>
      <c r="W96" s="362"/>
      <c r="X96" s="364" t="s">
        <v>37</v>
      </c>
      <c r="Y96" s="362"/>
      <c r="Z96" s="366" t="s">
        <v>237</v>
      </c>
      <c r="AA96" s="362"/>
      <c r="AB96" s="359" t="s">
        <v>37</v>
      </c>
      <c r="AC96" s="362"/>
      <c r="AD96" s="359" t="s">
        <v>42</v>
      </c>
      <c r="AE96" s="368" t="s">
        <v>72</v>
      </c>
      <c r="AF96" s="370" t="str">
        <f t="shared" si="3"/>
        <v/>
      </c>
      <c r="AG96" s="372" t="s">
        <v>255</v>
      </c>
      <c r="AH96" s="375" t="str">
        <f t="shared" si="4"/>
        <v/>
      </c>
      <c r="AI96" s="381"/>
      <c r="AJ96" s="385"/>
      <c r="AK96" s="381"/>
      <c r="AL96" s="394"/>
    </row>
    <row r="97" spans="1:38" ht="36.75" customHeight="1">
      <c r="A97" s="298">
        <f t="shared" si="5"/>
        <v>86</v>
      </c>
      <c r="B97" s="303" t="str">
        <f>IF('(入力①) 基本情報入力シート'!C118="","",'(入力①) 基本情報入力シート'!C118)</f>
        <v/>
      </c>
      <c r="C97" s="308" t="str">
        <f>IF('(入力①) 基本情報入力シート'!D118="","",'(入力①) 基本情報入力シート'!D118)</f>
        <v/>
      </c>
      <c r="D97" s="308" t="str">
        <f>IF('(入力①) 基本情報入力シート'!E118="","",'(入力①) 基本情報入力シート'!E118)</f>
        <v/>
      </c>
      <c r="E97" s="308" t="str">
        <f>IF('(入力①) 基本情報入力シート'!F118="","",'(入力①) 基本情報入力シート'!F118)</f>
        <v/>
      </c>
      <c r="F97" s="308" t="str">
        <f>IF('(入力①) 基本情報入力シート'!G118="","",'(入力①) 基本情報入力シート'!G118)</f>
        <v/>
      </c>
      <c r="G97" s="308" t="str">
        <f>IF('(入力①) 基本情報入力シート'!H118="","",'(入力①) 基本情報入力シート'!H118)</f>
        <v/>
      </c>
      <c r="H97" s="308" t="str">
        <f>IF('(入力①) 基本情報入力シート'!I118="","",'(入力①) 基本情報入力シート'!I118)</f>
        <v/>
      </c>
      <c r="I97" s="308" t="str">
        <f>IF('(入力①) 基本情報入力シート'!J118="","",'(入力①) 基本情報入力シート'!J118)</f>
        <v/>
      </c>
      <c r="J97" s="308" t="str">
        <f>IF('(入力①) 基本情報入力シート'!K118="","",'(入力①) 基本情報入力シート'!K118)</f>
        <v/>
      </c>
      <c r="K97" s="315" t="str">
        <f>IF('(入力①) 基本情報入力シート'!L118="","",'(入力①) 基本情報入力シート'!L118)</f>
        <v/>
      </c>
      <c r="L97" s="319" t="str">
        <f>IF('(入力①) 基本情報入力シート'!M118="","",'(入力①) 基本情報入力シート'!M118)</f>
        <v/>
      </c>
      <c r="M97" s="319" t="str">
        <f>IF('(入力①) 基本情報入力シート'!R118="","",'(入力①) 基本情報入力シート'!R118)</f>
        <v/>
      </c>
      <c r="N97" s="319" t="str">
        <f>IF('(入力①) 基本情報入力シート'!W118="","",'(入力①) 基本情報入力シート'!W118)</f>
        <v/>
      </c>
      <c r="O97" s="298" t="str">
        <f>IF('(入力①) 基本情報入力シート'!X118="","",'(入力①) 基本情報入力シート'!X118)</f>
        <v/>
      </c>
      <c r="P97" s="335" t="str">
        <f>IF('(入力①) 基本情報入力シート'!Y118="","",'(入力①) 基本情報入力シート'!Y118)</f>
        <v/>
      </c>
      <c r="Q97" s="337"/>
      <c r="R97" s="204" t="str">
        <f>IF('(入力①) 基本情報入力シート'!Z118="","",'(入力①) 基本情報入力シート'!Z118)</f>
        <v/>
      </c>
      <c r="S97" s="208" t="str">
        <f>IF('(入力①) 基本情報入力シート'!AA118="","",'(入力①) 基本情報入力シート'!AA118)</f>
        <v/>
      </c>
      <c r="T97" s="348"/>
      <c r="U97" s="354" t="str">
        <f>IF(P97="","",VLOOKUP(P97,'【参考】数式用2'!$A$3:$C$36,3,FALSE))</f>
        <v/>
      </c>
      <c r="V97" s="359" t="s">
        <v>253</v>
      </c>
      <c r="W97" s="362"/>
      <c r="X97" s="364" t="s">
        <v>37</v>
      </c>
      <c r="Y97" s="362"/>
      <c r="Z97" s="366" t="s">
        <v>237</v>
      </c>
      <c r="AA97" s="362"/>
      <c r="AB97" s="359" t="s">
        <v>37</v>
      </c>
      <c r="AC97" s="362"/>
      <c r="AD97" s="359" t="s">
        <v>42</v>
      </c>
      <c r="AE97" s="368" t="s">
        <v>72</v>
      </c>
      <c r="AF97" s="370" t="str">
        <f t="shared" si="3"/>
        <v/>
      </c>
      <c r="AG97" s="372" t="s">
        <v>255</v>
      </c>
      <c r="AH97" s="375" t="str">
        <f t="shared" si="4"/>
        <v/>
      </c>
      <c r="AI97" s="381"/>
      <c r="AJ97" s="385"/>
      <c r="AK97" s="381"/>
      <c r="AL97" s="394"/>
    </row>
    <row r="98" spans="1:38" ht="36.75" customHeight="1">
      <c r="A98" s="298">
        <f t="shared" si="5"/>
        <v>87</v>
      </c>
      <c r="B98" s="303" t="str">
        <f>IF('(入力①) 基本情報入力シート'!C119="","",'(入力①) 基本情報入力シート'!C119)</f>
        <v/>
      </c>
      <c r="C98" s="308" t="str">
        <f>IF('(入力①) 基本情報入力シート'!D119="","",'(入力①) 基本情報入力シート'!D119)</f>
        <v/>
      </c>
      <c r="D98" s="308" t="str">
        <f>IF('(入力①) 基本情報入力シート'!E119="","",'(入力①) 基本情報入力シート'!E119)</f>
        <v/>
      </c>
      <c r="E98" s="308" t="str">
        <f>IF('(入力①) 基本情報入力シート'!F119="","",'(入力①) 基本情報入力シート'!F119)</f>
        <v/>
      </c>
      <c r="F98" s="308" t="str">
        <f>IF('(入力①) 基本情報入力シート'!G119="","",'(入力①) 基本情報入力シート'!G119)</f>
        <v/>
      </c>
      <c r="G98" s="308" t="str">
        <f>IF('(入力①) 基本情報入力シート'!H119="","",'(入力①) 基本情報入力シート'!H119)</f>
        <v/>
      </c>
      <c r="H98" s="308" t="str">
        <f>IF('(入力①) 基本情報入力シート'!I119="","",'(入力①) 基本情報入力シート'!I119)</f>
        <v/>
      </c>
      <c r="I98" s="308" t="str">
        <f>IF('(入力①) 基本情報入力シート'!J119="","",'(入力①) 基本情報入力シート'!J119)</f>
        <v/>
      </c>
      <c r="J98" s="308" t="str">
        <f>IF('(入力①) 基本情報入力シート'!K119="","",'(入力①) 基本情報入力シート'!K119)</f>
        <v/>
      </c>
      <c r="K98" s="315" t="str">
        <f>IF('(入力①) 基本情報入力シート'!L119="","",'(入力①) 基本情報入力シート'!L119)</f>
        <v/>
      </c>
      <c r="L98" s="319" t="str">
        <f>IF('(入力①) 基本情報入力シート'!M119="","",'(入力①) 基本情報入力シート'!M119)</f>
        <v/>
      </c>
      <c r="M98" s="319" t="str">
        <f>IF('(入力①) 基本情報入力シート'!R119="","",'(入力①) 基本情報入力シート'!R119)</f>
        <v/>
      </c>
      <c r="N98" s="319" t="str">
        <f>IF('(入力①) 基本情報入力シート'!W119="","",'(入力①) 基本情報入力シート'!W119)</f>
        <v/>
      </c>
      <c r="O98" s="298" t="str">
        <f>IF('(入力①) 基本情報入力シート'!X119="","",'(入力①) 基本情報入力シート'!X119)</f>
        <v/>
      </c>
      <c r="P98" s="335" t="str">
        <f>IF('(入力①) 基本情報入力シート'!Y119="","",'(入力①) 基本情報入力シート'!Y119)</f>
        <v/>
      </c>
      <c r="Q98" s="337"/>
      <c r="R98" s="204" t="str">
        <f>IF('(入力①) 基本情報入力シート'!Z119="","",'(入力①) 基本情報入力シート'!Z119)</f>
        <v/>
      </c>
      <c r="S98" s="208" t="str">
        <f>IF('(入力①) 基本情報入力シート'!AA119="","",'(入力①) 基本情報入力シート'!AA119)</f>
        <v/>
      </c>
      <c r="T98" s="348"/>
      <c r="U98" s="354" t="str">
        <f>IF(P98="","",VLOOKUP(P98,'【参考】数式用2'!$A$3:$C$36,3,FALSE))</f>
        <v/>
      </c>
      <c r="V98" s="359" t="s">
        <v>253</v>
      </c>
      <c r="W98" s="362"/>
      <c r="X98" s="364" t="s">
        <v>37</v>
      </c>
      <c r="Y98" s="362"/>
      <c r="Z98" s="366" t="s">
        <v>237</v>
      </c>
      <c r="AA98" s="362"/>
      <c r="AB98" s="359" t="s">
        <v>37</v>
      </c>
      <c r="AC98" s="362"/>
      <c r="AD98" s="359" t="s">
        <v>42</v>
      </c>
      <c r="AE98" s="368" t="s">
        <v>72</v>
      </c>
      <c r="AF98" s="370" t="str">
        <f t="shared" si="3"/>
        <v/>
      </c>
      <c r="AG98" s="372" t="s">
        <v>255</v>
      </c>
      <c r="AH98" s="375" t="str">
        <f t="shared" si="4"/>
        <v/>
      </c>
      <c r="AI98" s="381"/>
      <c r="AJ98" s="385"/>
      <c r="AK98" s="381"/>
      <c r="AL98" s="394"/>
    </row>
    <row r="99" spans="1:38" ht="36.75" customHeight="1">
      <c r="A99" s="298">
        <f t="shared" si="5"/>
        <v>88</v>
      </c>
      <c r="B99" s="303" t="str">
        <f>IF('(入力①) 基本情報入力シート'!C120="","",'(入力①) 基本情報入力シート'!C120)</f>
        <v/>
      </c>
      <c r="C99" s="308" t="str">
        <f>IF('(入力①) 基本情報入力シート'!D120="","",'(入力①) 基本情報入力シート'!D120)</f>
        <v/>
      </c>
      <c r="D99" s="308" t="str">
        <f>IF('(入力①) 基本情報入力シート'!E120="","",'(入力①) 基本情報入力シート'!E120)</f>
        <v/>
      </c>
      <c r="E99" s="308" t="str">
        <f>IF('(入力①) 基本情報入力シート'!F120="","",'(入力①) 基本情報入力シート'!F120)</f>
        <v/>
      </c>
      <c r="F99" s="308" t="str">
        <f>IF('(入力①) 基本情報入力シート'!G120="","",'(入力①) 基本情報入力シート'!G120)</f>
        <v/>
      </c>
      <c r="G99" s="308" t="str">
        <f>IF('(入力①) 基本情報入力シート'!H120="","",'(入力①) 基本情報入力シート'!H120)</f>
        <v/>
      </c>
      <c r="H99" s="308" t="str">
        <f>IF('(入力①) 基本情報入力シート'!I120="","",'(入力①) 基本情報入力シート'!I120)</f>
        <v/>
      </c>
      <c r="I99" s="308" t="str">
        <f>IF('(入力①) 基本情報入力シート'!J120="","",'(入力①) 基本情報入力シート'!J120)</f>
        <v/>
      </c>
      <c r="J99" s="308" t="str">
        <f>IF('(入力①) 基本情報入力シート'!K120="","",'(入力①) 基本情報入力シート'!K120)</f>
        <v/>
      </c>
      <c r="K99" s="315" t="str">
        <f>IF('(入力①) 基本情報入力シート'!L120="","",'(入力①) 基本情報入力シート'!L120)</f>
        <v/>
      </c>
      <c r="L99" s="319" t="str">
        <f>IF('(入力①) 基本情報入力シート'!M120="","",'(入力①) 基本情報入力シート'!M120)</f>
        <v/>
      </c>
      <c r="M99" s="319" t="str">
        <f>IF('(入力①) 基本情報入力シート'!R120="","",'(入力①) 基本情報入力シート'!R120)</f>
        <v/>
      </c>
      <c r="N99" s="319" t="str">
        <f>IF('(入力①) 基本情報入力シート'!W120="","",'(入力①) 基本情報入力シート'!W120)</f>
        <v/>
      </c>
      <c r="O99" s="298" t="str">
        <f>IF('(入力①) 基本情報入力シート'!X120="","",'(入力①) 基本情報入力シート'!X120)</f>
        <v/>
      </c>
      <c r="P99" s="335" t="str">
        <f>IF('(入力①) 基本情報入力シート'!Y120="","",'(入力①) 基本情報入力シート'!Y120)</f>
        <v/>
      </c>
      <c r="Q99" s="337"/>
      <c r="R99" s="204" t="str">
        <f>IF('(入力①) 基本情報入力シート'!Z120="","",'(入力①) 基本情報入力シート'!Z120)</f>
        <v/>
      </c>
      <c r="S99" s="208" t="str">
        <f>IF('(入力①) 基本情報入力シート'!AA120="","",'(入力①) 基本情報入力シート'!AA120)</f>
        <v/>
      </c>
      <c r="T99" s="348"/>
      <c r="U99" s="354" t="str">
        <f>IF(P99="","",VLOOKUP(P99,'【参考】数式用2'!$A$3:$C$36,3,FALSE))</f>
        <v/>
      </c>
      <c r="V99" s="359" t="s">
        <v>253</v>
      </c>
      <c r="W99" s="362"/>
      <c r="X99" s="364" t="s">
        <v>37</v>
      </c>
      <c r="Y99" s="362"/>
      <c r="Z99" s="366" t="s">
        <v>237</v>
      </c>
      <c r="AA99" s="362"/>
      <c r="AB99" s="359" t="s">
        <v>37</v>
      </c>
      <c r="AC99" s="362"/>
      <c r="AD99" s="359" t="s">
        <v>42</v>
      </c>
      <c r="AE99" s="368" t="s">
        <v>72</v>
      </c>
      <c r="AF99" s="370" t="str">
        <f t="shared" si="3"/>
        <v/>
      </c>
      <c r="AG99" s="372" t="s">
        <v>255</v>
      </c>
      <c r="AH99" s="375" t="str">
        <f t="shared" si="4"/>
        <v/>
      </c>
      <c r="AI99" s="381"/>
      <c r="AJ99" s="385"/>
      <c r="AK99" s="381"/>
      <c r="AL99" s="394"/>
    </row>
    <row r="100" spans="1:38" ht="36.75" customHeight="1">
      <c r="A100" s="298">
        <f t="shared" si="5"/>
        <v>89</v>
      </c>
      <c r="B100" s="303" t="str">
        <f>IF('(入力①) 基本情報入力シート'!C121="","",'(入力①) 基本情報入力シート'!C121)</f>
        <v/>
      </c>
      <c r="C100" s="308" t="str">
        <f>IF('(入力①) 基本情報入力シート'!D121="","",'(入力①) 基本情報入力シート'!D121)</f>
        <v/>
      </c>
      <c r="D100" s="308" t="str">
        <f>IF('(入力①) 基本情報入力シート'!E121="","",'(入力①) 基本情報入力シート'!E121)</f>
        <v/>
      </c>
      <c r="E100" s="308" t="str">
        <f>IF('(入力①) 基本情報入力シート'!F121="","",'(入力①) 基本情報入力シート'!F121)</f>
        <v/>
      </c>
      <c r="F100" s="308" t="str">
        <f>IF('(入力①) 基本情報入力シート'!G121="","",'(入力①) 基本情報入力シート'!G121)</f>
        <v/>
      </c>
      <c r="G100" s="308" t="str">
        <f>IF('(入力①) 基本情報入力シート'!H121="","",'(入力①) 基本情報入力シート'!H121)</f>
        <v/>
      </c>
      <c r="H100" s="308" t="str">
        <f>IF('(入力①) 基本情報入力シート'!I121="","",'(入力①) 基本情報入力シート'!I121)</f>
        <v/>
      </c>
      <c r="I100" s="308" t="str">
        <f>IF('(入力①) 基本情報入力シート'!J121="","",'(入力①) 基本情報入力シート'!J121)</f>
        <v/>
      </c>
      <c r="J100" s="308" t="str">
        <f>IF('(入力①) 基本情報入力シート'!K121="","",'(入力①) 基本情報入力シート'!K121)</f>
        <v/>
      </c>
      <c r="K100" s="315" t="str">
        <f>IF('(入力①) 基本情報入力シート'!L121="","",'(入力①) 基本情報入力シート'!L121)</f>
        <v/>
      </c>
      <c r="L100" s="319" t="str">
        <f>IF('(入力①) 基本情報入力シート'!M121="","",'(入力①) 基本情報入力シート'!M121)</f>
        <v/>
      </c>
      <c r="M100" s="319" t="str">
        <f>IF('(入力①) 基本情報入力シート'!R121="","",'(入力①) 基本情報入力シート'!R121)</f>
        <v/>
      </c>
      <c r="N100" s="319" t="str">
        <f>IF('(入力①) 基本情報入力シート'!W121="","",'(入力①) 基本情報入力シート'!W121)</f>
        <v/>
      </c>
      <c r="O100" s="298" t="str">
        <f>IF('(入力①) 基本情報入力シート'!X121="","",'(入力①) 基本情報入力シート'!X121)</f>
        <v/>
      </c>
      <c r="P100" s="335" t="str">
        <f>IF('(入力①) 基本情報入力シート'!Y121="","",'(入力①) 基本情報入力シート'!Y121)</f>
        <v/>
      </c>
      <c r="Q100" s="337"/>
      <c r="R100" s="204" t="str">
        <f>IF('(入力①) 基本情報入力シート'!Z121="","",'(入力①) 基本情報入力シート'!Z121)</f>
        <v/>
      </c>
      <c r="S100" s="208" t="str">
        <f>IF('(入力①) 基本情報入力シート'!AA121="","",'(入力①) 基本情報入力シート'!AA121)</f>
        <v/>
      </c>
      <c r="T100" s="348"/>
      <c r="U100" s="354" t="str">
        <f>IF(P100="","",VLOOKUP(P100,'【参考】数式用2'!$A$3:$C$36,3,FALSE))</f>
        <v/>
      </c>
      <c r="V100" s="359" t="s">
        <v>253</v>
      </c>
      <c r="W100" s="362"/>
      <c r="X100" s="364" t="s">
        <v>37</v>
      </c>
      <c r="Y100" s="362"/>
      <c r="Z100" s="366" t="s">
        <v>237</v>
      </c>
      <c r="AA100" s="362"/>
      <c r="AB100" s="359" t="s">
        <v>37</v>
      </c>
      <c r="AC100" s="362"/>
      <c r="AD100" s="359" t="s">
        <v>42</v>
      </c>
      <c r="AE100" s="368" t="s">
        <v>72</v>
      </c>
      <c r="AF100" s="370" t="str">
        <f t="shared" si="3"/>
        <v/>
      </c>
      <c r="AG100" s="372" t="s">
        <v>255</v>
      </c>
      <c r="AH100" s="375" t="str">
        <f t="shared" si="4"/>
        <v/>
      </c>
      <c r="AI100" s="381"/>
      <c r="AJ100" s="385"/>
      <c r="AK100" s="381"/>
      <c r="AL100" s="394"/>
    </row>
    <row r="101" spans="1:38" ht="36.75" customHeight="1">
      <c r="A101" s="298">
        <f t="shared" si="5"/>
        <v>90</v>
      </c>
      <c r="B101" s="303" t="str">
        <f>IF('(入力①) 基本情報入力シート'!C122="","",'(入力①) 基本情報入力シート'!C122)</f>
        <v/>
      </c>
      <c r="C101" s="308" t="str">
        <f>IF('(入力①) 基本情報入力シート'!D122="","",'(入力①) 基本情報入力シート'!D122)</f>
        <v/>
      </c>
      <c r="D101" s="308" t="str">
        <f>IF('(入力①) 基本情報入力シート'!E122="","",'(入力①) 基本情報入力シート'!E122)</f>
        <v/>
      </c>
      <c r="E101" s="308" t="str">
        <f>IF('(入力①) 基本情報入力シート'!F122="","",'(入力①) 基本情報入力シート'!F122)</f>
        <v/>
      </c>
      <c r="F101" s="308" t="str">
        <f>IF('(入力①) 基本情報入力シート'!G122="","",'(入力①) 基本情報入力シート'!G122)</f>
        <v/>
      </c>
      <c r="G101" s="308" t="str">
        <f>IF('(入力①) 基本情報入力シート'!H122="","",'(入力①) 基本情報入力シート'!H122)</f>
        <v/>
      </c>
      <c r="H101" s="308" t="str">
        <f>IF('(入力①) 基本情報入力シート'!I122="","",'(入力①) 基本情報入力シート'!I122)</f>
        <v/>
      </c>
      <c r="I101" s="308" t="str">
        <f>IF('(入力①) 基本情報入力シート'!J122="","",'(入力①) 基本情報入力シート'!J122)</f>
        <v/>
      </c>
      <c r="J101" s="308" t="str">
        <f>IF('(入力①) 基本情報入力シート'!K122="","",'(入力①) 基本情報入力シート'!K122)</f>
        <v/>
      </c>
      <c r="K101" s="315" t="str">
        <f>IF('(入力①) 基本情報入力シート'!L122="","",'(入力①) 基本情報入力シート'!L122)</f>
        <v/>
      </c>
      <c r="L101" s="319" t="str">
        <f>IF('(入力①) 基本情報入力シート'!M122="","",'(入力①) 基本情報入力シート'!M122)</f>
        <v/>
      </c>
      <c r="M101" s="319" t="str">
        <f>IF('(入力①) 基本情報入力シート'!R122="","",'(入力①) 基本情報入力シート'!R122)</f>
        <v/>
      </c>
      <c r="N101" s="319" t="str">
        <f>IF('(入力①) 基本情報入力シート'!W122="","",'(入力①) 基本情報入力シート'!W122)</f>
        <v/>
      </c>
      <c r="O101" s="298" t="str">
        <f>IF('(入力①) 基本情報入力シート'!X122="","",'(入力①) 基本情報入力シート'!X122)</f>
        <v/>
      </c>
      <c r="P101" s="335" t="str">
        <f>IF('(入力①) 基本情報入力シート'!Y122="","",'(入力①) 基本情報入力シート'!Y122)</f>
        <v/>
      </c>
      <c r="Q101" s="337"/>
      <c r="R101" s="204" t="str">
        <f>IF('(入力①) 基本情報入力シート'!Z122="","",'(入力①) 基本情報入力シート'!Z122)</f>
        <v/>
      </c>
      <c r="S101" s="208" t="str">
        <f>IF('(入力①) 基本情報入力シート'!AA122="","",'(入力①) 基本情報入力シート'!AA122)</f>
        <v/>
      </c>
      <c r="T101" s="348"/>
      <c r="U101" s="354" t="str">
        <f>IF(P101="","",VLOOKUP(P101,'【参考】数式用2'!$A$3:$C$36,3,FALSE))</f>
        <v/>
      </c>
      <c r="V101" s="359" t="s">
        <v>253</v>
      </c>
      <c r="W101" s="362"/>
      <c r="X101" s="364" t="s">
        <v>37</v>
      </c>
      <c r="Y101" s="362"/>
      <c r="Z101" s="366" t="s">
        <v>237</v>
      </c>
      <c r="AA101" s="362"/>
      <c r="AB101" s="359" t="s">
        <v>37</v>
      </c>
      <c r="AC101" s="362"/>
      <c r="AD101" s="359" t="s">
        <v>42</v>
      </c>
      <c r="AE101" s="368" t="s">
        <v>72</v>
      </c>
      <c r="AF101" s="370" t="str">
        <f t="shared" si="3"/>
        <v/>
      </c>
      <c r="AG101" s="372" t="s">
        <v>255</v>
      </c>
      <c r="AH101" s="375" t="str">
        <f t="shared" si="4"/>
        <v/>
      </c>
      <c r="AI101" s="381"/>
      <c r="AJ101" s="385"/>
      <c r="AK101" s="381"/>
      <c r="AL101" s="394"/>
    </row>
    <row r="102" spans="1:38" ht="36.75" customHeight="1">
      <c r="A102" s="298">
        <f t="shared" si="5"/>
        <v>91</v>
      </c>
      <c r="B102" s="303" t="str">
        <f>IF('(入力①) 基本情報入力シート'!C123="","",'(入力①) 基本情報入力シート'!C123)</f>
        <v/>
      </c>
      <c r="C102" s="308" t="str">
        <f>IF('(入力①) 基本情報入力シート'!D123="","",'(入力①) 基本情報入力シート'!D123)</f>
        <v/>
      </c>
      <c r="D102" s="308" t="str">
        <f>IF('(入力①) 基本情報入力シート'!E123="","",'(入力①) 基本情報入力シート'!E123)</f>
        <v/>
      </c>
      <c r="E102" s="308" t="str">
        <f>IF('(入力①) 基本情報入力シート'!F123="","",'(入力①) 基本情報入力シート'!F123)</f>
        <v/>
      </c>
      <c r="F102" s="308" t="str">
        <f>IF('(入力①) 基本情報入力シート'!G123="","",'(入力①) 基本情報入力シート'!G123)</f>
        <v/>
      </c>
      <c r="G102" s="308" t="str">
        <f>IF('(入力①) 基本情報入力シート'!H123="","",'(入力①) 基本情報入力シート'!H123)</f>
        <v/>
      </c>
      <c r="H102" s="308" t="str">
        <f>IF('(入力①) 基本情報入力シート'!I123="","",'(入力①) 基本情報入力シート'!I123)</f>
        <v/>
      </c>
      <c r="I102" s="308" t="str">
        <f>IF('(入力①) 基本情報入力シート'!J123="","",'(入力①) 基本情報入力シート'!J123)</f>
        <v/>
      </c>
      <c r="J102" s="308" t="str">
        <f>IF('(入力①) 基本情報入力シート'!K123="","",'(入力①) 基本情報入力シート'!K123)</f>
        <v/>
      </c>
      <c r="K102" s="315" t="str">
        <f>IF('(入力①) 基本情報入力シート'!L123="","",'(入力①) 基本情報入力シート'!L123)</f>
        <v/>
      </c>
      <c r="L102" s="319" t="str">
        <f>IF('(入力①) 基本情報入力シート'!M123="","",'(入力①) 基本情報入力シート'!M123)</f>
        <v/>
      </c>
      <c r="M102" s="319" t="str">
        <f>IF('(入力①) 基本情報入力シート'!R123="","",'(入力①) 基本情報入力シート'!R123)</f>
        <v/>
      </c>
      <c r="N102" s="319" t="str">
        <f>IF('(入力①) 基本情報入力シート'!W123="","",'(入力①) 基本情報入力シート'!W123)</f>
        <v/>
      </c>
      <c r="O102" s="298" t="str">
        <f>IF('(入力①) 基本情報入力シート'!X123="","",'(入力①) 基本情報入力シート'!X123)</f>
        <v/>
      </c>
      <c r="P102" s="335" t="str">
        <f>IF('(入力①) 基本情報入力シート'!Y123="","",'(入力①) 基本情報入力シート'!Y123)</f>
        <v/>
      </c>
      <c r="Q102" s="337"/>
      <c r="R102" s="204" t="str">
        <f>IF('(入力①) 基本情報入力シート'!Z123="","",'(入力①) 基本情報入力シート'!Z123)</f>
        <v/>
      </c>
      <c r="S102" s="208" t="str">
        <f>IF('(入力①) 基本情報入力シート'!AA123="","",'(入力①) 基本情報入力シート'!AA123)</f>
        <v/>
      </c>
      <c r="T102" s="348"/>
      <c r="U102" s="354" t="str">
        <f>IF(P102="","",VLOOKUP(P102,'【参考】数式用2'!$A$3:$C$36,3,FALSE))</f>
        <v/>
      </c>
      <c r="V102" s="359" t="s">
        <v>253</v>
      </c>
      <c r="W102" s="362"/>
      <c r="X102" s="364" t="s">
        <v>37</v>
      </c>
      <c r="Y102" s="362"/>
      <c r="Z102" s="366" t="s">
        <v>237</v>
      </c>
      <c r="AA102" s="362"/>
      <c r="AB102" s="359" t="s">
        <v>37</v>
      </c>
      <c r="AC102" s="362"/>
      <c r="AD102" s="359" t="s">
        <v>42</v>
      </c>
      <c r="AE102" s="368" t="s">
        <v>72</v>
      </c>
      <c r="AF102" s="370" t="str">
        <f t="shared" si="3"/>
        <v/>
      </c>
      <c r="AG102" s="372" t="s">
        <v>255</v>
      </c>
      <c r="AH102" s="375" t="str">
        <f t="shared" si="4"/>
        <v/>
      </c>
      <c r="AI102" s="381"/>
      <c r="AJ102" s="385"/>
      <c r="AK102" s="381"/>
      <c r="AL102" s="394"/>
    </row>
    <row r="103" spans="1:38" ht="36.75" customHeight="1">
      <c r="A103" s="298">
        <f t="shared" si="5"/>
        <v>92</v>
      </c>
      <c r="B103" s="303" t="str">
        <f>IF('(入力①) 基本情報入力シート'!C124="","",'(入力①) 基本情報入力シート'!C124)</f>
        <v/>
      </c>
      <c r="C103" s="308" t="str">
        <f>IF('(入力①) 基本情報入力シート'!D124="","",'(入力①) 基本情報入力シート'!D124)</f>
        <v/>
      </c>
      <c r="D103" s="308" t="str">
        <f>IF('(入力①) 基本情報入力シート'!E124="","",'(入力①) 基本情報入力シート'!E124)</f>
        <v/>
      </c>
      <c r="E103" s="308" t="str">
        <f>IF('(入力①) 基本情報入力シート'!F124="","",'(入力①) 基本情報入力シート'!F124)</f>
        <v/>
      </c>
      <c r="F103" s="308" t="str">
        <f>IF('(入力①) 基本情報入力シート'!G124="","",'(入力①) 基本情報入力シート'!G124)</f>
        <v/>
      </c>
      <c r="G103" s="308" t="str">
        <f>IF('(入力①) 基本情報入力シート'!H124="","",'(入力①) 基本情報入力シート'!H124)</f>
        <v/>
      </c>
      <c r="H103" s="308" t="str">
        <f>IF('(入力①) 基本情報入力シート'!I124="","",'(入力①) 基本情報入力シート'!I124)</f>
        <v/>
      </c>
      <c r="I103" s="308" t="str">
        <f>IF('(入力①) 基本情報入力シート'!J124="","",'(入力①) 基本情報入力シート'!J124)</f>
        <v/>
      </c>
      <c r="J103" s="308" t="str">
        <f>IF('(入力①) 基本情報入力シート'!K124="","",'(入力①) 基本情報入力シート'!K124)</f>
        <v/>
      </c>
      <c r="K103" s="315" t="str">
        <f>IF('(入力①) 基本情報入力シート'!L124="","",'(入力①) 基本情報入力シート'!L124)</f>
        <v/>
      </c>
      <c r="L103" s="319" t="str">
        <f>IF('(入力①) 基本情報入力シート'!M124="","",'(入力①) 基本情報入力シート'!M124)</f>
        <v/>
      </c>
      <c r="M103" s="319" t="str">
        <f>IF('(入力①) 基本情報入力シート'!R124="","",'(入力①) 基本情報入力シート'!R124)</f>
        <v/>
      </c>
      <c r="N103" s="319" t="str">
        <f>IF('(入力①) 基本情報入力シート'!W124="","",'(入力①) 基本情報入力シート'!W124)</f>
        <v/>
      </c>
      <c r="O103" s="298" t="str">
        <f>IF('(入力①) 基本情報入力シート'!X124="","",'(入力①) 基本情報入力シート'!X124)</f>
        <v/>
      </c>
      <c r="P103" s="335" t="str">
        <f>IF('(入力①) 基本情報入力シート'!Y124="","",'(入力①) 基本情報入力シート'!Y124)</f>
        <v/>
      </c>
      <c r="Q103" s="337"/>
      <c r="R103" s="204" t="str">
        <f>IF('(入力①) 基本情報入力シート'!Z124="","",'(入力①) 基本情報入力シート'!Z124)</f>
        <v/>
      </c>
      <c r="S103" s="208" t="str">
        <f>IF('(入力①) 基本情報入力シート'!AA124="","",'(入力①) 基本情報入力シート'!AA124)</f>
        <v/>
      </c>
      <c r="T103" s="348"/>
      <c r="U103" s="354" t="str">
        <f>IF(P103="","",VLOOKUP(P103,'【参考】数式用2'!$A$3:$C$36,3,FALSE))</f>
        <v/>
      </c>
      <c r="V103" s="359" t="s">
        <v>253</v>
      </c>
      <c r="W103" s="362"/>
      <c r="X103" s="364" t="s">
        <v>37</v>
      </c>
      <c r="Y103" s="362"/>
      <c r="Z103" s="366" t="s">
        <v>237</v>
      </c>
      <c r="AA103" s="362"/>
      <c r="AB103" s="359" t="s">
        <v>37</v>
      </c>
      <c r="AC103" s="362"/>
      <c r="AD103" s="359" t="s">
        <v>42</v>
      </c>
      <c r="AE103" s="368" t="s">
        <v>72</v>
      </c>
      <c r="AF103" s="370" t="str">
        <f t="shared" si="3"/>
        <v/>
      </c>
      <c r="AG103" s="372" t="s">
        <v>255</v>
      </c>
      <c r="AH103" s="375" t="str">
        <f t="shared" si="4"/>
        <v/>
      </c>
      <c r="AI103" s="381"/>
      <c r="AJ103" s="385"/>
      <c r="AK103" s="381"/>
      <c r="AL103" s="394"/>
    </row>
    <row r="104" spans="1:38" ht="36.75" customHeight="1">
      <c r="A104" s="298">
        <f t="shared" si="5"/>
        <v>93</v>
      </c>
      <c r="B104" s="303" t="str">
        <f>IF('(入力①) 基本情報入力シート'!C125="","",'(入力①) 基本情報入力シート'!C125)</f>
        <v/>
      </c>
      <c r="C104" s="308" t="str">
        <f>IF('(入力①) 基本情報入力シート'!D125="","",'(入力①) 基本情報入力シート'!D125)</f>
        <v/>
      </c>
      <c r="D104" s="308" t="str">
        <f>IF('(入力①) 基本情報入力シート'!E125="","",'(入力①) 基本情報入力シート'!E125)</f>
        <v/>
      </c>
      <c r="E104" s="308" t="str">
        <f>IF('(入力①) 基本情報入力シート'!F125="","",'(入力①) 基本情報入力シート'!F125)</f>
        <v/>
      </c>
      <c r="F104" s="308" t="str">
        <f>IF('(入力①) 基本情報入力シート'!G125="","",'(入力①) 基本情報入力シート'!G125)</f>
        <v/>
      </c>
      <c r="G104" s="308" t="str">
        <f>IF('(入力①) 基本情報入力シート'!H125="","",'(入力①) 基本情報入力シート'!H125)</f>
        <v/>
      </c>
      <c r="H104" s="308" t="str">
        <f>IF('(入力①) 基本情報入力シート'!I125="","",'(入力①) 基本情報入力シート'!I125)</f>
        <v/>
      </c>
      <c r="I104" s="308" t="str">
        <f>IF('(入力①) 基本情報入力シート'!J125="","",'(入力①) 基本情報入力シート'!J125)</f>
        <v/>
      </c>
      <c r="J104" s="308" t="str">
        <f>IF('(入力①) 基本情報入力シート'!K125="","",'(入力①) 基本情報入力シート'!K125)</f>
        <v/>
      </c>
      <c r="K104" s="315" t="str">
        <f>IF('(入力①) 基本情報入力シート'!L125="","",'(入力①) 基本情報入力シート'!L125)</f>
        <v/>
      </c>
      <c r="L104" s="319" t="str">
        <f>IF('(入力①) 基本情報入力シート'!M125="","",'(入力①) 基本情報入力シート'!M125)</f>
        <v/>
      </c>
      <c r="M104" s="319" t="str">
        <f>IF('(入力①) 基本情報入力シート'!R125="","",'(入力①) 基本情報入力シート'!R125)</f>
        <v/>
      </c>
      <c r="N104" s="319" t="str">
        <f>IF('(入力①) 基本情報入力シート'!W125="","",'(入力①) 基本情報入力シート'!W125)</f>
        <v/>
      </c>
      <c r="O104" s="298" t="str">
        <f>IF('(入力①) 基本情報入力シート'!X125="","",'(入力①) 基本情報入力シート'!X125)</f>
        <v/>
      </c>
      <c r="P104" s="335" t="str">
        <f>IF('(入力①) 基本情報入力シート'!Y125="","",'(入力①) 基本情報入力シート'!Y125)</f>
        <v/>
      </c>
      <c r="Q104" s="337"/>
      <c r="R104" s="204" t="str">
        <f>IF('(入力①) 基本情報入力シート'!Z125="","",'(入力①) 基本情報入力シート'!Z125)</f>
        <v/>
      </c>
      <c r="S104" s="208" t="str">
        <f>IF('(入力①) 基本情報入力シート'!AA125="","",'(入力①) 基本情報入力シート'!AA125)</f>
        <v/>
      </c>
      <c r="T104" s="348"/>
      <c r="U104" s="354" t="str">
        <f>IF(P104="","",VLOOKUP(P104,'【参考】数式用2'!$A$3:$C$36,3,FALSE))</f>
        <v/>
      </c>
      <c r="V104" s="359" t="s">
        <v>253</v>
      </c>
      <c r="W104" s="362"/>
      <c r="X104" s="364" t="s">
        <v>37</v>
      </c>
      <c r="Y104" s="362"/>
      <c r="Z104" s="366" t="s">
        <v>237</v>
      </c>
      <c r="AA104" s="362"/>
      <c r="AB104" s="359" t="s">
        <v>37</v>
      </c>
      <c r="AC104" s="362"/>
      <c r="AD104" s="359" t="s">
        <v>42</v>
      </c>
      <c r="AE104" s="368" t="s">
        <v>72</v>
      </c>
      <c r="AF104" s="370" t="str">
        <f t="shared" si="3"/>
        <v/>
      </c>
      <c r="AG104" s="372" t="s">
        <v>255</v>
      </c>
      <c r="AH104" s="375" t="str">
        <f t="shared" si="4"/>
        <v/>
      </c>
      <c r="AI104" s="381"/>
      <c r="AJ104" s="385"/>
      <c r="AK104" s="381"/>
      <c r="AL104" s="394"/>
    </row>
    <row r="105" spans="1:38" ht="36.75" customHeight="1">
      <c r="A105" s="298">
        <f t="shared" si="5"/>
        <v>94</v>
      </c>
      <c r="B105" s="303" t="str">
        <f>IF('(入力①) 基本情報入力シート'!C126="","",'(入力①) 基本情報入力シート'!C126)</f>
        <v/>
      </c>
      <c r="C105" s="308" t="str">
        <f>IF('(入力①) 基本情報入力シート'!D126="","",'(入力①) 基本情報入力シート'!D126)</f>
        <v/>
      </c>
      <c r="D105" s="308" t="str">
        <f>IF('(入力①) 基本情報入力シート'!E126="","",'(入力①) 基本情報入力シート'!E126)</f>
        <v/>
      </c>
      <c r="E105" s="308" t="str">
        <f>IF('(入力①) 基本情報入力シート'!F126="","",'(入力①) 基本情報入力シート'!F126)</f>
        <v/>
      </c>
      <c r="F105" s="308" t="str">
        <f>IF('(入力①) 基本情報入力シート'!G126="","",'(入力①) 基本情報入力シート'!G126)</f>
        <v/>
      </c>
      <c r="G105" s="308" t="str">
        <f>IF('(入力①) 基本情報入力シート'!H126="","",'(入力①) 基本情報入力シート'!H126)</f>
        <v/>
      </c>
      <c r="H105" s="308" t="str">
        <f>IF('(入力①) 基本情報入力シート'!I126="","",'(入力①) 基本情報入力シート'!I126)</f>
        <v/>
      </c>
      <c r="I105" s="308" t="str">
        <f>IF('(入力①) 基本情報入力シート'!J126="","",'(入力①) 基本情報入力シート'!J126)</f>
        <v/>
      </c>
      <c r="J105" s="308" t="str">
        <f>IF('(入力①) 基本情報入力シート'!K126="","",'(入力①) 基本情報入力シート'!K126)</f>
        <v/>
      </c>
      <c r="K105" s="315" t="str">
        <f>IF('(入力①) 基本情報入力シート'!L126="","",'(入力①) 基本情報入力シート'!L126)</f>
        <v/>
      </c>
      <c r="L105" s="319" t="str">
        <f>IF('(入力①) 基本情報入力シート'!M126="","",'(入力①) 基本情報入力シート'!M126)</f>
        <v/>
      </c>
      <c r="M105" s="319" t="str">
        <f>IF('(入力①) 基本情報入力シート'!R126="","",'(入力①) 基本情報入力シート'!R126)</f>
        <v/>
      </c>
      <c r="N105" s="319" t="str">
        <f>IF('(入力①) 基本情報入力シート'!W126="","",'(入力①) 基本情報入力シート'!W126)</f>
        <v/>
      </c>
      <c r="O105" s="298" t="str">
        <f>IF('(入力①) 基本情報入力シート'!X126="","",'(入力①) 基本情報入力シート'!X126)</f>
        <v/>
      </c>
      <c r="P105" s="335" t="str">
        <f>IF('(入力①) 基本情報入力シート'!Y126="","",'(入力①) 基本情報入力シート'!Y126)</f>
        <v/>
      </c>
      <c r="Q105" s="337"/>
      <c r="R105" s="204" t="str">
        <f>IF('(入力①) 基本情報入力シート'!Z126="","",'(入力①) 基本情報入力シート'!Z126)</f>
        <v/>
      </c>
      <c r="S105" s="208" t="str">
        <f>IF('(入力①) 基本情報入力シート'!AA126="","",'(入力①) 基本情報入力シート'!AA126)</f>
        <v/>
      </c>
      <c r="T105" s="348"/>
      <c r="U105" s="354" t="str">
        <f>IF(P105="","",VLOOKUP(P105,'【参考】数式用2'!$A$3:$C$36,3,FALSE))</f>
        <v/>
      </c>
      <c r="V105" s="359" t="s">
        <v>253</v>
      </c>
      <c r="W105" s="362"/>
      <c r="X105" s="364" t="s">
        <v>37</v>
      </c>
      <c r="Y105" s="362"/>
      <c r="Z105" s="366" t="s">
        <v>237</v>
      </c>
      <c r="AA105" s="362"/>
      <c r="AB105" s="359" t="s">
        <v>37</v>
      </c>
      <c r="AC105" s="362"/>
      <c r="AD105" s="359" t="s">
        <v>42</v>
      </c>
      <c r="AE105" s="368" t="s">
        <v>72</v>
      </c>
      <c r="AF105" s="370" t="str">
        <f t="shared" si="3"/>
        <v/>
      </c>
      <c r="AG105" s="372" t="s">
        <v>255</v>
      </c>
      <c r="AH105" s="375" t="str">
        <f t="shared" si="4"/>
        <v/>
      </c>
      <c r="AI105" s="381"/>
      <c r="AJ105" s="385"/>
      <c r="AK105" s="381"/>
      <c r="AL105" s="394"/>
    </row>
    <row r="106" spans="1:38" ht="36.75" customHeight="1">
      <c r="A106" s="298">
        <f t="shared" si="5"/>
        <v>95</v>
      </c>
      <c r="B106" s="303" t="str">
        <f>IF('(入力①) 基本情報入力シート'!C127="","",'(入力①) 基本情報入力シート'!C127)</f>
        <v/>
      </c>
      <c r="C106" s="308" t="str">
        <f>IF('(入力①) 基本情報入力シート'!D127="","",'(入力①) 基本情報入力シート'!D127)</f>
        <v/>
      </c>
      <c r="D106" s="308" t="str">
        <f>IF('(入力①) 基本情報入力シート'!E127="","",'(入力①) 基本情報入力シート'!E127)</f>
        <v/>
      </c>
      <c r="E106" s="308" t="str">
        <f>IF('(入力①) 基本情報入力シート'!F127="","",'(入力①) 基本情報入力シート'!F127)</f>
        <v/>
      </c>
      <c r="F106" s="308" t="str">
        <f>IF('(入力①) 基本情報入力シート'!G127="","",'(入力①) 基本情報入力シート'!G127)</f>
        <v/>
      </c>
      <c r="G106" s="308" t="str">
        <f>IF('(入力①) 基本情報入力シート'!H127="","",'(入力①) 基本情報入力シート'!H127)</f>
        <v/>
      </c>
      <c r="H106" s="308" t="str">
        <f>IF('(入力①) 基本情報入力シート'!I127="","",'(入力①) 基本情報入力シート'!I127)</f>
        <v/>
      </c>
      <c r="I106" s="308" t="str">
        <f>IF('(入力①) 基本情報入力シート'!J127="","",'(入力①) 基本情報入力シート'!J127)</f>
        <v/>
      </c>
      <c r="J106" s="308" t="str">
        <f>IF('(入力①) 基本情報入力シート'!K127="","",'(入力①) 基本情報入力シート'!K127)</f>
        <v/>
      </c>
      <c r="K106" s="315" t="str">
        <f>IF('(入力①) 基本情報入力シート'!L127="","",'(入力①) 基本情報入力シート'!L127)</f>
        <v/>
      </c>
      <c r="L106" s="319" t="str">
        <f>IF('(入力①) 基本情報入力シート'!M127="","",'(入力①) 基本情報入力シート'!M127)</f>
        <v/>
      </c>
      <c r="M106" s="319" t="str">
        <f>IF('(入力①) 基本情報入力シート'!R127="","",'(入力①) 基本情報入力シート'!R127)</f>
        <v/>
      </c>
      <c r="N106" s="319" t="str">
        <f>IF('(入力①) 基本情報入力シート'!W127="","",'(入力①) 基本情報入力シート'!W127)</f>
        <v/>
      </c>
      <c r="O106" s="298" t="str">
        <f>IF('(入力①) 基本情報入力シート'!X127="","",'(入力①) 基本情報入力シート'!X127)</f>
        <v/>
      </c>
      <c r="P106" s="335" t="str">
        <f>IF('(入力①) 基本情報入力シート'!Y127="","",'(入力①) 基本情報入力シート'!Y127)</f>
        <v/>
      </c>
      <c r="Q106" s="337"/>
      <c r="R106" s="204" t="str">
        <f>IF('(入力①) 基本情報入力シート'!Z127="","",'(入力①) 基本情報入力シート'!Z127)</f>
        <v/>
      </c>
      <c r="S106" s="208" t="str">
        <f>IF('(入力①) 基本情報入力シート'!AA127="","",'(入力①) 基本情報入力シート'!AA127)</f>
        <v/>
      </c>
      <c r="T106" s="348"/>
      <c r="U106" s="354" t="str">
        <f>IF(P106="","",VLOOKUP(P106,'【参考】数式用2'!$A$3:$C$36,3,FALSE))</f>
        <v/>
      </c>
      <c r="V106" s="359" t="s">
        <v>253</v>
      </c>
      <c r="W106" s="362"/>
      <c r="X106" s="364" t="s">
        <v>37</v>
      </c>
      <c r="Y106" s="362"/>
      <c r="Z106" s="366" t="s">
        <v>237</v>
      </c>
      <c r="AA106" s="362"/>
      <c r="AB106" s="359" t="s">
        <v>37</v>
      </c>
      <c r="AC106" s="362"/>
      <c r="AD106" s="359" t="s">
        <v>42</v>
      </c>
      <c r="AE106" s="368" t="s">
        <v>72</v>
      </c>
      <c r="AF106" s="370" t="str">
        <f t="shared" si="3"/>
        <v/>
      </c>
      <c r="AG106" s="372" t="s">
        <v>255</v>
      </c>
      <c r="AH106" s="375" t="str">
        <f t="shared" si="4"/>
        <v/>
      </c>
      <c r="AI106" s="381"/>
      <c r="AJ106" s="385"/>
      <c r="AK106" s="381"/>
      <c r="AL106" s="394"/>
    </row>
    <row r="107" spans="1:38" ht="36.75" customHeight="1">
      <c r="A107" s="298">
        <f t="shared" si="5"/>
        <v>96</v>
      </c>
      <c r="B107" s="303" t="str">
        <f>IF('(入力①) 基本情報入力シート'!C128="","",'(入力①) 基本情報入力シート'!C128)</f>
        <v/>
      </c>
      <c r="C107" s="308" t="str">
        <f>IF('(入力①) 基本情報入力シート'!D128="","",'(入力①) 基本情報入力シート'!D128)</f>
        <v/>
      </c>
      <c r="D107" s="308" t="str">
        <f>IF('(入力①) 基本情報入力シート'!E128="","",'(入力①) 基本情報入力シート'!E128)</f>
        <v/>
      </c>
      <c r="E107" s="308" t="str">
        <f>IF('(入力①) 基本情報入力シート'!F128="","",'(入力①) 基本情報入力シート'!F128)</f>
        <v/>
      </c>
      <c r="F107" s="308" t="str">
        <f>IF('(入力①) 基本情報入力シート'!G128="","",'(入力①) 基本情報入力シート'!G128)</f>
        <v/>
      </c>
      <c r="G107" s="308" t="str">
        <f>IF('(入力①) 基本情報入力シート'!H128="","",'(入力①) 基本情報入力シート'!H128)</f>
        <v/>
      </c>
      <c r="H107" s="308" t="str">
        <f>IF('(入力①) 基本情報入力シート'!I128="","",'(入力①) 基本情報入力シート'!I128)</f>
        <v/>
      </c>
      <c r="I107" s="308" t="str">
        <f>IF('(入力①) 基本情報入力シート'!J128="","",'(入力①) 基本情報入力シート'!J128)</f>
        <v/>
      </c>
      <c r="J107" s="308" t="str">
        <f>IF('(入力①) 基本情報入力シート'!K128="","",'(入力①) 基本情報入力シート'!K128)</f>
        <v/>
      </c>
      <c r="K107" s="315" t="str">
        <f>IF('(入力①) 基本情報入力シート'!L128="","",'(入力①) 基本情報入力シート'!L128)</f>
        <v/>
      </c>
      <c r="L107" s="319" t="str">
        <f>IF('(入力①) 基本情報入力シート'!M128="","",'(入力①) 基本情報入力シート'!M128)</f>
        <v/>
      </c>
      <c r="M107" s="319" t="str">
        <f>IF('(入力①) 基本情報入力シート'!R128="","",'(入力①) 基本情報入力シート'!R128)</f>
        <v/>
      </c>
      <c r="N107" s="319" t="str">
        <f>IF('(入力①) 基本情報入力シート'!W128="","",'(入力①) 基本情報入力シート'!W128)</f>
        <v/>
      </c>
      <c r="O107" s="298" t="str">
        <f>IF('(入力①) 基本情報入力シート'!X128="","",'(入力①) 基本情報入力シート'!X128)</f>
        <v/>
      </c>
      <c r="P107" s="335" t="str">
        <f>IF('(入力①) 基本情報入力シート'!Y128="","",'(入力①) 基本情報入力シート'!Y128)</f>
        <v/>
      </c>
      <c r="Q107" s="337"/>
      <c r="R107" s="204" t="str">
        <f>IF('(入力①) 基本情報入力シート'!Z128="","",'(入力①) 基本情報入力シート'!Z128)</f>
        <v/>
      </c>
      <c r="S107" s="208" t="str">
        <f>IF('(入力①) 基本情報入力シート'!AA128="","",'(入力①) 基本情報入力シート'!AA128)</f>
        <v/>
      </c>
      <c r="T107" s="348"/>
      <c r="U107" s="354" t="str">
        <f>IF(P107="","",VLOOKUP(P107,'【参考】数式用2'!$A$3:$C$36,3,FALSE))</f>
        <v/>
      </c>
      <c r="V107" s="359" t="s">
        <v>253</v>
      </c>
      <c r="W107" s="362"/>
      <c r="X107" s="364" t="s">
        <v>37</v>
      </c>
      <c r="Y107" s="362"/>
      <c r="Z107" s="366" t="s">
        <v>237</v>
      </c>
      <c r="AA107" s="362"/>
      <c r="AB107" s="359" t="s">
        <v>37</v>
      </c>
      <c r="AC107" s="362"/>
      <c r="AD107" s="359" t="s">
        <v>42</v>
      </c>
      <c r="AE107" s="368" t="s">
        <v>72</v>
      </c>
      <c r="AF107" s="370" t="str">
        <f t="shared" si="3"/>
        <v/>
      </c>
      <c r="AG107" s="372" t="s">
        <v>255</v>
      </c>
      <c r="AH107" s="375" t="str">
        <f t="shared" si="4"/>
        <v/>
      </c>
      <c r="AI107" s="381"/>
      <c r="AJ107" s="385"/>
      <c r="AK107" s="381"/>
      <c r="AL107" s="394"/>
    </row>
    <row r="108" spans="1:38" ht="36.75" customHeight="1">
      <c r="A108" s="298">
        <f t="shared" si="5"/>
        <v>97</v>
      </c>
      <c r="B108" s="303" t="str">
        <f>IF('(入力①) 基本情報入力シート'!C129="","",'(入力①) 基本情報入力シート'!C129)</f>
        <v/>
      </c>
      <c r="C108" s="308" t="str">
        <f>IF('(入力①) 基本情報入力シート'!D129="","",'(入力①) 基本情報入力シート'!D129)</f>
        <v/>
      </c>
      <c r="D108" s="308" t="str">
        <f>IF('(入力①) 基本情報入力シート'!E129="","",'(入力①) 基本情報入力シート'!E129)</f>
        <v/>
      </c>
      <c r="E108" s="308" t="str">
        <f>IF('(入力①) 基本情報入力シート'!F129="","",'(入力①) 基本情報入力シート'!F129)</f>
        <v/>
      </c>
      <c r="F108" s="308" t="str">
        <f>IF('(入力①) 基本情報入力シート'!G129="","",'(入力①) 基本情報入力シート'!G129)</f>
        <v/>
      </c>
      <c r="G108" s="308" t="str">
        <f>IF('(入力①) 基本情報入力シート'!H129="","",'(入力①) 基本情報入力シート'!H129)</f>
        <v/>
      </c>
      <c r="H108" s="308" t="str">
        <f>IF('(入力①) 基本情報入力シート'!I129="","",'(入力①) 基本情報入力シート'!I129)</f>
        <v/>
      </c>
      <c r="I108" s="308" t="str">
        <f>IF('(入力①) 基本情報入力シート'!J129="","",'(入力①) 基本情報入力シート'!J129)</f>
        <v/>
      </c>
      <c r="J108" s="308" t="str">
        <f>IF('(入力①) 基本情報入力シート'!K129="","",'(入力①) 基本情報入力シート'!K129)</f>
        <v/>
      </c>
      <c r="K108" s="315" t="str">
        <f>IF('(入力①) 基本情報入力シート'!L129="","",'(入力①) 基本情報入力シート'!L129)</f>
        <v/>
      </c>
      <c r="L108" s="319" t="str">
        <f>IF('(入力①) 基本情報入力シート'!M129="","",'(入力①) 基本情報入力シート'!M129)</f>
        <v/>
      </c>
      <c r="M108" s="319" t="str">
        <f>IF('(入力①) 基本情報入力シート'!R129="","",'(入力①) 基本情報入力シート'!R129)</f>
        <v/>
      </c>
      <c r="N108" s="319" t="str">
        <f>IF('(入力①) 基本情報入力シート'!W129="","",'(入力①) 基本情報入力シート'!W129)</f>
        <v/>
      </c>
      <c r="O108" s="298" t="str">
        <f>IF('(入力①) 基本情報入力シート'!X129="","",'(入力①) 基本情報入力シート'!X129)</f>
        <v/>
      </c>
      <c r="P108" s="335" t="str">
        <f>IF('(入力①) 基本情報入力シート'!Y129="","",'(入力①) 基本情報入力シート'!Y129)</f>
        <v/>
      </c>
      <c r="Q108" s="337"/>
      <c r="R108" s="204" t="str">
        <f>IF('(入力①) 基本情報入力シート'!Z129="","",'(入力①) 基本情報入力シート'!Z129)</f>
        <v/>
      </c>
      <c r="S108" s="208" t="str">
        <f>IF('(入力①) 基本情報入力シート'!AA129="","",'(入力①) 基本情報入力シート'!AA129)</f>
        <v/>
      </c>
      <c r="T108" s="348"/>
      <c r="U108" s="354" t="str">
        <f>IF(P108="","",VLOOKUP(P108,'【参考】数式用2'!$A$3:$C$36,3,FALSE))</f>
        <v/>
      </c>
      <c r="V108" s="359" t="s">
        <v>253</v>
      </c>
      <c r="W108" s="362"/>
      <c r="X108" s="364" t="s">
        <v>37</v>
      </c>
      <c r="Y108" s="362"/>
      <c r="Z108" s="366" t="s">
        <v>237</v>
      </c>
      <c r="AA108" s="362"/>
      <c r="AB108" s="359" t="s">
        <v>37</v>
      </c>
      <c r="AC108" s="362"/>
      <c r="AD108" s="359" t="s">
        <v>42</v>
      </c>
      <c r="AE108" s="368" t="s">
        <v>72</v>
      </c>
      <c r="AF108" s="370" t="str">
        <f t="shared" si="3"/>
        <v/>
      </c>
      <c r="AG108" s="372" t="s">
        <v>255</v>
      </c>
      <c r="AH108" s="375" t="str">
        <f t="shared" si="4"/>
        <v/>
      </c>
      <c r="AI108" s="381"/>
      <c r="AJ108" s="385"/>
      <c r="AK108" s="381"/>
      <c r="AL108" s="394"/>
    </row>
    <row r="109" spans="1:38" ht="36.75" customHeight="1">
      <c r="A109" s="298">
        <f t="shared" si="5"/>
        <v>98</v>
      </c>
      <c r="B109" s="303" t="str">
        <f>IF('(入力①) 基本情報入力シート'!C130="","",'(入力①) 基本情報入力シート'!C130)</f>
        <v/>
      </c>
      <c r="C109" s="308" t="str">
        <f>IF('(入力①) 基本情報入力シート'!D130="","",'(入力①) 基本情報入力シート'!D130)</f>
        <v/>
      </c>
      <c r="D109" s="308" t="str">
        <f>IF('(入力①) 基本情報入力シート'!E130="","",'(入力①) 基本情報入力シート'!E130)</f>
        <v/>
      </c>
      <c r="E109" s="308" t="str">
        <f>IF('(入力①) 基本情報入力シート'!F130="","",'(入力①) 基本情報入力シート'!F130)</f>
        <v/>
      </c>
      <c r="F109" s="308" t="str">
        <f>IF('(入力①) 基本情報入力シート'!G130="","",'(入力①) 基本情報入力シート'!G130)</f>
        <v/>
      </c>
      <c r="G109" s="308" t="str">
        <f>IF('(入力①) 基本情報入力シート'!H130="","",'(入力①) 基本情報入力シート'!H130)</f>
        <v/>
      </c>
      <c r="H109" s="308" t="str">
        <f>IF('(入力①) 基本情報入力シート'!I130="","",'(入力①) 基本情報入力シート'!I130)</f>
        <v/>
      </c>
      <c r="I109" s="308" t="str">
        <f>IF('(入力①) 基本情報入力シート'!J130="","",'(入力①) 基本情報入力シート'!J130)</f>
        <v/>
      </c>
      <c r="J109" s="308" t="str">
        <f>IF('(入力①) 基本情報入力シート'!K130="","",'(入力①) 基本情報入力シート'!K130)</f>
        <v/>
      </c>
      <c r="K109" s="315" t="str">
        <f>IF('(入力①) 基本情報入力シート'!L130="","",'(入力①) 基本情報入力シート'!L130)</f>
        <v/>
      </c>
      <c r="L109" s="319" t="str">
        <f>IF('(入力①) 基本情報入力シート'!M130="","",'(入力①) 基本情報入力シート'!M130)</f>
        <v/>
      </c>
      <c r="M109" s="319" t="str">
        <f>IF('(入力①) 基本情報入力シート'!R130="","",'(入力①) 基本情報入力シート'!R130)</f>
        <v/>
      </c>
      <c r="N109" s="319" t="str">
        <f>IF('(入力①) 基本情報入力シート'!W130="","",'(入力①) 基本情報入力シート'!W130)</f>
        <v/>
      </c>
      <c r="O109" s="298" t="str">
        <f>IF('(入力①) 基本情報入力シート'!X130="","",'(入力①) 基本情報入力シート'!X130)</f>
        <v/>
      </c>
      <c r="P109" s="335" t="str">
        <f>IF('(入力①) 基本情報入力シート'!Y130="","",'(入力①) 基本情報入力シート'!Y130)</f>
        <v/>
      </c>
      <c r="Q109" s="337"/>
      <c r="R109" s="204" t="str">
        <f>IF('(入力①) 基本情報入力シート'!Z130="","",'(入力①) 基本情報入力シート'!Z130)</f>
        <v/>
      </c>
      <c r="S109" s="208" t="str">
        <f>IF('(入力①) 基本情報入力シート'!AA130="","",'(入力①) 基本情報入力シート'!AA130)</f>
        <v/>
      </c>
      <c r="T109" s="348"/>
      <c r="U109" s="354" t="str">
        <f>IF(P109="","",VLOOKUP(P109,'【参考】数式用2'!$A$3:$C$36,3,FALSE))</f>
        <v/>
      </c>
      <c r="V109" s="359" t="s">
        <v>253</v>
      </c>
      <c r="W109" s="362"/>
      <c r="X109" s="364" t="s">
        <v>37</v>
      </c>
      <c r="Y109" s="362"/>
      <c r="Z109" s="366" t="s">
        <v>237</v>
      </c>
      <c r="AA109" s="362"/>
      <c r="AB109" s="359" t="s">
        <v>37</v>
      </c>
      <c r="AC109" s="362"/>
      <c r="AD109" s="359" t="s">
        <v>42</v>
      </c>
      <c r="AE109" s="368" t="s">
        <v>72</v>
      </c>
      <c r="AF109" s="370" t="str">
        <f t="shared" si="3"/>
        <v/>
      </c>
      <c r="AG109" s="372" t="s">
        <v>255</v>
      </c>
      <c r="AH109" s="375" t="str">
        <f t="shared" si="4"/>
        <v/>
      </c>
      <c r="AI109" s="381"/>
      <c r="AJ109" s="385"/>
      <c r="AK109" s="381"/>
      <c r="AL109" s="394"/>
    </row>
    <row r="110" spans="1:38" ht="36.75" customHeight="1">
      <c r="A110" s="298">
        <f t="shared" si="5"/>
        <v>99</v>
      </c>
      <c r="B110" s="303" t="str">
        <f>IF('(入力①) 基本情報入力シート'!C131="","",'(入力①) 基本情報入力シート'!C131)</f>
        <v/>
      </c>
      <c r="C110" s="308" t="str">
        <f>IF('(入力①) 基本情報入力シート'!D131="","",'(入力①) 基本情報入力シート'!D131)</f>
        <v/>
      </c>
      <c r="D110" s="308" t="str">
        <f>IF('(入力①) 基本情報入力シート'!E131="","",'(入力①) 基本情報入力シート'!E131)</f>
        <v/>
      </c>
      <c r="E110" s="308" t="str">
        <f>IF('(入力①) 基本情報入力シート'!F131="","",'(入力①) 基本情報入力シート'!F131)</f>
        <v/>
      </c>
      <c r="F110" s="308" t="str">
        <f>IF('(入力①) 基本情報入力シート'!G131="","",'(入力①) 基本情報入力シート'!G131)</f>
        <v/>
      </c>
      <c r="G110" s="308" t="str">
        <f>IF('(入力①) 基本情報入力シート'!H131="","",'(入力①) 基本情報入力シート'!H131)</f>
        <v/>
      </c>
      <c r="H110" s="308" t="str">
        <f>IF('(入力①) 基本情報入力シート'!I131="","",'(入力①) 基本情報入力シート'!I131)</f>
        <v/>
      </c>
      <c r="I110" s="308" t="str">
        <f>IF('(入力①) 基本情報入力シート'!J131="","",'(入力①) 基本情報入力シート'!J131)</f>
        <v/>
      </c>
      <c r="J110" s="308" t="str">
        <f>IF('(入力①) 基本情報入力シート'!K131="","",'(入力①) 基本情報入力シート'!K131)</f>
        <v/>
      </c>
      <c r="K110" s="315" t="str">
        <f>IF('(入力①) 基本情報入力シート'!L131="","",'(入力①) 基本情報入力シート'!L131)</f>
        <v/>
      </c>
      <c r="L110" s="319" t="str">
        <f>IF('(入力①) 基本情報入力シート'!M131="","",'(入力①) 基本情報入力シート'!M131)</f>
        <v/>
      </c>
      <c r="M110" s="319" t="str">
        <f>IF('(入力①) 基本情報入力シート'!R131="","",'(入力①) 基本情報入力シート'!R131)</f>
        <v/>
      </c>
      <c r="N110" s="319" t="str">
        <f>IF('(入力①) 基本情報入力シート'!W131="","",'(入力①) 基本情報入力シート'!W131)</f>
        <v/>
      </c>
      <c r="O110" s="298" t="str">
        <f>IF('(入力①) 基本情報入力シート'!X131="","",'(入力①) 基本情報入力シート'!X131)</f>
        <v/>
      </c>
      <c r="P110" s="335" t="str">
        <f>IF('(入力①) 基本情報入力シート'!Y131="","",'(入力①) 基本情報入力シート'!Y131)</f>
        <v/>
      </c>
      <c r="Q110" s="337"/>
      <c r="R110" s="204" t="str">
        <f>IF('(入力①) 基本情報入力シート'!Z131="","",'(入力①) 基本情報入力シート'!Z131)</f>
        <v/>
      </c>
      <c r="S110" s="208" t="str">
        <f>IF('(入力①) 基本情報入力シート'!AA131="","",'(入力①) 基本情報入力シート'!AA131)</f>
        <v/>
      </c>
      <c r="T110" s="348"/>
      <c r="U110" s="354" t="str">
        <f>IF(P110="","",VLOOKUP(P110,'【参考】数式用2'!$A$3:$C$36,3,FALSE))</f>
        <v/>
      </c>
      <c r="V110" s="359" t="s">
        <v>253</v>
      </c>
      <c r="W110" s="362"/>
      <c r="X110" s="364" t="s">
        <v>37</v>
      </c>
      <c r="Y110" s="362"/>
      <c r="Z110" s="366" t="s">
        <v>237</v>
      </c>
      <c r="AA110" s="362"/>
      <c r="AB110" s="359" t="s">
        <v>37</v>
      </c>
      <c r="AC110" s="362"/>
      <c r="AD110" s="359" t="s">
        <v>42</v>
      </c>
      <c r="AE110" s="368" t="s">
        <v>72</v>
      </c>
      <c r="AF110" s="370" t="str">
        <f t="shared" si="3"/>
        <v/>
      </c>
      <c r="AG110" s="372" t="s">
        <v>255</v>
      </c>
      <c r="AH110" s="375" t="str">
        <f t="shared" si="4"/>
        <v/>
      </c>
      <c r="AI110" s="381"/>
      <c r="AJ110" s="385"/>
      <c r="AK110" s="381"/>
      <c r="AL110" s="394"/>
    </row>
    <row r="111" spans="1:38" ht="36.75" customHeight="1">
      <c r="A111" s="298">
        <f t="shared" si="5"/>
        <v>100</v>
      </c>
      <c r="B111" s="303" t="str">
        <f>IF('(入力①) 基本情報入力シート'!C132="","",'(入力①) 基本情報入力シート'!C132)</f>
        <v/>
      </c>
      <c r="C111" s="308" t="str">
        <f>IF('(入力①) 基本情報入力シート'!D132="","",'(入力①) 基本情報入力シート'!D132)</f>
        <v/>
      </c>
      <c r="D111" s="308" t="str">
        <f>IF('(入力①) 基本情報入力シート'!E132="","",'(入力①) 基本情報入力シート'!E132)</f>
        <v/>
      </c>
      <c r="E111" s="308" t="str">
        <f>IF('(入力①) 基本情報入力シート'!F132="","",'(入力①) 基本情報入力シート'!F132)</f>
        <v/>
      </c>
      <c r="F111" s="308" t="str">
        <f>IF('(入力①) 基本情報入力シート'!G132="","",'(入力①) 基本情報入力シート'!G132)</f>
        <v/>
      </c>
      <c r="G111" s="308" t="str">
        <f>IF('(入力①) 基本情報入力シート'!H132="","",'(入力①) 基本情報入力シート'!H132)</f>
        <v/>
      </c>
      <c r="H111" s="308" t="str">
        <f>IF('(入力①) 基本情報入力シート'!I132="","",'(入力①) 基本情報入力シート'!I132)</f>
        <v/>
      </c>
      <c r="I111" s="308" t="str">
        <f>IF('(入力①) 基本情報入力シート'!J132="","",'(入力①) 基本情報入力シート'!J132)</f>
        <v/>
      </c>
      <c r="J111" s="308" t="str">
        <f>IF('(入力①) 基本情報入力シート'!K132="","",'(入力①) 基本情報入力シート'!K132)</f>
        <v/>
      </c>
      <c r="K111" s="315" t="str">
        <f>IF('(入力①) 基本情報入力シート'!L132="","",'(入力①) 基本情報入力シート'!L132)</f>
        <v/>
      </c>
      <c r="L111" s="319" t="str">
        <f>IF('(入力①) 基本情報入力シート'!M132="","",'(入力①) 基本情報入力シート'!M132)</f>
        <v/>
      </c>
      <c r="M111" s="319" t="str">
        <f>IF('(入力①) 基本情報入力シート'!R132="","",'(入力①) 基本情報入力シート'!R132)</f>
        <v/>
      </c>
      <c r="N111" s="319" t="str">
        <f>IF('(入力①) 基本情報入力シート'!W132="","",'(入力①) 基本情報入力シート'!W132)</f>
        <v/>
      </c>
      <c r="O111" s="298" t="str">
        <f>IF('(入力①) 基本情報入力シート'!X132="","",'(入力①) 基本情報入力シート'!X132)</f>
        <v/>
      </c>
      <c r="P111" s="335" t="str">
        <f>IF('(入力①) 基本情報入力シート'!Y132="","",'(入力①) 基本情報入力シート'!Y132)</f>
        <v/>
      </c>
      <c r="Q111" s="337"/>
      <c r="R111" s="204" t="str">
        <f>IF('(入力①) 基本情報入力シート'!Z132="","",'(入力①) 基本情報入力シート'!Z132)</f>
        <v/>
      </c>
      <c r="S111" s="208" t="str">
        <f>IF('(入力①) 基本情報入力シート'!AA132="","",'(入力①) 基本情報入力シート'!AA132)</f>
        <v/>
      </c>
      <c r="T111" s="349"/>
      <c r="U111" s="355" t="str">
        <f>IF(P111="","",VLOOKUP(P111,'【参考】数式用2'!$A$3:$C$36,3,FALSE))</f>
        <v/>
      </c>
      <c r="V111" s="360" t="s">
        <v>253</v>
      </c>
      <c r="W111" s="363"/>
      <c r="X111" s="365" t="s">
        <v>37</v>
      </c>
      <c r="Y111" s="363"/>
      <c r="Z111" s="367" t="s">
        <v>237</v>
      </c>
      <c r="AA111" s="363"/>
      <c r="AB111" s="360" t="s">
        <v>37</v>
      </c>
      <c r="AC111" s="363"/>
      <c r="AD111" s="360" t="s">
        <v>42</v>
      </c>
      <c r="AE111" s="369" t="s">
        <v>72</v>
      </c>
      <c r="AF111" s="370" t="str">
        <f t="shared" si="3"/>
        <v/>
      </c>
      <c r="AG111" s="373" t="s">
        <v>255</v>
      </c>
      <c r="AH111" s="376" t="str">
        <f t="shared" si="4"/>
        <v/>
      </c>
      <c r="AI111" s="382"/>
      <c r="AJ111" s="386"/>
      <c r="AK111" s="382"/>
      <c r="AL111" s="395"/>
    </row>
    <row r="112" spans="1:38" ht="14.25"/>
  </sheetData>
  <sheetProtection sheet="1" formatCells="0" formatColumns="0" formatRows="0" insertRows="0" deleteRows="0" autoFilter="0"/>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W12:W111 AA12:AA111 AC12:AC111 Y12:Y111 B12:P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2" fitToWidth="1" fitToHeight="1" orientation="landscape" usePrinterDefaults="1" r:id="rId1"/>
  <headerFooter alignWithMargins="0"/>
  <rowBreaks count="1" manualBreakCount="1">
    <brk id="31"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BB233"/>
  <sheetViews>
    <sheetView tabSelected="1" topLeftCell="A118" zoomScale="85" zoomScaleNormal="85" zoomScaleSheetLayoutView="100" workbookViewId="0">
      <selection activeCell="W19" sqref="W19"/>
    </sheetView>
  </sheetViews>
  <sheetFormatPr defaultColWidth="9" defaultRowHeight="13.5"/>
  <cols>
    <col min="1" max="1" width="2.5" style="149" customWidth="1"/>
    <col min="2" max="6" width="2.75" style="149" customWidth="1"/>
    <col min="7" max="37" width="2.5" style="149" customWidth="1"/>
    <col min="38" max="38" width="3.5" style="149" customWidth="1"/>
    <col min="39" max="43" width="9.25" style="149" customWidth="1"/>
    <col min="44" max="44" width="9.75" style="149" bestFit="1" customWidth="1"/>
    <col min="45" max="52" width="9" style="149"/>
    <col min="53" max="54" width="9" style="149" hidden="1" customWidth="1"/>
    <col min="55" max="16384" width="9" style="149"/>
  </cols>
  <sheetData>
    <row r="1" spans="1:46" ht="14.25" customHeight="1">
      <c r="A1" s="400" t="s">
        <v>256</v>
      </c>
      <c r="B1" s="151"/>
      <c r="C1" s="151"/>
      <c r="D1" s="151"/>
      <c r="E1" s="151"/>
      <c r="F1" s="151"/>
      <c r="G1" s="151"/>
      <c r="H1" s="151"/>
      <c r="I1" s="151"/>
      <c r="J1" s="151"/>
      <c r="K1" s="151"/>
      <c r="L1" s="151"/>
      <c r="M1" s="151"/>
      <c r="N1" s="151"/>
      <c r="O1" s="151"/>
      <c r="P1" s="151"/>
      <c r="Q1" s="151"/>
      <c r="R1" s="151"/>
      <c r="S1" s="151"/>
      <c r="T1" s="151"/>
      <c r="U1" s="151"/>
      <c r="V1" s="151"/>
      <c r="W1" s="151"/>
      <c r="X1" s="151"/>
      <c r="Y1" s="961" t="s">
        <v>140</v>
      </c>
      <c r="Z1" s="961"/>
      <c r="AA1" s="961"/>
      <c r="AB1" s="961"/>
      <c r="AC1" s="961" t="str">
        <f>IF('(入力①) 基本情報入力シート'!C11="","",'(入力①) 基本情報入力シート'!C11)</f>
        <v/>
      </c>
      <c r="AD1" s="961"/>
      <c r="AE1" s="961"/>
      <c r="AF1" s="961"/>
      <c r="AG1" s="961"/>
      <c r="AH1" s="961"/>
      <c r="AI1" s="961"/>
      <c r="AJ1" s="961"/>
    </row>
    <row r="2" spans="1:46" ht="14.2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226"/>
      <c r="Z2" s="226"/>
      <c r="AA2" s="226"/>
      <c r="AB2" s="226"/>
      <c r="AC2" s="226"/>
      <c r="AD2" s="226"/>
      <c r="AE2" s="226"/>
      <c r="AF2" s="226"/>
      <c r="AG2" s="226"/>
      <c r="AH2" s="226"/>
      <c r="AI2" s="226"/>
      <c r="AJ2" s="151"/>
    </row>
    <row r="3" spans="1:46" ht="16.5" customHeight="1">
      <c r="A3" s="400"/>
      <c r="B3" s="491" t="s">
        <v>401</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row>
    <row r="4" spans="1:46" ht="16.5" customHeight="1">
      <c r="A4" s="151"/>
      <c r="B4" s="159"/>
      <c r="C4" s="159"/>
      <c r="D4" s="159"/>
      <c r="E4" s="159"/>
      <c r="F4" s="159"/>
      <c r="G4" s="159"/>
      <c r="H4" s="159"/>
      <c r="I4" s="159"/>
      <c r="J4" s="159"/>
      <c r="K4" s="159"/>
      <c r="L4" s="159"/>
      <c r="M4" s="159"/>
      <c r="N4" s="159"/>
      <c r="O4" s="159"/>
      <c r="P4" s="159"/>
      <c r="Q4" s="159"/>
      <c r="R4" s="159"/>
      <c r="S4" s="159"/>
      <c r="T4" s="159"/>
      <c r="U4" s="330" t="s">
        <v>405</v>
      </c>
      <c r="V4" s="900">
        <v>4</v>
      </c>
      <c r="W4" s="900"/>
      <c r="X4" s="940" t="s">
        <v>52</v>
      </c>
      <c r="Y4" s="940"/>
      <c r="Z4" s="159"/>
      <c r="AA4" s="159"/>
      <c r="AB4" s="159"/>
      <c r="AC4" s="999"/>
      <c r="AD4" s="151"/>
      <c r="AE4" s="151"/>
      <c r="AF4" s="1031"/>
      <c r="AG4" s="159"/>
      <c r="AH4" s="159"/>
      <c r="AI4" s="159"/>
      <c r="AJ4" s="150"/>
    </row>
    <row r="5" spans="1:46" ht="6"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row>
    <row r="6" spans="1:46" ht="15" customHeight="1">
      <c r="A6" s="401" t="s">
        <v>259</v>
      </c>
      <c r="B6" s="151"/>
      <c r="C6" s="151"/>
      <c r="D6" s="151"/>
      <c r="E6" s="151"/>
      <c r="F6" s="151"/>
      <c r="G6" s="151"/>
      <c r="H6" s="151"/>
      <c r="I6" s="151"/>
      <c r="J6" s="151"/>
      <c r="K6" s="151"/>
      <c r="L6" s="151"/>
      <c r="M6" s="151"/>
      <c r="N6" s="151"/>
      <c r="O6" s="151"/>
      <c r="P6" s="151"/>
      <c r="Q6" s="151"/>
      <c r="R6" s="226"/>
      <c r="S6" s="226"/>
      <c r="T6" s="226"/>
      <c r="U6" s="226"/>
      <c r="V6" s="226"/>
      <c r="W6" s="226"/>
      <c r="X6" s="226"/>
      <c r="Y6" s="226"/>
      <c r="Z6" s="226"/>
      <c r="AA6" s="234"/>
      <c r="AB6" s="234"/>
      <c r="AC6" s="1000"/>
      <c r="AD6" s="1000"/>
      <c r="AE6" s="1000"/>
      <c r="AF6" s="1000"/>
      <c r="AG6" s="1000"/>
      <c r="AH6" s="1000"/>
      <c r="AI6" s="1000"/>
      <c r="AJ6" s="1053"/>
    </row>
    <row r="7" spans="1:46" ht="6"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row>
    <row r="8" spans="1:46" s="396" customFormat="1" ht="13.5" customHeight="1">
      <c r="A8" s="402" t="s">
        <v>36</v>
      </c>
      <c r="B8" s="492"/>
      <c r="C8" s="492"/>
      <c r="D8" s="492"/>
      <c r="E8" s="492"/>
      <c r="F8" s="692"/>
      <c r="G8" s="722" t="str">
        <f>IF('(入力①) 基本情報入力シート'!M15="","",'(入力①) 基本情報入力シート'!M15)</f>
        <v/>
      </c>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2"/>
      <c r="AJ8" s="1054"/>
    </row>
    <row r="9" spans="1:46" s="396" customFormat="1" ht="25.5" customHeight="1">
      <c r="A9" s="403" t="s">
        <v>28</v>
      </c>
      <c r="B9" s="493"/>
      <c r="C9" s="493"/>
      <c r="D9" s="493"/>
      <c r="E9" s="493"/>
      <c r="F9" s="693"/>
      <c r="G9" s="723" t="str">
        <f>IF('(入力①) 基本情報入力シート'!M16="","",'(入力①) 基本情報入力シート'!M16)</f>
        <v/>
      </c>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1055"/>
    </row>
    <row r="10" spans="1:46" s="396" customFormat="1" ht="12.75" customHeight="1">
      <c r="A10" s="404" t="s">
        <v>219</v>
      </c>
      <c r="B10" s="494"/>
      <c r="C10" s="494"/>
      <c r="D10" s="494"/>
      <c r="E10" s="494"/>
      <c r="F10" s="694"/>
      <c r="G10" s="724" t="s">
        <v>33</v>
      </c>
      <c r="H10" s="732" t="str">
        <f>IF('(入力①) 基本情報入力シート'!AC17="－","",'(入力①) 基本情報入力シート'!AC17)</f>
        <v/>
      </c>
      <c r="I10" s="732"/>
      <c r="J10" s="732"/>
      <c r="K10" s="732"/>
      <c r="L10" s="732"/>
      <c r="M10" s="773"/>
      <c r="N10" s="794"/>
      <c r="O10" s="794"/>
      <c r="P10" s="794"/>
      <c r="Q10" s="794"/>
      <c r="R10" s="794"/>
      <c r="S10" s="794"/>
      <c r="T10" s="794"/>
      <c r="U10" s="794"/>
      <c r="V10" s="794"/>
      <c r="W10" s="794"/>
      <c r="X10" s="794"/>
      <c r="Y10" s="794"/>
      <c r="Z10" s="794"/>
      <c r="AA10" s="794"/>
      <c r="AB10" s="794"/>
      <c r="AC10" s="794"/>
      <c r="AD10" s="794"/>
      <c r="AE10" s="794"/>
      <c r="AF10" s="794"/>
      <c r="AG10" s="794"/>
      <c r="AH10" s="794"/>
      <c r="AI10" s="794"/>
      <c r="AJ10" s="1056"/>
    </row>
    <row r="11" spans="1:46" s="396" customFormat="1" ht="16.5" customHeight="1">
      <c r="A11" s="405"/>
      <c r="B11" s="495"/>
      <c r="C11" s="495"/>
      <c r="D11" s="495"/>
      <c r="E11" s="495"/>
      <c r="F11" s="695"/>
      <c r="G11" s="725" t="str">
        <f>IF('(入力①) 基本情報入力シート'!M18="","",'(入力①) 基本情報入力シート'!M18)</f>
        <v/>
      </c>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3"/>
      <c r="AG11" s="733"/>
      <c r="AH11" s="733"/>
      <c r="AI11" s="733"/>
      <c r="AJ11" s="1057"/>
    </row>
    <row r="12" spans="1:46" s="396" customFormat="1" ht="16.5" customHeight="1">
      <c r="A12" s="405"/>
      <c r="B12" s="495"/>
      <c r="C12" s="495"/>
      <c r="D12" s="495"/>
      <c r="E12" s="495"/>
      <c r="F12" s="695"/>
      <c r="G12" s="726" t="str">
        <f>IF('(入力①) 基本情報入力シート'!M19="","",'(入力①) 基本情報入力シート'!M19)</f>
        <v/>
      </c>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1058"/>
    </row>
    <row r="13" spans="1:46" s="396" customFormat="1" ht="12">
      <c r="A13" s="406" t="s">
        <v>36</v>
      </c>
      <c r="B13" s="496"/>
      <c r="C13" s="496"/>
      <c r="D13" s="496"/>
      <c r="E13" s="496"/>
      <c r="F13" s="696"/>
      <c r="G13" s="722" t="str">
        <f>IF('(入力①) 基本情報入力シート'!M22="","",'(入力①) 基本情報入力シート'!M22)</f>
        <v/>
      </c>
      <c r="H13" s="722"/>
      <c r="I13" s="722"/>
      <c r="J13" s="722"/>
      <c r="K13" s="722"/>
      <c r="L13" s="722"/>
      <c r="M13" s="722"/>
      <c r="N13" s="722"/>
      <c r="O13" s="722"/>
      <c r="P13" s="722"/>
      <c r="Q13" s="722"/>
      <c r="R13" s="722"/>
      <c r="S13" s="722"/>
      <c r="T13" s="722"/>
      <c r="U13" s="722"/>
      <c r="V13" s="722"/>
      <c r="W13" s="722"/>
      <c r="X13" s="722"/>
      <c r="Y13" s="722"/>
      <c r="Z13" s="722"/>
      <c r="AA13" s="722"/>
      <c r="AB13" s="722"/>
      <c r="AC13" s="722"/>
      <c r="AD13" s="722"/>
      <c r="AE13" s="722"/>
      <c r="AF13" s="722"/>
      <c r="AG13" s="722"/>
      <c r="AH13" s="722"/>
      <c r="AI13" s="722"/>
      <c r="AJ13" s="1054"/>
    </row>
    <row r="14" spans="1:46" s="396" customFormat="1" ht="25.5" customHeight="1">
      <c r="A14" s="405" t="s">
        <v>1</v>
      </c>
      <c r="B14" s="495"/>
      <c r="C14" s="495"/>
      <c r="D14" s="495"/>
      <c r="E14" s="495"/>
      <c r="F14" s="695"/>
      <c r="G14" s="727" t="str">
        <f>IF('(入力①) 基本情報入力シート'!M23="","",'(入力①) 基本情報入力シート'!M23)</f>
        <v/>
      </c>
      <c r="H14" s="727"/>
      <c r="I14" s="727"/>
      <c r="J14" s="727"/>
      <c r="K14" s="727"/>
      <c r="L14" s="727"/>
      <c r="M14" s="727"/>
      <c r="N14" s="727"/>
      <c r="O14" s="727"/>
      <c r="P14" s="727"/>
      <c r="Q14" s="727"/>
      <c r="R14" s="727"/>
      <c r="S14" s="727"/>
      <c r="T14" s="727"/>
      <c r="U14" s="727"/>
      <c r="V14" s="727"/>
      <c r="W14" s="727"/>
      <c r="X14" s="727"/>
      <c r="Y14" s="727"/>
      <c r="Z14" s="727"/>
      <c r="AA14" s="727"/>
      <c r="AB14" s="727"/>
      <c r="AC14" s="727"/>
      <c r="AD14" s="727"/>
      <c r="AE14" s="727"/>
      <c r="AF14" s="727"/>
      <c r="AG14" s="727"/>
      <c r="AH14" s="727"/>
      <c r="AI14" s="727"/>
      <c r="AJ14" s="1058"/>
    </row>
    <row r="15" spans="1:46" s="396" customFormat="1" ht="15" customHeight="1">
      <c r="A15" s="407" t="s">
        <v>216</v>
      </c>
      <c r="B15" s="407"/>
      <c r="C15" s="407"/>
      <c r="D15" s="407"/>
      <c r="E15" s="407"/>
      <c r="F15" s="407"/>
      <c r="G15" s="728" t="s">
        <v>9</v>
      </c>
      <c r="H15" s="734"/>
      <c r="I15" s="734"/>
      <c r="J15" s="734"/>
      <c r="K15" s="743" t="str">
        <f>IF('(入力①) 基本情報入力シート'!M24="","",'(入力①) 基本情報入力シート'!M24)</f>
        <v/>
      </c>
      <c r="L15" s="743"/>
      <c r="M15" s="743"/>
      <c r="N15" s="743"/>
      <c r="O15" s="743"/>
      <c r="P15" s="734" t="s">
        <v>15</v>
      </c>
      <c r="Q15" s="734"/>
      <c r="R15" s="734"/>
      <c r="S15" s="734"/>
      <c r="T15" s="743" t="str">
        <f>IF('(入力①) 基本情報入力シート'!M25="","",'(入力①) 基本情報入力シート'!M25)</f>
        <v/>
      </c>
      <c r="U15" s="743"/>
      <c r="V15" s="743"/>
      <c r="W15" s="743"/>
      <c r="X15" s="743"/>
      <c r="Y15" s="734" t="s">
        <v>171</v>
      </c>
      <c r="Z15" s="734"/>
      <c r="AA15" s="734"/>
      <c r="AB15" s="734"/>
      <c r="AC15" s="1001" t="str">
        <f>IF('(入力①) 基本情報入力シート'!M26="","",'(入力①) 基本情報入力シート'!M26)</f>
        <v/>
      </c>
      <c r="AD15" s="1001"/>
      <c r="AE15" s="1001"/>
      <c r="AF15" s="1001"/>
      <c r="AG15" s="1001"/>
      <c r="AH15" s="1001"/>
      <c r="AI15" s="1001"/>
      <c r="AJ15" s="1001"/>
      <c r="AT15" s="1203"/>
    </row>
    <row r="16" spans="1:46" s="396" customFormat="1" ht="12.75">
      <c r="A16" s="408"/>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1059"/>
      <c r="AT16" s="1203"/>
    </row>
    <row r="17" spans="1:47" s="396" customFormat="1" ht="3.75" customHeight="1">
      <c r="A17" s="409"/>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1150"/>
      <c r="AU17" s="1203"/>
    </row>
    <row r="18" spans="1:47" s="396" customFormat="1" ht="18" customHeight="1">
      <c r="A18" s="410" t="s">
        <v>400</v>
      </c>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1151"/>
      <c r="AU18" s="1203"/>
    </row>
    <row r="19" spans="1:47" ht="18" customHeight="1">
      <c r="A19" s="411"/>
      <c r="B19" s="498" t="s">
        <v>380</v>
      </c>
      <c r="C19" s="574" t="s">
        <v>399</v>
      </c>
      <c r="D19" s="620"/>
      <c r="E19" s="651"/>
      <c r="F19" s="651"/>
      <c r="G19" s="651"/>
      <c r="H19" s="651"/>
      <c r="I19" s="651"/>
      <c r="J19" s="651"/>
      <c r="K19" s="651"/>
      <c r="L19" s="758" t="s">
        <v>380</v>
      </c>
      <c r="M19" s="774" t="s">
        <v>378</v>
      </c>
      <c r="N19" s="795"/>
      <c r="O19" s="813"/>
      <c r="P19" s="829"/>
      <c r="Q19" s="829"/>
      <c r="R19" s="829"/>
      <c r="S19" s="829"/>
      <c r="T19" s="829"/>
      <c r="U19" s="829"/>
      <c r="V19" s="829"/>
      <c r="W19" s="920" t="s">
        <v>487</v>
      </c>
      <c r="X19" s="941" t="s">
        <v>402</v>
      </c>
      <c r="Y19" s="962"/>
      <c r="Z19" s="962"/>
      <c r="AA19" s="989"/>
      <c r="AB19" s="962"/>
      <c r="AC19" s="962"/>
      <c r="AD19" s="962"/>
      <c r="AE19" s="962"/>
      <c r="AF19" s="962"/>
      <c r="AG19" s="962"/>
      <c r="AH19" s="962"/>
      <c r="AI19" s="962"/>
      <c r="AJ19" s="962"/>
      <c r="AK19" s="1136"/>
      <c r="AL19" s="1151"/>
      <c r="AU19" s="1204"/>
    </row>
    <row r="20" spans="1:47" ht="33.75" customHeight="1">
      <c r="A20" s="411"/>
      <c r="B20" s="499" t="s">
        <v>404</v>
      </c>
      <c r="C20" s="575"/>
      <c r="D20" s="575"/>
      <c r="E20" s="575"/>
      <c r="F20" s="575"/>
      <c r="G20" s="575"/>
      <c r="H20" s="575"/>
      <c r="I20" s="575"/>
      <c r="J20" s="575"/>
      <c r="K20" s="575"/>
      <c r="L20" s="499"/>
      <c r="M20" s="575"/>
      <c r="N20" s="575"/>
      <c r="O20" s="575"/>
      <c r="P20" s="575"/>
      <c r="Q20" s="575"/>
      <c r="R20" s="575"/>
      <c r="S20" s="575"/>
      <c r="T20" s="575"/>
      <c r="U20" s="575"/>
      <c r="V20" s="575"/>
      <c r="W20" s="499"/>
      <c r="X20" s="575"/>
      <c r="Y20" s="575"/>
      <c r="Z20" s="575"/>
      <c r="AA20" s="575"/>
      <c r="AB20" s="575"/>
      <c r="AC20" s="575"/>
      <c r="AD20" s="575"/>
      <c r="AE20" s="575"/>
      <c r="AF20" s="575"/>
      <c r="AG20" s="575"/>
      <c r="AH20" s="575"/>
      <c r="AI20" s="575"/>
      <c r="AJ20" s="575"/>
      <c r="AK20" s="575"/>
      <c r="AL20" s="1152"/>
      <c r="AU20" s="1204"/>
    </row>
    <row r="21" spans="1:47" ht="3.75" customHeight="1">
      <c r="A21" s="412"/>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1153"/>
      <c r="AU21" s="1204"/>
    </row>
    <row r="22" spans="1:47" ht="7.5" customHeight="1">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T22" s="1204"/>
    </row>
    <row r="23" spans="1:47" ht="15" customHeight="1">
      <c r="A23" s="413" t="s">
        <v>260</v>
      </c>
      <c r="B23" s="151"/>
      <c r="C23" s="576"/>
      <c r="D23" s="576"/>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151"/>
      <c r="AT23" s="1204"/>
    </row>
    <row r="24" spans="1:47" ht="15" customHeight="1">
      <c r="A24" s="151" t="s">
        <v>221</v>
      </c>
      <c r="B24" s="501"/>
      <c r="C24" s="576"/>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151"/>
      <c r="AT24" s="1204"/>
    </row>
    <row r="25" spans="1:47" ht="60" customHeight="1">
      <c r="A25" s="414"/>
      <c r="B25" s="502" t="s">
        <v>444</v>
      </c>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T25" s="1204"/>
    </row>
    <row r="26" spans="1:47" ht="7.5" customHeight="1">
      <c r="A26" s="151"/>
      <c r="B26" s="501"/>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151"/>
      <c r="AT26" s="1204"/>
    </row>
    <row r="27" spans="1:47" ht="15" customHeight="1">
      <c r="A27" s="415"/>
      <c r="B27" s="503"/>
      <c r="C27" s="503"/>
      <c r="D27" s="503"/>
      <c r="E27" s="503"/>
      <c r="F27" s="503"/>
      <c r="G27" s="503"/>
      <c r="H27" s="503"/>
      <c r="I27" s="503"/>
      <c r="J27" s="503"/>
      <c r="K27" s="503"/>
      <c r="L27" s="503"/>
      <c r="M27" s="503"/>
      <c r="N27" s="503"/>
      <c r="O27" s="814"/>
      <c r="P27" s="830" t="s">
        <v>374</v>
      </c>
      <c r="Q27" s="841"/>
      <c r="R27" s="841"/>
      <c r="S27" s="841"/>
      <c r="T27" s="841"/>
      <c r="U27" s="893"/>
      <c r="V27" s="901" t="str">
        <f>IF(P28="","",IF(P29="","",IF(P29&gt;P28,"○","☓")))</f>
        <v/>
      </c>
      <c r="W27" s="921" t="s">
        <v>406</v>
      </c>
      <c r="X27" s="841"/>
      <c r="Y27" s="841"/>
      <c r="Z27" s="841"/>
      <c r="AA27" s="841"/>
      <c r="AB27" s="893"/>
      <c r="AC27" s="1002" t="str">
        <f>IF(W28="","",IF(W29="","",IF(W29&gt;W28,"○","☓")))</f>
        <v/>
      </c>
      <c r="AD27" s="921" t="s">
        <v>331</v>
      </c>
      <c r="AE27" s="841"/>
      <c r="AF27" s="841"/>
      <c r="AG27" s="841"/>
      <c r="AH27" s="841"/>
      <c r="AI27" s="893"/>
      <c r="AJ27" s="1002" t="str">
        <f>IF(AD28="","",IF(AD29="","",IF(AD29&gt;AD28,"○","☓")))</f>
        <v/>
      </c>
    </row>
    <row r="28" spans="1:47">
      <c r="A28" s="416" t="s">
        <v>13</v>
      </c>
      <c r="B28" s="504" t="s">
        <v>253</v>
      </c>
      <c r="C28" s="504"/>
      <c r="D28" s="621">
        <f>IF(V4=0,"",V4)</f>
        <v>4</v>
      </c>
      <c r="E28" s="621"/>
      <c r="F28" s="697" t="s">
        <v>112</v>
      </c>
      <c r="G28" s="729"/>
      <c r="H28" s="729"/>
      <c r="I28" s="729"/>
      <c r="J28" s="729"/>
      <c r="K28" s="729"/>
      <c r="L28" s="729"/>
      <c r="M28" s="729"/>
      <c r="N28" s="729"/>
      <c r="O28" s="815"/>
      <c r="P28" s="831" t="str">
        <f>IF('(入力②-1)別紙様式2-2 個表_処遇'!O5="","",'(入力②-1)別紙様式2-2 個表_処遇'!O5)</f>
        <v/>
      </c>
      <c r="Q28" s="842"/>
      <c r="R28" s="842"/>
      <c r="S28" s="842"/>
      <c r="T28" s="842"/>
      <c r="U28" s="842"/>
      <c r="V28" s="902" t="s">
        <v>21</v>
      </c>
      <c r="W28" s="922" t="str">
        <f>IF('(入力②‐2)別紙様式2-3 個表_特定'!O5="","",'(入力②‐2)別紙様式2-3 個表_特定'!O5)</f>
        <v/>
      </c>
      <c r="X28" s="942"/>
      <c r="Y28" s="942"/>
      <c r="Z28" s="942"/>
      <c r="AA28" s="942"/>
      <c r="AB28" s="942"/>
      <c r="AC28" s="902" t="s">
        <v>21</v>
      </c>
      <c r="AD28" s="922" t="str">
        <f>IF('(入力②-3)別紙様式2-4 個表_ベースアップ'!O5="","",'(入力②-3)別紙様式2-4 個表_ベースアップ'!O5)</f>
        <v/>
      </c>
      <c r="AE28" s="942"/>
      <c r="AF28" s="942"/>
      <c r="AG28" s="942"/>
      <c r="AH28" s="942"/>
      <c r="AI28" s="942"/>
      <c r="AJ28" s="1060" t="s">
        <v>21</v>
      </c>
      <c r="AL28" s="396"/>
    </row>
    <row r="29" spans="1:47" ht="22.5" customHeight="1">
      <c r="A29" s="417" t="s">
        <v>38</v>
      </c>
      <c r="B29" s="505" t="s">
        <v>63</v>
      </c>
      <c r="C29" s="577"/>
      <c r="D29" s="577"/>
      <c r="E29" s="577"/>
      <c r="F29" s="577"/>
      <c r="G29" s="577"/>
      <c r="H29" s="577"/>
      <c r="I29" s="577"/>
      <c r="J29" s="577"/>
      <c r="K29" s="577"/>
      <c r="L29" s="577"/>
      <c r="M29" s="577"/>
      <c r="N29" s="577"/>
      <c r="O29" s="816"/>
      <c r="P29" s="832" t="str">
        <f>IFERROR(P30-P31,"")</f>
        <v/>
      </c>
      <c r="Q29" s="843"/>
      <c r="R29" s="843"/>
      <c r="S29" s="843"/>
      <c r="T29" s="843"/>
      <c r="U29" s="843"/>
      <c r="V29" s="903" t="s">
        <v>21</v>
      </c>
      <c r="W29" s="923" t="str">
        <f>IFERROR(W30-W31,"")</f>
        <v/>
      </c>
      <c r="X29" s="943"/>
      <c r="Y29" s="943"/>
      <c r="Z29" s="943"/>
      <c r="AA29" s="943"/>
      <c r="AB29" s="943"/>
      <c r="AC29" s="903" t="s">
        <v>21</v>
      </c>
      <c r="AD29" s="923" t="str">
        <f>IFERROR(AD30-AD31,"")</f>
        <v/>
      </c>
      <c r="AE29" s="943"/>
      <c r="AF29" s="943"/>
      <c r="AG29" s="943"/>
      <c r="AH29" s="943"/>
      <c r="AI29" s="943"/>
      <c r="AJ29" s="903" t="s">
        <v>21</v>
      </c>
    </row>
    <row r="30" spans="1:47" ht="22.5" customHeight="1">
      <c r="A30" s="418"/>
      <c r="B30" s="506" t="s">
        <v>336</v>
      </c>
      <c r="C30" s="578"/>
      <c r="D30" s="578"/>
      <c r="E30" s="578"/>
      <c r="F30" s="578"/>
      <c r="G30" s="578"/>
      <c r="H30" s="578"/>
      <c r="I30" s="578"/>
      <c r="J30" s="578"/>
      <c r="K30" s="578"/>
      <c r="L30" s="578"/>
      <c r="M30" s="578"/>
      <c r="N30" s="578"/>
      <c r="O30" s="817"/>
      <c r="P30" s="833"/>
      <c r="Q30" s="844"/>
      <c r="R30" s="844"/>
      <c r="S30" s="844"/>
      <c r="T30" s="844"/>
      <c r="U30" s="844"/>
      <c r="V30" s="904" t="s">
        <v>21</v>
      </c>
      <c r="W30" s="924"/>
      <c r="X30" s="944"/>
      <c r="Y30" s="944"/>
      <c r="Z30" s="944"/>
      <c r="AA30" s="944"/>
      <c r="AB30" s="944"/>
      <c r="AC30" s="1003" t="s">
        <v>21</v>
      </c>
      <c r="AD30" s="1012"/>
      <c r="AE30" s="1024"/>
      <c r="AF30" s="1024"/>
      <c r="AG30" s="1024"/>
      <c r="AH30" s="1024"/>
      <c r="AI30" s="1024"/>
      <c r="AJ30" s="904" t="s">
        <v>21</v>
      </c>
    </row>
    <row r="31" spans="1:47" ht="33.75" customHeight="1">
      <c r="A31" s="418"/>
      <c r="B31" s="506" t="s">
        <v>223</v>
      </c>
      <c r="C31" s="579"/>
      <c r="D31" s="579"/>
      <c r="E31" s="579"/>
      <c r="F31" s="579"/>
      <c r="G31" s="579"/>
      <c r="H31" s="579"/>
      <c r="I31" s="579"/>
      <c r="J31" s="579"/>
      <c r="K31" s="579"/>
      <c r="L31" s="579"/>
      <c r="M31" s="579"/>
      <c r="N31" s="579"/>
      <c r="O31" s="818"/>
      <c r="P31" s="831" t="str">
        <f>IF((P32-P33-P34-P35-P36)=0,"",(P32-P33-P34-P35-P36))</f>
        <v/>
      </c>
      <c r="Q31" s="842"/>
      <c r="R31" s="842"/>
      <c r="S31" s="842"/>
      <c r="T31" s="842"/>
      <c r="U31" s="842"/>
      <c r="V31" s="905" t="s">
        <v>21</v>
      </c>
      <c r="W31" s="922" t="str">
        <f>IF((W32-W33-W34-W35-W36)=0,"",(W32-W33-W34-W35-W36))</f>
        <v/>
      </c>
      <c r="X31" s="942"/>
      <c r="Y31" s="942"/>
      <c r="Z31" s="942"/>
      <c r="AA31" s="942"/>
      <c r="AB31" s="942"/>
      <c r="AC31" s="905" t="s">
        <v>21</v>
      </c>
      <c r="AD31" s="922" t="str">
        <f>IF((AD32-AD33-AD34-AD35-AD36)=0,"",(AD32-AD33-AD34-AD35-AD36))</f>
        <v/>
      </c>
      <c r="AE31" s="942"/>
      <c r="AF31" s="942"/>
      <c r="AG31" s="942"/>
      <c r="AH31" s="942"/>
      <c r="AI31" s="942"/>
      <c r="AJ31" s="905" t="s">
        <v>21</v>
      </c>
    </row>
    <row r="32" spans="1:47" ht="15" customHeight="1">
      <c r="A32" s="418"/>
      <c r="B32" s="507"/>
      <c r="C32" s="580" t="s">
        <v>294</v>
      </c>
      <c r="D32" s="622"/>
      <c r="E32" s="622"/>
      <c r="F32" s="622"/>
      <c r="G32" s="622"/>
      <c r="H32" s="622"/>
      <c r="I32" s="622"/>
      <c r="J32" s="622"/>
      <c r="K32" s="622"/>
      <c r="L32" s="622"/>
      <c r="M32" s="622"/>
      <c r="N32" s="622"/>
      <c r="O32" s="819"/>
      <c r="P32" s="834"/>
      <c r="Q32" s="845"/>
      <c r="R32" s="845"/>
      <c r="S32" s="845"/>
      <c r="T32" s="845"/>
      <c r="U32" s="845"/>
      <c r="V32" s="906" t="s">
        <v>21</v>
      </c>
      <c r="W32" s="925"/>
      <c r="X32" s="945"/>
      <c r="Y32" s="945"/>
      <c r="Z32" s="945"/>
      <c r="AA32" s="945"/>
      <c r="AB32" s="945"/>
      <c r="AC32" s="906" t="s">
        <v>21</v>
      </c>
      <c r="AD32" s="1013"/>
      <c r="AE32" s="1025"/>
      <c r="AF32" s="1025"/>
      <c r="AG32" s="1025"/>
      <c r="AH32" s="1025"/>
      <c r="AI32" s="1025"/>
      <c r="AJ32" s="1061" t="s">
        <v>21</v>
      </c>
      <c r="AL32" s="396"/>
    </row>
    <row r="33" spans="1:38" ht="15" customHeight="1">
      <c r="A33" s="418"/>
      <c r="B33" s="507"/>
      <c r="C33" s="581" t="s">
        <v>411</v>
      </c>
      <c r="D33" s="623"/>
      <c r="E33" s="623"/>
      <c r="F33" s="623"/>
      <c r="G33" s="623"/>
      <c r="H33" s="623"/>
      <c r="I33" s="623"/>
      <c r="J33" s="623"/>
      <c r="K33" s="623"/>
      <c r="L33" s="623"/>
      <c r="M33" s="623"/>
      <c r="N33" s="623"/>
      <c r="O33" s="820"/>
      <c r="P33" s="834"/>
      <c r="Q33" s="845"/>
      <c r="R33" s="845"/>
      <c r="S33" s="845"/>
      <c r="T33" s="845"/>
      <c r="U33" s="845"/>
      <c r="V33" s="906" t="s">
        <v>21</v>
      </c>
      <c r="W33" s="925"/>
      <c r="X33" s="945"/>
      <c r="Y33" s="945"/>
      <c r="Z33" s="945"/>
      <c r="AA33" s="945"/>
      <c r="AB33" s="945"/>
      <c r="AC33" s="906" t="s">
        <v>21</v>
      </c>
      <c r="AD33" s="1013"/>
      <c r="AE33" s="1025"/>
      <c r="AF33" s="1025"/>
      <c r="AG33" s="1025"/>
      <c r="AH33" s="1025"/>
      <c r="AI33" s="1025"/>
      <c r="AJ33" s="1061" t="s">
        <v>21</v>
      </c>
      <c r="AL33" s="396"/>
    </row>
    <row r="34" spans="1:38" ht="15" customHeight="1">
      <c r="A34" s="418"/>
      <c r="B34" s="507"/>
      <c r="C34" s="580" t="s">
        <v>414</v>
      </c>
      <c r="D34" s="622"/>
      <c r="E34" s="622"/>
      <c r="F34" s="622"/>
      <c r="G34" s="622"/>
      <c r="H34" s="622"/>
      <c r="I34" s="622"/>
      <c r="J34" s="622"/>
      <c r="K34" s="622"/>
      <c r="L34" s="622"/>
      <c r="M34" s="622"/>
      <c r="N34" s="622"/>
      <c r="O34" s="819"/>
      <c r="P34" s="834"/>
      <c r="Q34" s="845"/>
      <c r="R34" s="845"/>
      <c r="S34" s="845"/>
      <c r="T34" s="845"/>
      <c r="U34" s="845"/>
      <c r="V34" s="906" t="s">
        <v>21</v>
      </c>
      <c r="W34" s="925"/>
      <c r="X34" s="945"/>
      <c r="Y34" s="945"/>
      <c r="Z34" s="945"/>
      <c r="AA34" s="945"/>
      <c r="AB34" s="945"/>
      <c r="AC34" s="906" t="s">
        <v>21</v>
      </c>
      <c r="AD34" s="1013"/>
      <c r="AE34" s="1025"/>
      <c r="AF34" s="1025"/>
      <c r="AG34" s="1025"/>
      <c r="AH34" s="1025"/>
      <c r="AI34" s="1025"/>
      <c r="AJ34" s="1061" t="s">
        <v>21</v>
      </c>
      <c r="AL34" s="396"/>
    </row>
    <row r="35" spans="1:38" ht="22.5" customHeight="1">
      <c r="A35" s="418"/>
      <c r="B35" s="507"/>
      <c r="C35" s="582" t="s">
        <v>413</v>
      </c>
      <c r="D35" s="624"/>
      <c r="E35" s="624"/>
      <c r="F35" s="624"/>
      <c r="G35" s="624"/>
      <c r="H35" s="624"/>
      <c r="I35" s="624"/>
      <c r="J35" s="624"/>
      <c r="K35" s="624"/>
      <c r="L35" s="624"/>
      <c r="M35" s="624"/>
      <c r="N35" s="624"/>
      <c r="O35" s="821"/>
      <c r="P35" s="834"/>
      <c r="Q35" s="845"/>
      <c r="R35" s="845"/>
      <c r="S35" s="845"/>
      <c r="T35" s="845"/>
      <c r="U35" s="845"/>
      <c r="V35" s="906" t="s">
        <v>21</v>
      </c>
      <c r="W35" s="925"/>
      <c r="X35" s="945"/>
      <c r="Y35" s="945"/>
      <c r="Z35" s="945"/>
      <c r="AA35" s="945"/>
      <c r="AB35" s="945"/>
      <c r="AC35" s="906" t="s">
        <v>21</v>
      </c>
      <c r="AD35" s="1013"/>
      <c r="AE35" s="1025"/>
      <c r="AF35" s="1025"/>
      <c r="AG35" s="1025"/>
      <c r="AH35" s="1025"/>
      <c r="AI35" s="1025"/>
      <c r="AJ35" s="1061" t="s">
        <v>21</v>
      </c>
      <c r="AL35" s="396"/>
    </row>
    <row r="36" spans="1:38" ht="24.75" customHeight="1">
      <c r="A36" s="419"/>
      <c r="B36" s="508"/>
      <c r="C36" s="583" t="s">
        <v>176</v>
      </c>
      <c r="D36" s="625"/>
      <c r="E36" s="625"/>
      <c r="F36" s="625"/>
      <c r="G36" s="625"/>
      <c r="H36" s="625"/>
      <c r="I36" s="625"/>
      <c r="J36" s="625"/>
      <c r="K36" s="625"/>
      <c r="L36" s="625"/>
      <c r="M36" s="626"/>
      <c r="N36" s="626"/>
      <c r="O36" s="822"/>
      <c r="P36" s="835"/>
      <c r="Q36" s="846"/>
      <c r="R36" s="846"/>
      <c r="S36" s="846"/>
      <c r="T36" s="846"/>
      <c r="U36" s="846"/>
      <c r="V36" s="907" t="s">
        <v>21</v>
      </c>
      <c r="W36" s="926"/>
      <c r="X36" s="946"/>
      <c r="Y36" s="946"/>
      <c r="Z36" s="946"/>
      <c r="AA36" s="946"/>
      <c r="AB36" s="946"/>
      <c r="AC36" s="907" t="s">
        <v>21</v>
      </c>
      <c r="AD36" s="1014"/>
      <c r="AE36" s="1026"/>
      <c r="AF36" s="1026"/>
      <c r="AG36" s="1026"/>
      <c r="AH36" s="1026"/>
      <c r="AI36" s="1026"/>
      <c r="AJ36" s="1062" t="s">
        <v>21</v>
      </c>
      <c r="AL36" s="396"/>
    </row>
    <row r="37" spans="1:38" ht="7.5" customHeight="1">
      <c r="A37" s="420"/>
      <c r="B37" s="287"/>
      <c r="C37" s="584"/>
      <c r="D37" s="626"/>
      <c r="E37" s="626"/>
      <c r="F37" s="626"/>
      <c r="G37" s="626"/>
      <c r="H37" s="626"/>
      <c r="I37" s="626"/>
      <c r="J37" s="626"/>
      <c r="M37" s="775"/>
      <c r="N37" s="775"/>
      <c r="O37" s="775"/>
      <c r="AL37" s="396"/>
    </row>
    <row r="38" spans="1:38" ht="15" customHeight="1">
      <c r="A38" s="421" t="s">
        <v>407</v>
      </c>
    </row>
    <row r="39" spans="1:38" ht="22.5" customHeight="1">
      <c r="A39" s="422" t="s">
        <v>149</v>
      </c>
      <c r="B39" s="509" t="s">
        <v>424</v>
      </c>
      <c r="C39" s="509"/>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row>
    <row r="40" spans="1:38" ht="22.5" customHeight="1">
      <c r="A40" s="422" t="s">
        <v>149</v>
      </c>
      <c r="B40" s="509" t="s">
        <v>366</v>
      </c>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row>
    <row r="41" spans="1:38" ht="22.5" customHeight="1">
      <c r="A41" s="422" t="s">
        <v>149</v>
      </c>
      <c r="B41" s="509" t="s">
        <v>200</v>
      </c>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row>
    <row r="42" spans="1:38" ht="13.5" customHeight="1">
      <c r="A42" s="422" t="s">
        <v>149</v>
      </c>
      <c r="B42" s="509" t="s">
        <v>24</v>
      </c>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row>
    <row r="43" spans="1:38" ht="13.5" customHeight="1">
      <c r="A43" s="422" t="s">
        <v>149</v>
      </c>
      <c r="B43" s="509" t="s">
        <v>328</v>
      </c>
      <c r="C43" s="509"/>
      <c r="D43" s="509"/>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09"/>
      <c r="AI43" s="509"/>
      <c r="AJ43" s="509"/>
      <c r="AK43" s="509"/>
    </row>
    <row r="44" spans="1:38" ht="33.75" customHeight="1">
      <c r="A44" s="422" t="s">
        <v>149</v>
      </c>
      <c r="B44" s="502" t="s">
        <v>105</v>
      </c>
      <c r="C44" s="509"/>
      <c r="D44" s="509"/>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row>
    <row r="45" spans="1:38" ht="13.5" customHeight="1">
      <c r="A45" s="422" t="s">
        <v>149</v>
      </c>
      <c r="B45" s="509" t="s">
        <v>473</v>
      </c>
      <c r="C45" s="585"/>
      <c r="D45" s="585"/>
      <c r="E45" s="585"/>
      <c r="F45" s="585"/>
      <c r="G45" s="585"/>
      <c r="H45" s="585"/>
      <c r="I45" s="585"/>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585"/>
    </row>
    <row r="46" spans="1:38" ht="18" customHeight="1">
      <c r="A46" s="423" t="s">
        <v>408</v>
      </c>
      <c r="B46" s="509"/>
      <c r="C46" s="585"/>
      <c r="D46" s="585"/>
      <c r="E46" s="585"/>
      <c r="F46" s="585"/>
      <c r="G46" s="585"/>
      <c r="H46" s="585"/>
      <c r="I46" s="585"/>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row>
    <row r="47" spans="1:38" ht="25.5" customHeight="1">
      <c r="A47" s="422" t="s">
        <v>149</v>
      </c>
      <c r="B47" s="502" t="s">
        <v>471</v>
      </c>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row>
    <row r="48" spans="1:38" ht="22.5" customHeight="1">
      <c r="A48" s="422" t="s">
        <v>149</v>
      </c>
      <c r="B48" s="509" t="s">
        <v>449</v>
      </c>
      <c r="C48" s="509"/>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9"/>
      <c r="AJ48" s="509"/>
      <c r="AK48" s="509"/>
    </row>
    <row r="49" spans="1:47" ht="17.25" customHeight="1">
      <c r="A49" s="423" t="s">
        <v>410</v>
      </c>
      <c r="B49" s="509"/>
      <c r="C49" s="509"/>
      <c r="D49" s="509"/>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row>
    <row r="50" spans="1:47" ht="33.75" customHeight="1">
      <c r="A50" s="424" t="s">
        <v>149</v>
      </c>
      <c r="B50" s="510" t="s">
        <v>465</v>
      </c>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c r="AJ50" s="510"/>
      <c r="AK50" s="510"/>
      <c r="AL50" s="420"/>
    </row>
    <row r="51" spans="1:47" ht="4.5" customHeight="1">
      <c r="A51" s="151"/>
      <c r="B51" s="501"/>
      <c r="C51" s="576"/>
      <c r="D51" s="576"/>
      <c r="E51" s="576"/>
      <c r="F51" s="576"/>
      <c r="G51" s="576"/>
      <c r="H51" s="576"/>
      <c r="I51" s="576"/>
      <c r="J51" s="576"/>
      <c r="K51" s="576"/>
      <c r="L51" s="576"/>
      <c r="M51" s="576"/>
      <c r="N51" s="576"/>
      <c r="O51" s="576"/>
      <c r="P51" s="576"/>
      <c r="Q51" s="576"/>
      <c r="R51" s="576"/>
      <c r="S51" s="576"/>
      <c r="T51" s="576"/>
      <c r="U51" s="576"/>
      <c r="V51" s="576"/>
      <c r="W51" s="576"/>
      <c r="X51" s="576"/>
      <c r="Y51" s="576"/>
      <c r="Z51" s="576"/>
      <c r="AA51" s="576"/>
      <c r="AB51" s="576"/>
      <c r="AC51" s="576"/>
      <c r="AD51" s="576"/>
      <c r="AE51" s="576"/>
      <c r="AF51" s="576"/>
      <c r="AG51" s="576"/>
      <c r="AH51" s="576"/>
      <c r="AI51" s="576"/>
      <c r="AJ51" s="151"/>
      <c r="AT51" s="1204"/>
    </row>
    <row r="52" spans="1:47" ht="15" customHeight="1">
      <c r="A52" s="151" t="s">
        <v>425</v>
      </c>
      <c r="B52" s="501"/>
      <c r="C52" s="576"/>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c r="AH52" s="576"/>
      <c r="AI52" s="576"/>
      <c r="AJ52" s="151"/>
      <c r="AT52" s="1204"/>
    </row>
    <row r="53" spans="1:47" ht="17.25" customHeight="1">
      <c r="A53" s="425" t="s">
        <v>57</v>
      </c>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t="s">
        <v>416</v>
      </c>
      <c r="AC53" s="425"/>
      <c r="AD53" s="425"/>
      <c r="AE53" s="425"/>
      <c r="AF53" s="425"/>
      <c r="AG53" s="425"/>
      <c r="AH53" s="425"/>
      <c r="AI53" s="425"/>
      <c r="AJ53" s="425"/>
      <c r="AK53" s="425"/>
      <c r="AU53" s="1204"/>
    </row>
    <row r="54" spans="1:47" ht="17.25" customHeight="1">
      <c r="A54" s="425" t="s">
        <v>197</v>
      </c>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t="s">
        <v>415</v>
      </c>
      <c r="AC54" s="425"/>
      <c r="AD54" s="425"/>
      <c r="AE54" s="425"/>
      <c r="AF54" s="425"/>
      <c r="AG54" s="425"/>
      <c r="AH54" s="425"/>
      <c r="AI54" s="425"/>
      <c r="AJ54" s="425"/>
      <c r="AK54" s="425"/>
      <c r="AU54" s="1204"/>
    </row>
    <row r="55" spans="1:47" s="396" customFormat="1" ht="18" customHeight="1">
      <c r="A55" s="225" t="s">
        <v>418</v>
      </c>
      <c r="B55" s="232"/>
      <c r="C55" s="232"/>
      <c r="D55" s="232"/>
      <c r="E55" s="232"/>
      <c r="F55" s="232"/>
      <c r="G55" s="232"/>
      <c r="H55" s="232"/>
      <c r="I55" s="232"/>
      <c r="J55" s="232"/>
      <c r="K55" s="232"/>
      <c r="L55" s="232"/>
      <c r="M55" s="776"/>
      <c r="N55" s="781"/>
      <c r="O55" s="823" t="s">
        <v>77</v>
      </c>
      <c r="P55" s="823"/>
      <c r="Q55" s="847"/>
      <c r="R55" s="847"/>
      <c r="S55" s="823" t="s">
        <v>37</v>
      </c>
      <c r="T55" s="847"/>
      <c r="U55" s="847"/>
      <c r="V55" s="823" t="s">
        <v>42</v>
      </c>
      <c r="W55" s="908" t="s">
        <v>43</v>
      </c>
      <c r="X55" s="908"/>
      <c r="Y55" s="823" t="s">
        <v>77</v>
      </c>
      <c r="Z55" s="823"/>
      <c r="AA55" s="847"/>
      <c r="AB55" s="847"/>
      <c r="AC55" s="823" t="s">
        <v>37</v>
      </c>
      <c r="AD55" s="847"/>
      <c r="AE55" s="847"/>
      <c r="AF55" s="823" t="s">
        <v>42</v>
      </c>
      <c r="AG55" s="823" t="s">
        <v>230</v>
      </c>
      <c r="AH55" s="823" t="str">
        <f>IF(Q55&gt;=1,(AA55*12+AD55)-(Q55*12+T55)+1,"")</f>
        <v/>
      </c>
      <c r="AI55" s="908" t="s">
        <v>238</v>
      </c>
      <c r="AJ55" s="908"/>
      <c r="AK55" s="799" t="s">
        <v>89</v>
      </c>
    </row>
    <row r="56" spans="1:47" s="397" customFormat="1" ht="15" customHeight="1">
      <c r="A56" s="426"/>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1063"/>
      <c r="AK56" s="149"/>
      <c r="AT56" s="1205"/>
    </row>
    <row r="57" spans="1:47" ht="15" customHeight="1">
      <c r="A57" s="151" t="s">
        <v>426</v>
      </c>
      <c r="B57" s="501"/>
      <c r="C57" s="576"/>
      <c r="D57" s="576"/>
      <c r="E57" s="576"/>
      <c r="F57" s="576"/>
      <c r="G57" s="576"/>
      <c r="H57" s="576"/>
      <c r="I57" s="576"/>
      <c r="J57" s="576"/>
      <c r="K57" s="576"/>
      <c r="L57" s="576"/>
      <c r="M57" s="576"/>
      <c r="N57" s="576"/>
      <c r="O57" s="576"/>
      <c r="P57" s="576"/>
      <c r="Q57" s="576"/>
      <c r="R57" s="576"/>
      <c r="S57" s="576"/>
      <c r="T57" s="576"/>
      <c r="U57" s="576"/>
      <c r="V57" s="576"/>
      <c r="W57" s="576"/>
      <c r="X57" s="576"/>
      <c r="Y57" s="226"/>
      <c r="Z57" s="576"/>
      <c r="AA57" s="576"/>
      <c r="AB57" s="576"/>
      <c r="AC57" s="576"/>
      <c r="AD57" s="576"/>
      <c r="AE57" s="576"/>
      <c r="AF57" s="576"/>
      <c r="AG57" s="576"/>
      <c r="AH57" s="576"/>
      <c r="AI57" s="576"/>
      <c r="AJ57" s="151"/>
      <c r="AT57" s="1204"/>
    </row>
    <row r="58" spans="1:47" ht="6" customHeight="1">
      <c r="A58" s="151"/>
      <c r="B58" s="512"/>
      <c r="C58" s="512"/>
      <c r="D58" s="512"/>
      <c r="E58" s="512"/>
      <c r="F58" s="512"/>
      <c r="G58" s="512"/>
      <c r="H58" s="512"/>
      <c r="I58" s="512"/>
      <c r="J58" s="512"/>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2"/>
      <c r="AK58" s="512"/>
      <c r="AT58" s="1204"/>
    </row>
    <row r="59" spans="1:47" ht="17.25" customHeight="1">
      <c r="A59" s="427" t="s">
        <v>351</v>
      </c>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t="s">
        <v>442</v>
      </c>
      <c r="AC59" s="425"/>
      <c r="AD59" s="425"/>
      <c r="AE59" s="425"/>
      <c r="AF59" s="425"/>
      <c r="AG59" s="425"/>
      <c r="AH59" s="425"/>
      <c r="AI59" s="425"/>
      <c r="AJ59" s="425"/>
      <c r="AK59" s="425"/>
      <c r="AU59" s="1204"/>
    </row>
    <row r="60" spans="1:47" ht="17.25" customHeight="1">
      <c r="A60" s="425" t="s">
        <v>81</v>
      </c>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t="s">
        <v>417</v>
      </c>
      <c r="AC60" s="425"/>
      <c r="AD60" s="425"/>
      <c r="AE60" s="425"/>
      <c r="AF60" s="425"/>
      <c r="AG60" s="425"/>
      <c r="AH60" s="425"/>
      <c r="AI60" s="425"/>
      <c r="AJ60" s="425"/>
      <c r="AK60" s="425"/>
      <c r="AU60" s="1204"/>
    </row>
    <row r="61" spans="1:47" ht="27.75" customHeight="1">
      <c r="A61" s="427" t="s">
        <v>445</v>
      </c>
      <c r="B61" s="427"/>
      <c r="C61" s="427"/>
      <c r="D61" s="427"/>
      <c r="E61" s="427"/>
      <c r="F61" s="427"/>
      <c r="G61" s="427"/>
      <c r="H61" s="427"/>
      <c r="I61" s="427"/>
      <c r="J61" s="427"/>
      <c r="K61" s="427"/>
      <c r="L61" s="427"/>
      <c r="M61" s="427"/>
      <c r="N61" s="427"/>
      <c r="O61" s="427"/>
      <c r="P61" s="427"/>
      <c r="Q61" s="427"/>
      <c r="R61" s="427"/>
      <c r="S61" s="427"/>
      <c r="T61" s="427"/>
      <c r="U61" s="427"/>
      <c r="V61" s="427"/>
      <c r="W61" s="427"/>
      <c r="X61" s="427"/>
      <c r="Y61" s="427"/>
      <c r="Z61" s="427"/>
      <c r="AA61" s="427"/>
      <c r="AB61" s="425" t="s">
        <v>443</v>
      </c>
      <c r="AC61" s="425"/>
      <c r="AD61" s="425"/>
      <c r="AE61" s="425"/>
      <c r="AF61" s="425"/>
      <c r="AG61" s="425"/>
      <c r="AH61" s="425"/>
      <c r="AI61" s="425"/>
      <c r="AJ61" s="425"/>
      <c r="AK61" s="425"/>
      <c r="AU61" s="1204"/>
    </row>
    <row r="62" spans="1:47" ht="24" customHeight="1">
      <c r="A62" s="428" t="s">
        <v>51</v>
      </c>
      <c r="B62" s="513" t="s">
        <v>146</v>
      </c>
      <c r="C62" s="513"/>
      <c r="D62" s="513"/>
      <c r="E62" s="513"/>
      <c r="F62" s="513"/>
      <c r="G62" s="513"/>
      <c r="H62" s="513"/>
      <c r="I62" s="513"/>
      <c r="J62" s="513"/>
      <c r="K62" s="513"/>
      <c r="L62" s="759"/>
      <c r="M62" s="759"/>
      <c r="N62" s="513"/>
      <c r="O62" s="513"/>
      <c r="P62" s="836"/>
      <c r="Q62" s="836"/>
      <c r="R62" s="854"/>
      <c r="S62" s="865" t="s">
        <v>186</v>
      </c>
      <c r="T62" s="881"/>
      <c r="U62" s="881"/>
      <c r="V62" s="881"/>
      <c r="W62" s="881"/>
      <c r="X62" s="947"/>
      <c r="Y62" s="963" t="s">
        <v>320</v>
      </c>
      <c r="Z62" s="978"/>
      <c r="AA62" s="978"/>
      <c r="AB62" s="978"/>
      <c r="AC62" s="978"/>
      <c r="AD62" s="1015"/>
      <c r="AE62" s="963" t="s">
        <v>162</v>
      </c>
      <c r="AF62" s="978"/>
      <c r="AG62" s="978"/>
      <c r="AH62" s="978"/>
      <c r="AI62" s="978"/>
      <c r="AJ62" s="1015"/>
      <c r="AL62" s="1154"/>
      <c r="AM62" s="1165" t="s">
        <v>462</v>
      </c>
      <c r="AU62" s="1204"/>
    </row>
    <row r="63" spans="1:47" ht="22.5" customHeight="1">
      <c r="A63" s="429"/>
      <c r="B63" s="514" t="s">
        <v>333</v>
      </c>
      <c r="C63" s="586"/>
      <c r="D63" s="586"/>
      <c r="E63" s="586"/>
      <c r="F63" s="586"/>
      <c r="G63" s="586"/>
      <c r="H63" s="586"/>
      <c r="I63" s="586"/>
      <c r="J63" s="586"/>
      <c r="K63" s="586"/>
      <c r="L63" s="586"/>
      <c r="M63" s="586"/>
      <c r="N63" s="586"/>
      <c r="O63" s="586"/>
      <c r="P63" s="586"/>
      <c r="Q63" s="586"/>
      <c r="R63" s="855"/>
      <c r="S63" s="866"/>
      <c r="T63" s="882"/>
      <c r="U63" s="882"/>
      <c r="V63" s="882"/>
      <c r="W63" s="927"/>
      <c r="X63" s="948" t="s">
        <v>296</v>
      </c>
      <c r="Y63" s="866"/>
      <c r="Z63" s="882"/>
      <c r="AA63" s="882"/>
      <c r="AB63" s="882"/>
      <c r="AC63" s="927"/>
      <c r="AD63" s="1016" t="s">
        <v>296</v>
      </c>
      <c r="AE63" s="866"/>
      <c r="AF63" s="882"/>
      <c r="AG63" s="882"/>
      <c r="AH63" s="882"/>
      <c r="AI63" s="927"/>
      <c r="AJ63" s="1064" t="s">
        <v>21</v>
      </c>
      <c r="AM63" s="1154" t="s">
        <v>76</v>
      </c>
      <c r="AU63" s="1204"/>
    </row>
    <row r="64" spans="1:47" ht="22.5" customHeight="1">
      <c r="A64" s="429"/>
      <c r="B64" s="515" t="s">
        <v>173</v>
      </c>
      <c r="C64" s="587"/>
      <c r="D64" s="587"/>
      <c r="E64" s="587"/>
      <c r="F64" s="587"/>
      <c r="G64" s="587"/>
      <c r="H64" s="587"/>
      <c r="I64" s="587"/>
      <c r="J64" s="587"/>
      <c r="K64" s="587"/>
      <c r="L64" s="760"/>
      <c r="M64" s="760"/>
      <c r="N64" s="760"/>
      <c r="O64" s="760"/>
      <c r="P64" s="760"/>
      <c r="Q64" s="760"/>
      <c r="R64" s="856"/>
      <c r="S64" s="867"/>
      <c r="T64" s="883"/>
      <c r="U64" s="883"/>
      <c r="V64" s="883"/>
      <c r="W64" s="928"/>
      <c r="X64" s="949" t="s">
        <v>387</v>
      </c>
      <c r="Y64" s="867"/>
      <c r="Z64" s="883"/>
      <c r="AA64" s="883"/>
      <c r="AB64" s="883"/>
      <c r="AC64" s="928"/>
      <c r="AD64" s="1017" t="s">
        <v>387</v>
      </c>
      <c r="AE64" s="867"/>
      <c r="AF64" s="883"/>
      <c r="AG64" s="883"/>
      <c r="AH64" s="883"/>
      <c r="AI64" s="928"/>
      <c r="AJ64" s="1065" t="s">
        <v>85</v>
      </c>
      <c r="AM64" s="1154" t="s">
        <v>451</v>
      </c>
      <c r="AU64" s="1204"/>
    </row>
    <row r="65" spans="1:52" ht="22.5" customHeight="1">
      <c r="A65" s="429"/>
      <c r="B65" s="516" t="s">
        <v>264</v>
      </c>
      <c r="C65" s="588"/>
      <c r="D65" s="588"/>
      <c r="E65" s="588"/>
      <c r="F65" s="588"/>
      <c r="G65" s="588"/>
      <c r="H65" s="588"/>
      <c r="I65" s="588"/>
      <c r="J65" s="588"/>
      <c r="K65" s="588"/>
      <c r="L65" s="761"/>
      <c r="M65" s="761"/>
      <c r="N65" s="761"/>
      <c r="O65" s="761"/>
      <c r="P65" s="761"/>
      <c r="Q65" s="761"/>
      <c r="R65" s="761"/>
      <c r="S65" s="868"/>
      <c r="T65" s="884"/>
      <c r="U65" s="884"/>
      <c r="V65" s="884"/>
      <c r="W65" s="929"/>
      <c r="X65" s="949" t="s">
        <v>387</v>
      </c>
      <c r="Y65" s="868"/>
      <c r="Z65" s="884"/>
      <c r="AA65" s="884"/>
      <c r="AB65" s="884"/>
      <c r="AC65" s="929"/>
      <c r="AD65" s="1017" t="s">
        <v>387</v>
      </c>
      <c r="AE65" s="868"/>
      <c r="AF65" s="884"/>
      <c r="AG65" s="884"/>
      <c r="AH65" s="884"/>
      <c r="AI65" s="929"/>
      <c r="AJ65" s="1065" t="s">
        <v>85</v>
      </c>
      <c r="AM65" s="1154" t="s">
        <v>460</v>
      </c>
      <c r="AU65" s="1204"/>
    </row>
    <row r="66" spans="1:52" ht="22.5" customHeight="1">
      <c r="A66" s="429"/>
      <c r="B66" s="516" t="s">
        <v>441</v>
      </c>
      <c r="C66" s="560"/>
      <c r="D66" s="560"/>
      <c r="E66" s="560"/>
      <c r="F66" s="560"/>
      <c r="G66" s="560"/>
      <c r="H66" s="560"/>
      <c r="I66" s="560"/>
      <c r="J66" s="560"/>
      <c r="K66" s="560"/>
      <c r="L66" s="762"/>
      <c r="M66" s="762"/>
      <c r="N66" s="762"/>
      <c r="O66" s="762"/>
      <c r="P66" s="762"/>
      <c r="Q66" s="762"/>
      <c r="R66" s="762"/>
      <c r="S66" s="869" t="str">
        <f>IFERROR(ROUND(S63/S64,),"")</f>
        <v/>
      </c>
      <c r="T66" s="885"/>
      <c r="U66" s="885"/>
      <c r="V66" s="885"/>
      <c r="W66" s="930"/>
      <c r="X66" s="949" t="s">
        <v>21</v>
      </c>
      <c r="Y66" s="869" t="str">
        <f>IFERROR(ROUND(Y63/Y64,),"")</f>
        <v/>
      </c>
      <c r="Z66" s="885"/>
      <c r="AA66" s="885"/>
      <c r="AB66" s="885"/>
      <c r="AC66" s="930"/>
      <c r="AD66" s="949" t="s">
        <v>21</v>
      </c>
      <c r="AE66" s="869" t="str">
        <f>IFERROR(ROUND(AE63/AE64,),"")</f>
        <v/>
      </c>
      <c r="AF66" s="885"/>
      <c r="AG66" s="885"/>
      <c r="AH66" s="885"/>
      <c r="AI66" s="930"/>
      <c r="AJ66" s="1066" t="s">
        <v>21</v>
      </c>
      <c r="AN66" s="1168"/>
      <c r="AO66" s="1177"/>
      <c r="AP66" s="1183" t="s">
        <v>2</v>
      </c>
      <c r="AQ66" s="1190" t="s">
        <v>198</v>
      </c>
      <c r="AR66" s="1183" t="s">
        <v>199</v>
      </c>
      <c r="AS66" s="1190" t="s">
        <v>239</v>
      </c>
      <c r="AT66" s="1183" t="s">
        <v>284</v>
      </c>
      <c r="AU66" s="1201" t="s">
        <v>285</v>
      </c>
      <c r="AV66" s="1213" t="s">
        <v>286</v>
      </c>
      <c r="AW66" s="1201"/>
      <c r="AX66" s="1201"/>
      <c r="AY66" s="1201"/>
      <c r="AZ66" s="1220"/>
    </row>
    <row r="67" spans="1:52" ht="18" customHeight="1">
      <c r="A67" s="429"/>
      <c r="B67" s="517" t="s">
        <v>334</v>
      </c>
      <c r="C67" s="589"/>
      <c r="D67" s="589"/>
      <c r="E67" s="589"/>
      <c r="F67" s="589"/>
      <c r="G67" s="589"/>
      <c r="H67" s="589"/>
      <c r="I67" s="589"/>
      <c r="J67" s="589"/>
      <c r="K67" s="744"/>
      <c r="L67" s="763" t="s">
        <v>293</v>
      </c>
      <c r="M67" s="777"/>
      <c r="N67" s="777"/>
      <c r="O67" s="777"/>
      <c r="P67" s="777"/>
      <c r="Q67" s="777"/>
      <c r="R67" s="777"/>
      <c r="S67" s="870">
        <f>CEILING(AP67,1)</f>
        <v>0</v>
      </c>
      <c r="T67" s="886"/>
      <c r="U67" s="886"/>
      <c r="V67" s="886"/>
      <c r="W67" s="886"/>
      <c r="X67" s="950" t="s">
        <v>296</v>
      </c>
      <c r="Y67" s="964"/>
      <c r="Z67" s="979"/>
      <c r="AA67" s="979"/>
      <c r="AB67" s="979"/>
      <c r="AC67" s="979"/>
      <c r="AD67" s="1018"/>
      <c r="AE67" s="1027"/>
      <c r="AF67" s="1032"/>
      <c r="AG67" s="1032"/>
      <c r="AH67" s="1032"/>
      <c r="AI67" s="1032"/>
      <c r="AJ67" s="1067"/>
      <c r="AN67" s="1169" t="s">
        <v>204</v>
      </c>
      <c r="AO67" s="1169" t="s">
        <v>194</v>
      </c>
      <c r="AP67" s="1184">
        <f>IFERROR(#REF!/(S65*12),0)</f>
        <v>0</v>
      </c>
      <c r="AQ67" s="1191"/>
      <c r="AR67" s="1184"/>
      <c r="AS67" s="1201"/>
      <c r="AT67" s="1206"/>
      <c r="AU67" s="1201"/>
      <c r="AV67" s="417" t="s">
        <v>287</v>
      </c>
      <c r="AW67" s="1201"/>
      <c r="AX67" s="1201"/>
      <c r="AY67" s="1201"/>
      <c r="AZ67" s="1220"/>
    </row>
    <row r="68" spans="1:52" ht="18" customHeight="1">
      <c r="A68" s="429"/>
      <c r="B68" s="448"/>
      <c r="C68" s="453"/>
      <c r="D68" s="453"/>
      <c r="E68" s="453"/>
      <c r="F68" s="453"/>
      <c r="G68" s="453"/>
      <c r="H68" s="453"/>
      <c r="I68" s="453"/>
      <c r="J68" s="453"/>
      <c r="K68" s="745"/>
      <c r="L68" s="588"/>
      <c r="M68" s="778" t="s">
        <v>72</v>
      </c>
      <c r="N68" s="796">
        <f>T68</f>
        <v>0</v>
      </c>
      <c r="O68" s="796"/>
      <c r="P68" s="796"/>
      <c r="Q68" s="778" t="s">
        <v>296</v>
      </c>
      <c r="R68" s="857" t="s">
        <v>18</v>
      </c>
      <c r="S68" s="871" t="s">
        <v>72</v>
      </c>
      <c r="T68" s="887">
        <f>S65*S67*12</f>
        <v>0</v>
      </c>
      <c r="U68" s="887"/>
      <c r="V68" s="887"/>
      <c r="W68" s="931" t="s">
        <v>296</v>
      </c>
      <c r="X68" s="951" t="s">
        <v>18</v>
      </c>
      <c r="Y68" s="964"/>
      <c r="Z68" s="979"/>
      <c r="AA68" s="979"/>
      <c r="AB68" s="979"/>
      <c r="AC68" s="979"/>
      <c r="AD68" s="1018"/>
      <c r="AE68" s="1027"/>
      <c r="AF68" s="1032"/>
      <c r="AG68" s="1032"/>
      <c r="AH68" s="1032"/>
      <c r="AI68" s="1032"/>
      <c r="AJ68" s="1067"/>
      <c r="AN68" s="1170"/>
      <c r="AO68" s="1178" t="s">
        <v>196</v>
      </c>
      <c r="AP68" s="1185" t="str">
        <f>W28</f>
        <v/>
      </c>
      <c r="AQ68" s="1192"/>
      <c r="AR68" s="1185"/>
      <c r="AS68" s="1197">
        <f>SUM(AP68:AR68)</f>
        <v>0</v>
      </c>
      <c r="AT68" s="1207">
        <f>AS68-S65*S67*12</f>
        <v>0</v>
      </c>
      <c r="AU68" s="1209" t="s">
        <v>266</v>
      </c>
      <c r="AV68" s="1214"/>
      <c r="AW68" s="1210"/>
      <c r="AX68" s="1210"/>
      <c r="AY68" s="1210"/>
      <c r="AZ68" s="1221"/>
    </row>
    <row r="69" spans="1:52" ht="18" customHeight="1">
      <c r="A69" s="429"/>
      <c r="B69" s="448"/>
      <c r="C69" s="453"/>
      <c r="D69" s="453"/>
      <c r="E69" s="453"/>
      <c r="F69" s="453"/>
      <c r="G69" s="453"/>
      <c r="H69" s="453"/>
      <c r="I69" s="453"/>
      <c r="J69" s="453"/>
      <c r="K69" s="744"/>
      <c r="L69" s="763" t="s">
        <v>45</v>
      </c>
      <c r="M69" s="777"/>
      <c r="N69" s="777"/>
      <c r="O69" s="777"/>
      <c r="P69" s="777"/>
      <c r="Q69" s="777"/>
      <c r="R69" s="777"/>
      <c r="S69" s="872" t="e">
        <f>IF((CEILING(AP70,1)-AP70)-2*(CEILING(AQ70,1)-AQ70)&gt;=0,CEILING(AP70,1),CEILING(AP70+AU71/S65/12,1))</f>
        <v>#VALUE!</v>
      </c>
      <c r="T69" s="888"/>
      <c r="U69" s="888"/>
      <c r="V69" s="888"/>
      <c r="W69" s="888"/>
      <c r="X69" s="952" t="s">
        <v>296</v>
      </c>
      <c r="Y69" s="872" t="e">
        <f>IF((CEILING(AP70,1)-AP70)-2*(CEILING(AQ70,1)-AQ70)&gt;=0,CEILING(AQ70,1),FLOOR(AQ70,1))</f>
        <v>#VALUE!</v>
      </c>
      <c r="Z69" s="888"/>
      <c r="AA69" s="888"/>
      <c r="AB69" s="888"/>
      <c r="AC69" s="888"/>
      <c r="AD69" s="952" t="s">
        <v>296</v>
      </c>
      <c r="AE69" s="1028"/>
      <c r="AF69" s="1033"/>
      <c r="AG69" s="1033"/>
      <c r="AH69" s="1033"/>
      <c r="AI69" s="1033"/>
      <c r="AJ69" s="1068"/>
      <c r="AN69" s="1169" t="s">
        <v>205</v>
      </c>
      <c r="AO69" s="1179" t="s">
        <v>201</v>
      </c>
      <c r="AP69" s="1186"/>
      <c r="AQ69" s="1193"/>
      <c r="AR69" s="1198"/>
      <c r="AS69" s="1201"/>
      <c r="AT69" s="1206"/>
      <c r="AU69" s="1201"/>
      <c r="AV69" s="417" t="s">
        <v>288</v>
      </c>
      <c r="AW69" s="1215" t="e">
        <f>AP69/AQ69</f>
        <v>#DIV/0!</v>
      </c>
      <c r="AX69" s="1218" t="e">
        <f>IF(AW69&lt;1,"  1を上回るよう配分比率を設定してください。","  1を上回ることを確認してください")</f>
        <v>#DIV/0!</v>
      </c>
      <c r="AY69" s="1218"/>
      <c r="AZ69" s="1222"/>
    </row>
    <row r="70" spans="1:52" ht="18" customHeight="1">
      <c r="A70" s="429"/>
      <c r="B70" s="448"/>
      <c r="C70" s="453"/>
      <c r="D70" s="453"/>
      <c r="E70" s="453"/>
      <c r="F70" s="453"/>
      <c r="G70" s="453"/>
      <c r="H70" s="453"/>
      <c r="I70" s="453"/>
      <c r="J70" s="453"/>
      <c r="K70" s="745"/>
      <c r="L70" s="588"/>
      <c r="M70" s="778" t="s">
        <v>72</v>
      </c>
      <c r="N70" s="796" t="e">
        <f>SUM(T70,Z70)</f>
        <v>#VALUE!</v>
      </c>
      <c r="O70" s="796"/>
      <c r="P70" s="796"/>
      <c r="Q70" s="778" t="s">
        <v>296</v>
      </c>
      <c r="R70" s="857" t="s">
        <v>18</v>
      </c>
      <c r="S70" s="873" t="s">
        <v>72</v>
      </c>
      <c r="T70" s="889" t="e">
        <f>S65*S69*12</f>
        <v>#VALUE!</v>
      </c>
      <c r="U70" s="889"/>
      <c r="V70" s="889"/>
      <c r="W70" s="932" t="s">
        <v>296</v>
      </c>
      <c r="X70" s="953" t="s">
        <v>18</v>
      </c>
      <c r="Y70" s="873" t="s">
        <v>72</v>
      </c>
      <c r="Z70" s="889" t="e">
        <f>Y65*Y69*12</f>
        <v>#VALUE!</v>
      </c>
      <c r="AA70" s="889"/>
      <c r="AB70" s="889"/>
      <c r="AC70" s="932" t="s">
        <v>296</v>
      </c>
      <c r="AD70" s="953" t="s">
        <v>18</v>
      </c>
      <c r="AE70" s="1029"/>
      <c r="AF70" s="1034"/>
      <c r="AG70" s="1034"/>
      <c r="AH70" s="1034"/>
      <c r="AI70" s="1034"/>
      <c r="AJ70" s="1069"/>
      <c r="AN70" s="1171"/>
      <c r="AO70" s="1180" t="s">
        <v>194</v>
      </c>
      <c r="AP70" s="1187" t="e">
        <f>W28/((S65+Y65/AW69)*12)</f>
        <v>#VALUE!</v>
      </c>
      <c r="AQ70" s="1194" t="e">
        <f>W28/((S65*AW69+Y65)*12)</f>
        <v>#VALUE!</v>
      </c>
      <c r="AR70" s="1187"/>
      <c r="AS70" s="1202"/>
      <c r="AT70" s="1208"/>
      <c r="AU70" s="1202"/>
      <c r="AV70" s="1181"/>
      <c r="AW70" s="1216"/>
      <c r="AX70" s="1202"/>
      <c r="AY70" s="1202"/>
      <c r="AZ70" s="1223"/>
    </row>
    <row r="71" spans="1:52" ht="18" customHeight="1">
      <c r="A71" s="429"/>
      <c r="B71" s="448"/>
      <c r="C71" s="453"/>
      <c r="D71" s="453"/>
      <c r="E71" s="453"/>
      <c r="F71" s="453"/>
      <c r="G71" s="453"/>
      <c r="H71" s="453"/>
      <c r="I71" s="453"/>
      <c r="J71" s="453"/>
      <c r="K71" s="746"/>
      <c r="L71" s="763" t="s">
        <v>213</v>
      </c>
      <c r="M71" s="777"/>
      <c r="N71" s="777"/>
      <c r="O71" s="777"/>
      <c r="P71" s="777"/>
      <c r="Q71" s="777"/>
      <c r="R71" s="777"/>
      <c r="S71" s="870" t="e">
        <f>IF((CEILING(AP73,1)-AP73)-2*(CEILING(AQ73,1)-AQ73)&gt;=0,CEILING(AP73,1),CEILING(AP73+(AU73+AU74)/S65/12,1))</f>
        <v>#VALUE!</v>
      </c>
      <c r="T71" s="886"/>
      <c r="U71" s="886"/>
      <c r="V71" s="886"/>
      <c r="W71" s="886"/>
      <c r="X71" s="950" t="s">
        <v>296</v>
      </c>
      <c r="Y71" s="870" t="e">
        <f>IF((CEILING(AP73,1)-AP73)-2*(CEILING(AQ73,1)-AQ73)&gt;=0,CEILING(AQ73,1),FLOOR(AQ73,1))</f>
        <v>#VALUE!</v>
      </c>
      <c r="Z71" s="886"/>
      <c r="AA71" s="886"/>
      <c r="AB71" s="886"/>
      <c r="AC71" s="886"/>
      <c r="AD71" s="950" t="s">
        <v>296</v>
      </c>
      <c r="AE71" s="886" t="e">
        <f>IF(Y71-2*(CEILING(AR73,1))&gt;=0,CEILING(AR73,1),FLOOR(AR73,1))</f>
        <v>#VALUE!</v>
      </c>
      <c r="AF71" s="886"/>
      <c r="AG71" s="886"/>
      <c r="AH71" s="886"/>
      <c r="AI71" s="886"/>
      <c r="AJ71" s="1070" t="s">
        <v>296</v>
      </c>
      <c r="AN71" s="1170"/>
      <c r="AO71" s="1170" t="s">
        <v>196</v>
      </c>
      <c r="AP71" s="1188" t="e">
        <f>W28/(1+Y65/S65/AW69)</f>
        <v>#VALUE!</v>
      </c>
      <c r="AQ71" s="1195" t="e">
        <f>W28/(S65/Y65*AW69+1)</f>
        <v>#VALUE!</v>
      </c>
      <c r="AR71" s="1188"/>
      <c r="AS71" s="1197" t="e">
        <f>SUM(AP71:AR71)</f>
        <v>#VALUE!</v>
      </c>
      <c r="AT71" s="1207" t="e">
        <f>AS71-S65*S69*12-Y65*Y69*12</f>
        <v>#VALUE!</v>
      </c>
      <c r="AU71" s="1210" t="e">
        <f>IF((CEILING(AP70,1)-AP70)-2*(CEILING(AQ70,1)-AQ70)&gt;=0,0,(AQ70-FLOOR(AQ70,1))*Y65*12)</f>
        <v>#VALUE!</v>
      </c>
      <c r="AV71" s="1214"/>
      <c r="AW71" s="1217"/>
      <c r="AX71" s="1210"/>
      <c r="AY71" s="1210"/>
      <c r="AZ71" s="1221"/>
    </row>
    <row r="72" spans="1:52" ht="18" customHeight="1">
      <c r="A72" s="429"/>
      <c r="B72" s="448"/>
      <c r="C72" s="453"/>
      <c r="D72" s="453"/>
      <c r="E72" s="453"/>
      <c r="F72" s="453"/>
      <c r="G72" s="453"/>
      <c r="H72" s="453"/>
      <c r="I72" s="453"/>
      <c r="J72" s="453"/>
      <c r="K72" s="745"/>
      <c r="L72" s="560"/>
      <c r="M72" s="779" t="s">
        <v>72</v>
      </c>
      <c r="N72" s="797" t="e">
        <f>SUM(T72,Z72,AF72)</f>
        <v>#VALUE!</v>
      </c>
      <c r="O72" s="797"/>
      <c r="P72" s="797"/>
      <c r="Q72" s="779" t="s">
        <v>296</v>
      </c>
      <c r="R72" s="858" t="s">
        <v>18</v>
      </c>
      <c r="S72" s="871" t="s">
        <v>72</v>
      </c>
      <c r="T72" s="887" t="e">
        <f>S65*S71*12</f>
        <v>#VALUE!</v>
      </c>
      <c r="U72" s="887"/>
      <c r="V72" s="887"/>
      <c r="W72" s="931" t="s">
        <v>296</v>
      </c>
      <c r="X72" s="953" t="s">
        <v>18</v>
      </c>
      <c r="Y72" s="871" t="s">
        <v>72</v>
      </c>
      <c r="Z72" s="887" t="e">
        <f>Y65*Y71*12</f>
        <v>#VALUE!</v>
      </c>
      <c r="AA72" s="887"/>
      <c r="AB72" s="887"/>
      <c r="AC72" s="931" t="s">
        <v>296</v>
      </c>
      <c r="AD72" s="953" t="s">
        <v>18</v>
      </c>
      <c r="AE72" s="931" t="s">
        <v>72</v>
      </c>
      <c r="AF72" s="887" t="e">
        <f>AE65*AE71*12</f>
        <v>#VALUE!</v>
      </c>
      <c r="AG72" s="887"/>
      <c r="AH72" s="887"/>
      <c r="AI72" s="931" t="s">
        <v>296</v>
      </c>
      <c r="AJ72" s="1071" t="s">
        <v>18</v>
      </c>
      <c r="AN72" s="1169" t="s">
        <v>206</v>
      </c>
      <c r="AO72" s="1181" t="s">
        <v>201</v>
      </c>
      <c r="AP72" s="1186"/>
      <c r="AQ72" s="1196"/>
      <c r="AR72" s="1199"/>
      <c r="AS72" s="1202"/>
      <c r="AT72" s="1208"/>
      <c r="AU72" s="1202"/>
      <c r="AV72" s="1181" t="s">
        <v>288</v>
      </c>
      <c r="AW72" s="1216" t="e">
        <f>AP72/AQ72</f>
        <v>#DIV/0!</v>
      </c>
      <c r="AX72" s="1219" t="e">
        <f>IF(AW72&lt;1,"  1を上回るよう配分比率を設定してください。","  1を上回ることを確認してください")</f>
        <v>#DIV/0!</v>
      </c>
      <c r="AY72" s="1219"/>
      <c r="AZ72" s="1224"/>
    </row>
    <row r="73" spans="1:52" ht="18" customHeight="1">
      <c r="A73" s="429"/>
      <c r="B73" s="448"/>
      <c r="C73" s="453"/>
      <c r="D73" s="453"/>
      <c r="E73" s="453"/>
      <c r="F73" s="453"/>
      <c r="G73" s="453"/>
      <c r="H73" s="453"/>
      <c r="I73" s="453"/>
      <c r="J73" s="453"/>
      <c r="K73" s="746"/>
      <c r="L73" s="763" t="s">
        <v>299</v>
      </c>
      <c r="M73" s="777"/>
      <c r="N73" s="777"/>
      <c r="O73" s="777"/>
      <c r="P73" s="777"/>
      <c r="Q73" s="777"/>
      <c r="R73" s="777"/>
      <c r="S73" s="874"/>
      <c r="T73" s="890"/>
      <c r="U73" s="890"/>
      <c r="V73" s="890"/>
      <c r="W73" s="933"/>
      <c r="X73" s="560" t="s">
        <v>296</v>
      </c>
      <c r="Y73" s="874"/>
      <c r="Z73" s="890"/>
      <c r="AA73" s="890"/>
      <c r="AB73" s="890"/>
      <c r="AC73" s="933"/>
      <c r="AD73" s="675" t="s">
        <v>296</v>
      </c>
      <c r="AE73" s="874"/>
      <c r="AF73" s="890"/>
      <c r="AG73" s="890"/>
      <c r="AH73" s="890"/>
      <c r="AI73" s="933"/>
      <c r="AJ73" s="1072" t="s">
        <v>296</v>
      </c>
      <c r="AN73" s="1172"/>
      <c r="AO73" s="1182" t="s">
        <v>194</v>
      </c>
      <c r="AP73" s="1187" t="e">
        <f>W28/((S65+Y65/AW72+AE65/AW74)*12)</f>
        <v>#VALUE!</v>
      </c>
      <c r="AQ73" s="1194" t="e">
        <f>W28/((S65*AW72+Y65+AE65/AW73)*12)</f>
        <v>#VALUE!</v>
      </c>
      <c r="AR73" s="1187" t="e">
        <f>W28/((S65*AW74+Y65*AW73+AE65)*12)</f>
        <v>#VALUE!</v>
      </c>
      <c r="AS73" s="1202"/>
      <c r="AT73" s="1208"/>
      <c r="AU73" s="1212" t="e">
        <f>IF((CEILING(AP73,1)-AP73)-2*(CEILING(AQ73,1)-AQ73)&gt;=0,0,(AQ73-FLOOR(AQ73,1))*Y65*12)</f>
        <v>#VALUE!</v>
      </c>
      <c r="AV73" s="1181" t="s">
        <v>290</v>
      </c>
      <c r="AW73" s="1216" t="e">
        <f>AQ72/AR72</f>
        <v>#DIV/0!</v>
      </c>
      <c r="AX73" s="1219" t="e">
        <f>IF(AW73&lt;2,"  2以上となるよう配分比率を設定してください。","  2以上であることを確認してください")</f>
        <v>#DIV/0!</v>
      </c>
      <c r="AY73" s="1219"/>
      <c r="AZ73" s="1224"/>
    </row>
    <row r="74" spans="1:52" ht="18" customHeight="1">
      <c r="A74" s="429"/>
      <c r="B74" s="449"/>
      <c r="C74" s="535"/>
      <c r="D74" s="535"/>
      <c r="E74" s="535"/>
      <c r="F74" s="535"/>
      <c r="G74" s="535"/>
      <c r="H74" s="535"/>
      <c r="I74" s="453"/>
      <c r="J74" s="453"/>
      <c r="K74" s="747"/>
      <c r="L74" s="560"/>
      <c r="M74" s="780" t="s">
        <v>72</v>
      </c>
      <c r="N74" s="798">
        <f>SUM(T74,Z74,AF74)</f>
        <v>0</v>
      </c>
      <c r="O74" s="798"/>
      <c r="P74" s="798"/>
      <c r="Q74" s="780" t="s">
        <v>296</v>
      </c>
      <c r="R74" s="859" t="s">
        <v>18</v>
      </c>
      <c r="S74" s="875" t="s">
        <v>72</v>
      </c>
      <c r="T74" s="798">
        <f>S65*S73*12</f>
        <v>0</v>
      </c>
      <c r="U74" s="798"/>
      <c r="V74" s="798"/>
      <c r="W74" s="780" t="s">
        <v>296</v>
      </c>
      <c r="X74" s="954" t="s">
        <v>18</v>
      </c>
      <c r="Y74" s="780" t="s">
        <v>72</v>
      </c>
      <c r="Z74" s="798">
        <f>Y65*Y73*12</f>
        <v>0</v>
      </c>
      <c r="AA74" s="798"/>
      <c r="AB74" s="798"/>
      <c r="AC74" s="780" t="s">
        <v>296</v>
      </c>
      <c r="AD74" s="954" t="s">
        <v>18</v>
      </c>
      <c r="AE74" s="780" t="s">
        <v>72</v>
      </c>
      <c r="AF74" s="798">
        <f>AE65*AE73*12</f>
        <v>0</v>
      </c>
      <c r="AG74" s="798"/>
      <c r="AH74" s="798"/>
      <c r="AI74" s="780" t="s">
        <v>296</v>
      </c>
      <c r="AJ74" s="1073" t="s">
        <v>18</v>
      </c>
      <c r="AM74" s="396"/>
      <c r="AN74" s="1173"/>
      <c r="AO74" s="1170" t="s">
        <v>196</v>
      </c>
      <c r="AP74" s="1189" t="e">
        <f>W28/(1+Y65/S65/AW72+AE65/S65/AW74)</f>
        <v>#VALUE!</v>
      </c>
      <c r="AQ74" s="1197" t="e">
        <f>W28/(S65/Y65*AW72+1+AE65/Y65/AW73)</f>
        <v>#VALUE!</v>
      </c>
      <c r="AR74" s="1189" t="e">
        <f>W28/(S65/AE65*AW74+Y65/AE65*AW73+1)</f>
        <v>#VALUE!</v>
      </c>
      <c r="AS74" s="1197" t="e">
        <f>SUM(AP74:AR74)</f>
        <v>#VALUE!</v>
      </c>
      <c r="AT74" s="1207" t="e">
        <f>AS74-S65*S71*12-Y65*Y71*12-AE65*AE71*12</f>
        <v>#VALUE!</v>
      </c>
      <c r="AU74" s="1211" t="e">
        <f>IF(Y71-2*(CEILING(AR73,1))&gt;=0,0,(AR73-FLOOR(AR73,1))*AE65*12)</f>
        <v>#VALUE!</v>
      </c>
      <c r="AV74" s="1214" t="s">
        <v>291</v>
      </c>
      <c r="AW74" s="1210" t="e">
        <f>AP72/AR72</f>
        <v>#DIV/0!</v>
      </c>
      <c r="AX74" s="1210"/>
      <c r="AY74" s="1210"/>
      <c r="AZ74" s="1221"/>
    </row>
    <row r="75" spans="1:52" s="396" customFormat="1" ht="18" customHeight="1">
      <c r="A75" s="430"/>
      <c r="B75" s="518" t="s">
        <v>16</v>
      </c>
      <c r="C75" s="513"/>
      <c r="D75" s="513"/>
      <c r="E75" s="513"/>
      <c r="F75" s="513"/>
      <c r="G75" s="513"/>
      <c r="H75" s="513"/>
      <c r="I75" s="513"/>
      <c r="J75" s="513"/>
      <c r="K75" s="748"/>
      <c r="L75" s="748"/>
      <c r="M75" s="513"/>
      <c r="N75" s="513"/>
      <c r="O75" s="513"/>
      <c r="P75" s="513"/>
      <c r="Q75" s="513"/>
      <c r="R75" s="513"/>
      <c r="S75" s="513"/>
      <c r="T75" s="513"/>
      <c r="U75" s="513"/>
      <c r="V75" s="513"/>
      <c r="W75" s="934"/>
      <c r="X75" s="955"/>
      <c r="Y75" s="965"/>
      <c r="Z75" s="602" t="s">
        <v>125</v>
      </c>
      <c r="AA75" s="990"/>
      <c r="AB75" s="990"/>
      <c r="AC75" s="1004"/>
      <c r="AD75" s="1004"/>
      <c r="AE75" s="602"/>
      <c r="AF75" s="602"/>
      <c r="AG75" s="602"/>
      <c r="AH75" s="1043"/>
      <c r="AI75" s="1004"/>
      <c r="AJ75" s="1074"/>
      <c r="AM75" s="1166"/>
      <c r="AN75" s="1174"/>
      <c r="AO75" s="1174"/>
      <c r="AP75" s="1174"/>
      <c r="AQ75" s="1174"/>
      <c r="AR75" s="1200"/>
      <c r="AT75" s="1203"/>
    </row>
    <row r="76" spans="1:52" s="396" customFormat="1" ht="16.5" customHeight="1">
      <c r="A76" s="431"/>
      <c r="B76" s="519"/>
      <c r="C76" s="590" t="s">
        <v>129</v>
      </c>
      <c r="D76" s="627"/>
      <c r="E76" s="627"/>
      <c r="F76" s="627"/>
      <c r="G76" s="627"/>
      <c r="H76" s="627"/>
      <c r="I76" s="627"/>
      <c r="J76" s="627"/>
      <c r="K76" s="627"/>
      <c r="L76" s="627"/>
      <c r="M76" s="627"/>
      <c r="N76" s="627"/>
      <c r="O76" s="627"/>
      <c r="P76" s="627"/>
      <c r="Q76" s="627"/>
      <c r="R76" s="627"/>
      <c r="S76" s="627"/>
      <c r="T76" s="627"/>
      <c r="U76" s="627"/>
      <c r="V76" s="627"/>
      <c r="W76" s="627"/>
      <c r="X76" s="627"/>
      <c r="Y76" s="627"/>
      <c r="Z76" s="627"/>
      <c r="AA76" s="627"/>
      <c r="AB76" s="627"/>
      <c r="AC76" s="627"/>
      <c r="AD76" s="627"/>
      <c r="AE76" s="627"/>
      <c r="AF76" s="627"/>
      <c r="AG76" s="627"/>
      <c r="AH76" s="627"/>
      <c r="AI76" s="627"/>
      <c r="AJ76" s="1075"/>
      <c r="AM76" s="1166"/>
      <c r="AN76" s="1174"/>
      <c r="AO76" s="1174"/>
      <c r="AP76" s="1174"/>
      <c r="AQ76" s="1174"/>
      <c r="AR76" s="1200"/>
      <c r="AT76" s="1203"/>
    </row>
    <row r="77" spans="1:52" s="396" customFormat="1" ht="15.75" customHeight="1">
      <c r="A77" s="431"/>
      <c r="B77" s="519"/>
      <c r="C77" s="591"/>
      <c r="D77" s="590" t="s">
        <v>281</v>
      </c>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755"/>
      <c r="AJ77" s="1075"/>
      <c r="AM77" s="1166"/>
      <c r="AN77" s="1174"/>
      <c r="AO77" s="1174"/>
      <c r="AP77" s="1174"/>
      <c r="AQ77" s="1174"/>
      <c r="AR77" s="1200"/>
      <c r="AT77" s="1203"/>
    </row>
    <row r="78" spans="1:52" s="396" customFormat="1" ht="15.75" customHeight="1">
      <c r="A78" s="431"/>
      <c r="B78" s="519"/>
      <c r="C78" s="592"/>
      <c r="D78" s="590" t="s">
        <v>283</v>
      </c>
      <c r="E78" s="653"/>
      <c r="F78" s="653"/>
      <c r="G78" s="653"/>
      <c r="H78" s="653"/>
      <c r="I78" s="653"/>
      <c r="J78" s="653"/>
      <c r="K78" s="653"/>
      <c r="L78" s="653"/>
      <c r="M78" s="653"/>
      <c r="N78" s="653"/>
      <c r="O78" s="653"/>
      <c r="P78" s="653"/>
      <c r="Q78" s="653"/>
      <c r="R78" s="653"/>
      <c r="S78" s="653"/>
      <c r="T78" s="652"/>
      <c r="U78" s="652"/>
      <c r="V78" s="652"/>
      <c r="W78" s="652"/>
      <c r="X78" s="652"/>
      <c r="Y78" s="652"/>
      <c r="Z78" s="652"/>
      <c r="AA78" s="652"/>
      <c r="AB78" s="652"/>
      <c r="AC78" s="652"/>
      <c r="AD78" s="652"/>
      <c r="AE78" s="652"/>
      <c r="AF78" s="652"/>
      <c r="AG78" s="652"/>
      <c r="AH78" s="652"/>
      <c r="AI78" s="755"/>
      <c r="AJ78" s="1075"/>
      <c r="AM78" s="1166"/>
      <c r="AN78" s="1174"/>
      <c r="AO78" s="1174"/>
      <c r="AP78" s="1174"/>
      <c r="AQ78" s="1174"/>
      <c r="AR78" s="1200"/>
      <c r="AT78" s="1203"/>
    </row>
    <row r="79" spans="1:52" s="396" customFormat="1" ht="27" customHeight="1">
      <c r="A79" s="431"/>
      <c r="B79" s="519"/>
      <c r="C79" s="592"/>
      <c r="D79" s="627" t="s">
        <v>236</v>
      </c>
      <c r="E79" s="627"/>
      <c r="F79" s="627"/>
      <c r="G79" s="627"/>
      <c r="H79" s="627"/>
      <c r="I79" s="627"/>
      <c r="J79" s="627"/>
      <c r="K79" s="627"/>
      <c r="L79" s="627"/>
      <c r="M79" s="627"/>
      <c r="N79" s="627"/>
      <c r="O79" s="627"/>
      <c r="P79" s="627"/>
      <c r="Q79" s="627"/>
      <c r="R79" s="627"/>
      <c r="S79" s="627"/>
      <c r="T79" s="627"/>
      <c r="U79" s="627"/>
      <c r="V79" s="627"/>
      <c r="W79" s="627"/>
      <c r="X79" s="627"/>
      <c r="Y79" s="627"/>
      <c r="Z79" s="627"/>
      <c r="AA79" s="627"/>
      <c r="AB79" s="627"/>
      <c r="AC79" s="627"/>
      <c r="AD79" s="627"/>
      <c r="AE79" s="627"/>
      <c r="AF79" s="627"/>
      <c r="AG79" s="627"/>
      <c r="AH79" s="627"/>
      <c r="AI79" s="627"/>
      <c r="AJ79" s="1075"/>
      <c r="AM79" s="1166"/>
      <c r="AN79" s="1174"/>
      <c r="AO79" s="1174"/>
      <c r="AP79" s="1174"/>
      <c r="AQ79" s="1174"/>
      <c r="AR79" s="1200"/>
      <c r="AT79" s="1203"/>
    </row>
    <row r="80" spans="1:52" s="396" customFormat="1" ht="18" customHeight="1">
      <c r="A80" s="432"/>
      <c r="B80" s="520"/>
      <c r="C80" s="593"/>
      <c r="D80" s="628" t="s">
        <v>106</v>
      </c>
      <c r="E80" s="654"/>
      <c r="F80" s="591"/>
      <c r="G80" s="591"/>
      <c r="H80" s="591"/>
      <c r="I80" s="591"/>
      <c r="J80" s="591"/>
      <c r="K80" s="591"/>
      <c r="L80" s="591"/>
      <c r="M80" s="591"/>
      <c r="N80" s="591"/>
      <c r="O80" s="591"/>
      <c r="P80" s="591"/>
      <c r="Q80" s="591"/>
      <c r="R80" s="591"/>
      <c r="S80" s="591"/>
      <c r="T80" s="591"/>
      <c r="U80" s="591"/>
      <c r="V80" s="591"/>
      <c r="W80" s="591"/>
      <c r="X80" s="591"/>
      <c r="Y80" s="591"/>
      <c r="Z80" s="591"/>
      <c r="AA80" s="591"/>
      <c r="AB80" s="591"/>
      <c r="AC80" s="591"/>
      <c r="AD80" s="591"/>
      <c r="AE80" s="591"/>
      <c r="AF80" s="591"/>
      <c r="AG80" s="591"/>
      <c r="AH80" s="591"/>
      <c r="AI80" s="591"/>
      <c r="AJ80" s="1076" t="s">
        <v>18</v>
      </c>
    </row>
    <row r="81" spans="1:52" s="396" customFormat="1" ht="18" customHeight="1">
      <c r="A81" s="433" t="s">
        <v>86</v>
      </c>
      <c r="B81" s="521" t="s">
        <v>335</v>
      </c>
      <c r="C81" s="594"/>
      <c r="D81" s="594"/>
      <c r="E81" s="594"/>
      <c r="F81" s="594"/>
      <c r="G81" s="594"/>
      <c r="H81" s="521"/>
      <c r="I81" s="521"/>
      <c r="J81" s="521"/>
      <c r="K81" s="521"/>
      <c r="L81" s="764"/>
      <c r="M81" s="781"/>
      <c r="N81" s="799" t="s">
        <v>77</v>
      </c>
      <c r="O81" s="823"/>
      <c r="P81" s="837"/>
      <c r="Q81" s="837"/>
      <c r="R81" s="823" t="s">
        <v>37</v>
      </c>
      <c r="S81" s="837"/>
      <c r="T81" s="837"/>
      <c r="U81" s="823" t="s">
        <v>42</v>
      </c>
      <c r="V81" s="908" t="s">
        <v>43</v>
      </c>
      <c r="W81" s="908"/>
      <c r="X81" s="823" t="s">
        <v>77</v>
      </c>
      <c r="Y81" s="823"/>
      <c r="Z81" s="837"/>
      <c r="AA81" s="837"/>
      <c r="AB81" s="823" t="s">
        <v>37</v>
      </c>
      <c r="AC81" s="837"/>
      <c r="AD81" s="837"/>
      <c r="AE81" s="823" t="s">
        <v>42</v>
      </c>
      <c r="AF81" s="823" t="s">
        <v>230</v>
      </c>
      <c r="AG81" s="823" t="str">
        <f>IF(P81&gt;=1,(Z81*12+AC81)-(P81*12+S81)+1,"")</f>
        <v/>
      </c>
      <c r="AH81" s="908" t="s">
        <v>238</v>
      </c>
      <c r="AI81" s="908"/>
      <c r="AJ81" s="799" t="s">
        <v>89</v>
      </c>
    </row>
    <row r="82" spans="1:52" s="396" customFormat="1" ht="6" customHeight="1">
      <c r="A82" s="434"/>
      <c r="B82" s="522"/>
      <c r="C82" s="522"/>
      <c r="D82" s="522"/>
      <c r="E82" s="522"/>
      <c r="F82" s="522"/>
      <c r="G82" s="522"/>
      <c r="H82" s="522"/>
      <c r="I82" s="522"/>
      <c r="J82" s="522"/>
      <c r="K82" s="522"/>
      <c r="L82" s="522"/>
      <c r="M82" s="523"/>
      <c r="N82" s="523"/>
      <c r="O82" s="523"/>
      <c r="P82" s="523"/>
      <c r="Q82" s="523"/>
      <c r="R82" s="523"/>
      <c r="S82" s="523"/>
      <c r="T82" s="523"/>
      <c r="U82" s="523"/>
      <c r="V82" s="523"/>
      <c r="W82" s="523"/>
      <c r="X82" s="523"/>
      <c r="Y82" s="523"/>
      <c r="Z82" s="523"/>
      <c r="AA82" s="523"/>
      <c r="AB82" s="523"/>
      <c r="AC82" s="523"/>
      <c r="AD82" s="523"/>
      <c r="AE82" s="523"/>
      <c r="AF82" s="523"/>
      <c r="AG82" s="523"/>
      <c r="AH82" s="523"/>
      <c r="AI82" s="523"/>
      <c r="AJ82" s="1077"/>
    </row>
    <row r="83" spans="1:52" s="396" customFormat="1" ht="13.5" customHeight="1">
      <c r="A83" s="435" t="s">
        <v>148</v>
      </c>
      <c r="B83" s="523"/>
      <c r="C83" s="523"/>
      <c r="D83" s="523"/>
      <c r="E83" s="523"/>
      <c r="F83" s="523"/>
      <c r="G83" s="523"/>
      <c r="H83" s="523"/>
      <c r="I83" s="523"/>
      <c r="J83" s="523"/>
      <c r="K83" s="523"/>
      <c r="L83" s="523"/>
      <c r="M83" s="523"/>
      <c r="N83" s="523"/>
      <c r="O83" s="523"/>
      <c r="P83" s="523"/>
      <c r="Q83" s="523"/>
      <c r="R83" s="523"/>
      <c r="S83" s="523"/>
      <c r="T83" s="523"/>
      <c r="U83" s="523"/>
      <c r="V83" s="523"/>
      <c r="W83" s="523"/>
      <c r="X83" s="523"/>
      <c r="Y83" s="523"/>
      <c r="Z83" s="523"/>
      <c r="AA83" s="523"/>
      <c r="AB83" s="523"/>
      <c r="AC83" s="523"/>
      <c r="AD83" s="523"/>
      <c r="AE83" s="523"/>
      <c r="AF83" s="523"/>
      <c r="AG83" s="523"/>
      <c r="AH83" s="523"/>
      <c r="AI83" s="523"/>
      <c r="AJ83" s="1077"/>
    </row>
    <row r="84" spans="1:52" s="396" customFormat="1" ht="33.75" customHeight="1">
      <c r="A84" s="436" t="s">
        <v>149</v>
      </c>
      <c r="B84" s="510" t="s">
        <v>427</v>
      </c>
      <c r="C84" s="510"/>
      <c r="D84" s="510"/>
      <c r="E84" s="510"/>
      <c r="F84" s="510"/>
      <c r="G84" s="510"/>
      <c r="H84" s="510"/>
      <c r="I84" s="510"/>
      <c r="J84" s="510"/>
      <c r="K84" s="510"/>
      <c r="L84" s="510"/>
      <c r="M84" s="510"/>
      <c r="N84" s="510"/>
      <c r="O84" s="510"/>
      <c r="P84" s="510"/>
      <c r="Q84" s="510"/>
      <c r="R84" s="510"/>
      <c r="S84" s="510"/>
      <c r="T84" s="510"/>
      <c r="U84" s="510"/>
      <c r="V84" s="510"/>
      <c r="W84" s="510"/>
      <c r="X84" s="510"/>
      <c r="Y84" s="510"/>
      <c r="Z84" s="510"/>
      <c r="AA84" s="510"/>
      <c r="AB84" s="510"/>
      <c r="AC84" s="510"/>
      <c r="AD84" s="510"/>
      <c r="AE84" s="510"/>
      <c r="AF84" s="510"/>
      <c r="AG84" s="510"/>
      <c r="AH84" s="510"/>
      <c r="AI84" s="510"/>
      <c r="AJ84" s="510"/>
    </row>
    <row r="85" spans="1:52" s="396" customFormat="1" ht="33.75" customHeight="1">
      <c r="A85" s="436" t="s">
        <v>149</v>
      </c>
      <c r="B85" s="524" t="s">
        <v>428</v>
      </c>
      <c r="C85" s="524"/>
      <c r="D85" s="524"/>
      <c r="E85" s="524"/>
      <c r="F85" s="524"/>
      <c r="G85" s="524"/>
      <c r="H85" s="524"/>
      <c r="I85" s="524"/>
      <c r="J85" s="524"/>
      <c r="K85" s="524"/>
      <c r="L85" s="524"/>
      <c r="M85" s="524"/>
      <c r="N85" s="524"/>
      <c r="O85" s="524"/>
      <c r="P85" s="524"/>
      <c r="Q85" s="524"/>
      <c r="R85" s="524"/>
      <c r="S85" s="524"/>
      <c r="T85" s="524"/>
      <c r="U85" s="524"/>
      <c r="V85" s="524"/>
      <c r="W85" s="524"/>
      <c r="X85" s="524"/>
      <c r="Y85" s="524"/>
      <c r="Z85" s="524"/>
      <c r="AA85" s="524"/>
      <c r="AB85" s="524"/>
      <c r="AC85" s="524"/>
      <c r="AD85" s="524"/>
      <c r="AE85" s="524"/>
      <c r="AF85" s="524"/>
      <c r="AG85" s="524"/>
      <c r="AH85" s="524"/>
      <c r="AI85" s="524"/>
      <c r="AJ85" s="524"/>
    </row>
    <row r="86" spans="1:52" s="396" customFormat="1" ht="15" customHeight="1">
      <c r="A86" s="436"/>
      <c r="B86" s="524"/>
      <c r="C86" s="524"/>
      <c r="D86" s="524"/>
      <c r="E86" s="524"/>
      <c r="F86" s="524"/>
      <c r="G86" s="524"/>
      <c r="H86" s="524"/>
      <c r="I86" s="524"/>
      <c r="J86" s="524"/>
      <c r="K86" s="524"/>
      <c r="L86" s="524"/>
      <c r="M86" s="524"/>
      <c r="N86" s="524"/>
      <c r="O86" s="524"/>
      <c r="P86" s="524"/>
      <c r="Q86" s="524"/>
      <c r="R86" s="524"/>
      <c r="S86" s="524"/>
      <c r="T86" s="524"/>
      <c r="U86" s="524"/>
      <c r="V86" s="524"/>
      <c r="W86" s="524"/>
      <c r="X86" s="524"/>
      <c r="Y86" s="524"/>
      <c r="Z86" s="524"/>
      <c r="AA86" s="524"/>
      <c r="AB86" s="524"/>
      <c r="AC86" s="524"/>
      <c r="AD86" s="524"/>
      <c r="AE86" s="524"/>
      <c r="AF86" s="524"/>
      <c r="AG86" s="524"/>
      <c r="AH86" s="524"/>
      <c r="AI86" s="524"/>
      <c r="AJ86" s="524"/>
      <c r="AM86" s="149"/>
      <c r="AN86" s="149"/>
      <c r="AO86" s="149"/>
      <c r="AP86" s="149"/>
      <c r="AQ86" s="149"/>
      <c r="AR86" s="149"/>
      <c r="AS86" s="149"/>
      <c r="AT86" s="1204"/>
      <c r="AU86" s="149"/>
      <c r="AV86" s="149"/>
      <c r="AW86" s="149"/>
      <c r="AX86" s="149"/>
      <c r="AY86" s="149"/>
      <c r="AZ86" s="149"/>
    </row>
    <row r="87" spans="1:52" ht="15" customHeight="1">
      <c r="A87" s="151" t="s">
        <v>430</v>
      </c>
      <c r="B87" s="525"/>
      <c r="C87" s="595"/>
      <c r="D87" s="595"/>
      <c r="E87" s="595"/>
      <c r="F87" s="595"/>
      <c r="G87" s="595"/>
      <c r="H87" s="595"/>
      <c r="I87" s="595"/>
      <c r="J87" s="595"/>
      <c r="K87" s="595"/>
      <c r="L87" s="595"/>
      <c r="M87" s="595"/>
      <c r="N87" s="800"/>
      <c r="O87" s="800"/>
      <c r="P87" s="800"/>
      <c r="Q87" s="800"/>
      <c r="R87" s="800"/>
      <c r="S87" s="800"/>
      <c r="T87" s="800"/>
      <c r="U87" s="800"/>
      <c r="V87" s="800"/>
      <c r="W87" s="800"/>
      <c r="X87" s="800"/>
      <c r="Y87" s="800"/>
      <c r="Z87" s="595"/>
      <c r="AA87" s="595"/>
      <c r="AB87" s="595"/>
      <c r="AC87" s="595"/>
      <c r="AD87" s="595"/>
      <c r="AE87" s="595"/>
      <c r="AF87" s="595"/>
      <c r="AG87" s="981"/>
      <c r="AH87" s="981"/>
      <c r="AI87" s="1050"/>
      <c r="AJ87" s="1078"/>
      <c r="AT87" s="1204"/>
    </row>
    <row r="88" spans="1:52" ht="22.5" customHeight="1">
      <c r="A88" s="437" t="s">
        <v>149</v>
      </c>
      <c r="B88" s="526" t="s">
        <v>478</v>
      </c>
      <c r="C88" s="596"/>
      <c r="D88" s="596"/>
      <c r="E88" s="596"/>
      <c r="F88" s="596"/>
      <c r="G88" s="596"/>
      <c r="H88" s="596"/>
      <c r="I88" s="596"/>
      <c r="J88" s="596"/>
      <c r="K88" s="596"/>
      <c r="L88" s="596"/>
      <c r="M88" s="596"/>
      <c r="N88" s="596"/>
      <c r="O88" s="596"/>
      <c r="P88" s="596"/>
      <c r="Q88" s="596"/>
      <c r="R88" s="596"/>
      <c r="S88" s="596"/>
      <c r="T88" s="596"/>
      <c r="U88" s="596"/>
      <c r="V88" s="596"/>
      <c r="W88" s="596"/>
      <c r="X88" s="596"/>
      <c r="Y88" s="596"/>
      <c r="Z88" s="596"/>
      <c r="AA88" s="596"/>
      <c r="AB88" s="596"/>
      <c r="AC88" s="596"/>
      <c r="AD88" s="596"/>
      <c r="AE88" s="596"/>
      <c r="AF88" s="596"/>
      <c r="AG88" s="596"/>
      <c r="AH88" s="596"/>
      <c r="AI88" s="596"/>
      <c r="AJ88" s="596"/>
      <c r="AT88" s="1204"/>
    </row>
    <row r="89" spans="1:52" ht="6" customHeight="1">
      <c r="A89" s="400"/>
      <c r="B89" s="527"/>
      <c r="C89" s="597"/>
      <c r="D89" s="597"/>
      <c r="E89" s="597"/>
      <c r="F89" s="597"/>
      <c r="G89" s="597"/>
      <c r="H89" s="597"/>
      <c r="I89" s="597"/>
      <c r="J89" s="597"/>
      <c r="K89" s="597"/>
      <c r="L89" s="597"/>
      <c r="M89" s="597"/>
      <c r="N89" s="597"/>
      <c r="O89" s="597"/>
      <c r="P89" s="597"/>
      <c r="Q89" s="597"/>
      <c r="R89" s="597"/>
      <c r="S89" s="597"/>
      <c r="T89" s="597"/>
      <c r="U89" s="597"/>
      <c r="V89" s="597"/>
      <c r="W89" s="597"/>
      <c r="X89" s="597"/>
      <c r="Y89" s="597"/>
      <c r="Z89" s="597"/>
      <c r="AA89" s="597"/>
      <c r="AB89" s="597"/>
      <c r="AC89" s="597"/>
      <c r="AD89" s="597"/>
      <c r="AE89" s="597"/>
      <c r="AF89" s="597"/>
      <c r="AG89" s="597"/>
      <c r="AH89" s="597"/>
      <c r="AI89" s="597"/>
      <c r="AJ89" s="597"/>
      <c r="AU89" s="1204"/>
    </row>
    <row r="90" spans="1:52" ht="17.25" customHeight="1">
      <c r="A90" s="425" t="s">
        <v>446</v>
      </c>
      <c r="B90" s="425"/>
      <c r="C90" s="425"/>
      <c r="D90" s="425"/>
      <c r="E90" s="425"/>
      <c r="F90" s="425"/>
      <c r="G90" s="425"/>
      <c r="H90" s="425"/>
      <c r="I90" s="425"/>
      <c r="J90" s="425"/>
      <c r="K90" s="425"/>
      <c r="L90" s="425"/>
      <c r="M90" s="425"/>
      <c r="N90" s="425"/>
      <c r="O90" s="425"/>
      <c r="P90" s="425"/>
      <c r="Q90" s="425"/>
      <c r="R90" s="425"/>
      <c r="S90" s="425"/>
      <c r="T90" s="425"/>
      <c r="U90" s="425"/>
      <c r="V90" s="425"/>
      <c r="W90" s="425"/>
      <c r="X90" s="425"/>
      <c r="Y90" s="425"/>
      <c r="Z90" s="425"/>
      <c r="AA90" s="425"/>
      <c r="AB90" s="425" t="s">
        <v>416</v>
      </c>
      <c r="AC90" s="425"/>
      <c r="AD90" s="425"/>
      <c r="AE90" s="425"/>
      <c r="AF90" s="425"/>
      <c r="AG90" s="425"/>
      <c r="AH90" s="425"/>
      <c r="AI90" s="425"/>
      <c r="AJ90" s="425"/>
      <c r="AK90" s="425"/>
      <c r="AU90" s="1204"/>
    </row>
    <row r="91" spans="1:52" ht="17.25" customHeight="1">
      <c r="A91" s="425" t="s">
        <v>474</v>
      </c>
      <c r="B91" s="425"/>
      <c r="C91" s="425"/>
      <c r="D91" s="425"/>
      <c r="E91" s="425"/>
      <c r="F91" s="425"/>
      <c r="G91" s="425"/>
      <c r="H91" s="425"/>
      <c r="I91" s="425"/>
      <c r="J91" s="425"/>
      <c r="K91" s="425"/>
      <c r="L91" s="425"/>
      <c r="M91" s="425"/>
      <c r="N91" s="425"/>
      <c r="O91" s="425"/>
      <c r="P91" s="425"/>
      <c r="Q91" s="425"/>
      <c r="R91" s="425"/>
      <c r="S91" s="425"/>
      <c r="T91" s="425"/>
      <c r="U91" s="425"/>
      <c r="V91" s="425"/>
      <c r="W91" s="425"/>
      <c r="X91" s="425"/>
      <c r="Y91" s="425"/>
      <c r="Z91" s="425"/>
      <c r="AA91" s="425"/>
      <c r="AB91" s="425" t="s">
        <v>429</v>
      </c>
      <c r="AC91" s="425"/>
      <c r="AD91" s="425"/>
      <c r="AE91" s="425"/>
      <c r="AF91" s="425"/>
      <c r="AG91" s="425"/>
      <c r="AH91" s="425"/>
      <c r="AI91" s="425"/>
      <c r="AJ91" s="425"/>
      <c r="AK91" s="425"/>
      <c r="AU91" s="1204"/>
    </row>
    <row r="92" spans="1:52" ht="17.25" customHeight="1">
      <c r="A92" s="438" t="s">
        <v>132</v>
      </c>
      <c r="B92" s="521"/>
      <c r="C92" s="521"/>
      <c r="D92" s="521"/>
      <c r="E92" s="521"/>
      <c r="F92" s="521"/>
      <c r="G92" s="521"/>
      <c r="H92" s="521"/>
      <c r="I92" s="521"/>
      <c r="J92" s="521"/>
      <c r="K92" s="521"/>
      <c r="L92" s="521"/>
      <c r="M92" s="521"/>
      <c r="N92" s="521"/>
      <c r="O92" s="521"/>
      <c r="P92" s="521"/>
      <c r="Q92" s="521"/>
      <c r="R92" s="521"/>
      <c r="S92" s="521"/>
      <c r="T92" s="521"/>
      <c r="U92" s="521"/>
      <c r="V92" s="521"/>
      <c r="W92" s="521"/>
      <c r="X92" s="521"/>
      <c r="Y92" s="521"/>
      <c r="Z92" s="521"/>
      <c r="AA92" s="991"/>
      <c r="AB92" s="528"/>
      <c r="AC92" s="599"/>
      <c r="AD92" s="599"/>
      <c r="AE92" s="599"/>
      <c r="AF92" s="599"/>
      <c r="AG92" s="599"/>
      <c r="AH92" s="599"/>
      <c r="AI92" s="599"/>
      <c r="AJ92" s="599"/>
      <c r="AK92" s="599"/>
      <c r="AU92" s="1204"/>
    </row>
    <row r="93" spans="1:52" ht="17.25" customHeight="1">
      <c r="A93" s="439"/>
      <c r="B93" s="528" t="s">
        <v>448</v>
      </c>
      <c r="C93" s="598"/>
      <c r="D93" s="598"/>
      <c r="E93" s="598"/>
      <c r="F93" s="598"/>
      <c r="G93" s="598"/>
      <c r="H93" s="598"/>
      <c r="I93" s="598"/>
      <c r="J93" s="598"/>
      <c r="K93" s="598"/>
      <c r="L93" s="598"/>
      <c r="M93" s="598"/>
      <c r="N93" s="801"/>
      <c r="O93" s="824">
        <f>SUM('(入力②-3)別紙様式2-4 個表_ベースアップ'!AI12:AI111)</f>
        <v>0</v>
      </c>
      <c r="P93" s="838"/>
      <c r="Q93" s="838"/>
      <c r="R93" s="838"/>
      <c r="S93" s="838"/>
      <c r="T93" s="838"/>
      <c r="U93" s="894"/>
      <c r="V93" s="909" t="s">
        <v>21</v>
      </c>
      <c r="W93" s="935"/>
      <c r="X93" s="956"/>
      <c r="Y93" s="956"/>
      <c r="Z93" s="980"/>
      <c r="AA93" s="992"/>
      <c r="AB93" s="998" t="s">
        <v>279</v>
      </c>
      <c r="AC93" s="1005" t="str">
        <f>IF(X94=0,"",IF(X94&gt;=200/3,"○","×"))</f>
        <v/>
      </c>
      <c r="AD93" s="1019" t="s">
        <v>437</v>
      </c>
      <c r="AE93" s="599"/>
      <c r="AF93" s="599"/>
      <c r="AG93" s="599"/>
      <c r="AH93" s="599"/>
      <c r="AI93" s="599"/>
      <c r="AJ93" s="599"/>
      <c r="AK93" s="599"/>
      <c r="AU93" s="1204"/>
    </row>
    <row r="94" spans="1:52" ht="17.25" customHeight="1">
      <c r="A94" s="440"/>
      <c r="B94" s="440"/>
      <c r="C94" s="599"/>
      <c r="D94" s="455" t="s">
        <v>243</v>
      </c>
      <c r="E94" s="538"/>
      <c r="F94" s="538"/>
      <c r="G94" s="538"/>
      <c r="H94" s="538"/>
      <c r="I94" s="538"/>
      <c r="J94" s="538"/>
      <c r="K94" s="538"/>
      <c r="L94" s="538"/>
      <c r="M94" s="538"/>
      <c r="N94" s="538"/>
      <c r="O94" s="825">
        <f>SUM('(入力②-3)別紙様式2-4 個表_ベースアップ'!AJ12:AJ111)</f>
        <v>0</v>
      </c>
      <c r="P94" s="839"/>
      <c r="Q94" s="839"/>
      <c r="R94" s="839"/>
      <c r="S94" s="839"/>
      <c r="T94" s="839"/>
      <c r="U94" s="895"/>
      <c r="V94" s="910" t="s">
        <v>21</v>
      </c>
      <c r="W94" s="936" t="s">
        <v>72</v>
      </c>
      <c r="X94" s="957">
        <f>IFERROR(O94/O93*100,0)</f>
        <v>0</v>
      </c>
      <c r="Y94" s="966"/>
      <c r="Z94" s="981" t="s">
        <v>18</v>
      </c>
      <c r="AA94" s="993" t="s">
        <v>375</v>
      </c>
      <c r="AB94" s="998"/>
      <c r="AC94" s="1006"/>
      <c r="AD94" s="1020"/>
      <c r="AE94" s="599"/>
      <c r="AF94" s="599"/>
      <c r="AG94" s="599"/>
      <c r="AH94" s="599"/>
      <c r="AI94" s="599"/>
      <c r="AJ94" s="599"/>
      <c r="AK94" s="599"/>
      <c r="AU94" s="1204"/>
    </row>
    <row r="95" spans="1:52" ht="16.5" customHeight="1">
      <c r="A95" s="440"/>
      <c r="B95" s="529"/>
      <c r="C95" s="600"/>
      <c r="D95" s="450"/>
      <c r="E95" s="536"/>
      <c r="F95" s="536"/>
      <c r="G95" s="536"/>
      <c r="H95" s="536"/>
      <c r="I95" s="536"/>
      <c r="J95" s="536"/>
      <c r="K95" s="536"/>
      <c r="L95" s="536"/>
      <c r="M95" s="536"/>
      <c r="N95" s="634"/>
      <c r="O95" s="826" t="s">
        <v>376</v>
      </c>
      <c r="P95" s="826"/>
      <c r="Q95" s="848"/>
      <c r="R95" s="860" t="e">
        <f>O94/AH99</f>
        <v>#VALUE!</v>
      </c>
      <c r="S95" s="876"/>
      <c r="T95" s="876"/>
      <c r="U95" s="896"/>
      <c r="V95" s="911" t="s">
        <v>115</v>
      </c>
      <c r="W95" s="936"/>
      <c r="X95" s="958"/>
      <c r="Y95" s="958"/>
      <c r="Z95" s="981"/>
      <c r="AA95" s="993"/>
      <c r="AB95" s="998"/>
      <c r="AC95" s="1007"/>
      <c r="AD95" s="1020"/>
      <c r="AE95" s="599"/>
      <c r="AF95" s="599"/>
      <c r="AG95" s="599"/>
      <c r="AH95" s="599"/>
      <c r="AI95" s="599"/>
      <c r="AJ95" s="599"/>
      <c r="AK95" s="599"/>
      <c r="AU95" s="1204"/>
    </row>
    <row r="96" spans="1:52" ht="17.25" customHeight="1">
      <c r="A96" s="440"/>
      <c r="B96" s="528" t="s">
        <v>14</v>
      </c>
      <c r="C96" s="598"/>
      <c r="D96" s="598"/>
      <c r="E96" s="598"/>
      <c r="F96" s="598"/>
      <c r="G96" s="598"/>
      <c r="H96" s="598"/>
      <c r="I96" s="598"/>
      <c r="J96" s="598"/>
      <c r="K96" s="598"/>
      <c r="L96" s="598"/>
      <c r="M96" s="598"/>
      <c r="N96" s="801"/>
      <c r="O96" s="824">
        <f>SUM('(入力②-3)別紙様式2-4 個表_ベースアップ'!AK12:AK111)</f>
        <v>0</v>
      </c>
      <c r="P96" s="838"/>
      <c r="Q96" s="838"/>
      <c r="R96" s="838"/>
      <c r="S96" s="838"/>
      <c r="T96" s="838"/>
      <c r="U96" s="894"/>
      <c r="V96" s="912" t="s">
        <v>21</v>
      </c>
      <c r="W96" s="935"/>
      <c r="X96" s="956"/>
      <c r="Y96" s="956"/>
      <c r="Z96" s="980"/>
      <c r="AA96" s="992"/>
      <c r="AB96" s="998" t="s">
        <v>279</v>
      </c>
      <c r="AC96" s="1005" t="str">
        <f>IF(X97=0,"",IF(X97&gt;=200/3,"○","×"))</f>
        <v/>
      </c>
      <c r="AD96" s="1020"/>
      <c r="AE96" s="599"/>
      <c r="AF96" s="599"/>
      <c r="AG96" s="599"/>
      <c r="AH96" s="599"/>
      <c r="AI96" s="599"/>
      <c r="AJ96" s="599"/>
      <c r="AK96" s="599"/>
      <c r="AU96" s="1204"/>
    </row>
    <row r="97" spans="1:52" ht="17.25" customHeight="1">
      <c r="A97" s="440"/>
      <c r="B97" s="440"/>
      <c r="C97" s="599"/>
      <c r="D97" s="455" t="s">
        <v>412</v>
      </c>
      <c r="E97" s="538"/>
      <c r="F97" s="538"/>
      <c r="G97" s="538"/>
      <c r="H97" s="538"/>
      <c r="I97" s="538"/>
      <c r="J97" s="538"/>
      <c r="K97" s="538"/>
      <c r="L97" s="538"/>
      <c r="M97" s="538"/>
      <c r="N97" s="538"/>
      <c r="O97" s="825">
        <f>SUM('(入力②-3)別紙様式2-4 個表_ベースアップ'!AL12:AL111)</f>
        <v>0</v>
      </c>
      <c r="P97" s="839"/>
      <c r="Q97" s="839"/>
      <c r="R97" s="839"/>
      <c r="S97" s="839"/>
      <c r="T97" s="839"/>
      <c r="U97" s="895"/>
      <c r="V97" s="913" t="s">
        <v>21</v>
      </c>
      <c r="W97" s="936" t="s">
        <v>72</v>
      </c>
      <c r="X97" s="957">
        <f>IFERROR(O97/O96*100,0)</f>
        <v>0</v>
      </c>
      <c r="Y97" s="966"/>
      <c r="Z97" s="981" t="s">
        <v>18</v>
      </c>
      <c r="AA97" s="993" t="s">
        <v>375</v>
      </c>
      <c r="AB97" s="998"/>
      <c r="AC97" s="1006"/>
      <c r="AD97" s="1020"/>
      <c r="AE97" s="599"/>
      <c r="AF97" s="599"/>
      <c r="AG97" s="599"/>
      <c r="AH97" s="599"/>
      <c r="AI97" s="599"/>
      <c r="AJ97" s="599"/>
      <c r="AK97" s="599"/>
      <c r="AU97" s="1204"/>
    </row>
    <row r="98" spans="1:52" ht="16.5" customHeight="1">
      <c r="A98" s="440"/>
      <c r="B98" s="529"/>
      <c r="C98" s="600"/>
      <c r="D98" s="450"/>
      <c r="E98" s="536"/>
      <c r="F98" s="536"/>
      <c r="G98" s="536"/>
      <c r="H98" s="536"/>
      <c r="I98" s="536"/>
      <c r="J98" s="536"/>
      <c r="K98" s="536"/>
      <c r="L98" s="536"/>
      <c r="M98" s="536"/>
      <c r="N98" s="634"/>
      <c r="O98" s="826" t="s">
        <v>376</v>
      </c>
      <c r="P98" s="826"/>
      <c r="Q98" s="848"/>
      <c r="R98" s="860" t="e">
        <f>O97/AH99</f>
        <v>#VALUE!</v>
      </c>
      <c r="S98" s="876"/>
      <c r="T98" s="876"/>
      <c r="U98" s="896"/>
      <c r="V98" s="914" t="s">
        <v>115</v>
      </c>
      <c r="W98" s="937"/>
      <c r="X98" s="959"/>
      <c r="Y98" s="959"/>
      <c r="Z98" s="982"/>
      <c r="AA98" s="994"/>
      <c r="AB98" s="998"/>
      <c r="AC98" s="1007"/>
      <c r="AD98" s="1021"/>
      <c r="AE98" s="599"/>
      <c r="AF98" s="599"/>
      <c r="AG98" s="599"/>
      <c r="AH98" s="599"/>
      <c r="AI98" s="599"/>
      <c r="AJ98" s="599"/>
      <c r="AK98" s="599"/>
      <c r="AM98" s="396"/>
      <c r="AN98" s="396"/>
      <c r="AO98" s="396"/>
      <c r="AP98" s="396"/>
      <c r="AQ98" s="396"/>
      <c r="AR98" s="396"/>
      <c r="AS98" s="396"/>
      <c r="AT98" s="396"/>
      <c r="AU98" s="396"/>
      <c r="AV98" s="396"/>
      <c r="AW98" s="396"/>
      <c r="AX98" s="396"/>
      <c r="AY98" s="396"/>
      <c r="AZ98" s="396"/>
    </row>
    <row r="99" spans="1:52" s="396" customFormat="1" ht="18.75" customHeight="1">
      <c r="A99" s="441" t="s">
        <v>438</v>
      </c>
      <c r="B99" s="530" t="s">
        <v>12</v>
      </c>
      <c r="C99" s="530"/>
      <c r="D99" s="530"/>
      <c r="E99" s="530"/>
      <c r="F99" s="530"/>
      <c r="G99" s="530"/>
      <c r="H99" s="530"/>
      <c r="I99" s="530"/>
      <c r="J99" s="530"/>
      <c r="K99" s="530"/>
      <c r="L99" s="530"/>
      <c r="M99" s="530"/>
      <c r="N99" s="802"/>
      <c r="O99" s="799" t="s">
        <v>77</v>
      </c>
      <c r="P99" s="823"/>
      <c r="Q99" s="849"/>
      <c r="R99" s="849"/>
      <c r="S99" s="823" t="s">
        <v>37</v>
      </c>
      <c r="T99" s="849"/>
      <c r="U99" s="849"/>
      <c r="V99" s="823" t="s">
        <v>42</v>
      </c>
      <c r="W99" s="908" t="s">
        <v>43</v>
      </c>
      <c r="X99" s="908"/>
      <c r="Y99" s="823" t="s">
        <v>77</v>
      </c>
      <c r="Z99" s="823"/>
      <c r="AA99" s="849"/>
      <c r="AB99" s="849"/>
      <c r="AC99" s="823" t="s">
        <v>37</v>
      </c>
      <c r="AD99" s="849"/>
      <c r="AE99" s="849"/>
      <c r="AF99" s="823" t="s">
        <v>42</v>
      </c>
      <c r="AG99" s="823" t="s">
        <v>230</v>
      </c>
      <c r="AH99" s="823" t="str">
        <f>IF(Q99&gt;=1,(AA99*12+AD99)-(Q99*12+T99)+1,"")</f>
        <v/>
      </c>
      <c r="AI99" s="908" t="s">
        <v>238</v>
      </c>
      <c r="AJ99" s="908"/>
      <c r="AK99" s="799" t="s">
        <v>89</v>
      </c>
      <c r="AM99" s="149"/>
      <c r="AN99" s="149"/>
      <c r="AO99" s="149"/>
      <c r="AP99" s="149"/>
      <c r="AQ99" s="149"/>
      <c r="AR99" s="149"/>
      <c r="AS99" s="149"/>
      <c r="AT99" s="1204"/>
      <c r="AU99" s="149"/>
      <c r="AV99" s="149"/>
      <c r="AW99" s="149"/>
      <c r="AX99" s="149"/>
      <c r="AY99" s="149"/>
      <c r="AZ99" s="149"/>
    </row>
    <row r="100" spans="1:52" ht="6.75" customHeight="1">
      <c r="A100" s="442"/>
      <c r="B100" s="531"/>
      <c r="C100" s="531"/>
      <c r="D100" s="531"/>
      <c r="E100" s="531"/>
      <c r="F100" s="531"/>
      <c r="G100" s="531"/>
      <c r="H100" s="531"/>
      <c r="I100" s="531"/>
      <c r="J100" s="531"/>
      <c r="K100" s="531"/>
      <c r="L100" s="531"/>
      <c r="M100" s="782"/>
      <c r="N100" s="782"/>
      <c r="O100" s="782"/>
      <c r="P100" s="782"/>
      <c r="Q100" s="782"/>
      <c r="R100" s="782"/>
      <c r="S100" s="782"/>
      <c r="T100" s="782"/>
      <c r="U100" s="782"/>
      <c r="V100" s="782"/>
      <c r="W100" s="782"/>
      <c r="X100" s="782"/>
      <c r="Y100" s="782"/>
      <c r="Z100" s="782"/>
      <c r="AA100" s="782"/>
      <c r="AB100" s="782"/>
      <c r="AC100" s="782"/>
      <c r="AD100" s="782"/>
      <c r="AE100" s="782"/>
      <c r="AF100" s="782"/>
      <c r="AG100" s="782"/>
      <c r="AH100" s="782"/>
      <c r="AI100" s="782"/>
      <c r="AJ100" s="1079"/>
      <c r="AM100" s="396"/>
      <c r="AN100" s="396"/>
      <c r="AO100" s="396"/>
      <c r="AP100" s="396"/>
      <c r="AQ100" s="396"/>
      <c r="AR100" s="396"/>
      <c r="AS100" s="396"/>
      <c r="AT100" s="396"/>
      <c r="AU100" s="396"/>
      <c r="AV100" s="396"/>
      <c r="AW100" s="396"/>
      <c r="AX100" s="396"/>
      <c r="AY100" s="396"/>
      <c r="AZ100" s="396"/>
    </row>
    <row r="101" spans="1:52" s="396" customFormat="1" ht="13.5" customHeight="1">
      <c r="A101" s="435" t="s">
        <v>148</v>
      </c>
      <c r="B101" s="523"/>
      <c r="C101" s="523"/>
      <c r="D101" s="523"/>
      <c r="E101" s="523"/>
      <c r="F101" s="523"/>
      <c r="G101" s="523"/>
      <c r="H101" s="523"/>
      <c r="I101" s="523"/>
      <c r="J101" s="523"/>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523"/>
      <c r="AJ101" s="1077"/>
      <c r="AN101" s="1175" t="s">
        <v>437</v>
      </c>
    </row>
    <row r="102" spans="1:52" s="396" customFormat="1" ht="12.75" customHeight="1">
      <c r="A102" s="436" t="s">
        <v>149</v>
      </c>
      <c r="B102" s="510" t="s">
        <v>486</v>
      </c>
      <c r="C102" s="510"/>
      <c r="D102" s="510"/>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0"/>
      <c r="AA102" s="510"/>
      <c r="AB102" s="510"/>
      <c r="AC102" s="510"/>
      <c r="AD102" s="510"/>
      <c r="AE102" s="510"/>
      <c r="AF102" s="510"/>
      <c r="AG102" s="510"/>
      <c r="AH102" s="510"/>
      <c r="AI102" s="510"/>
      <c r="AJ102" s="510"/>
      <c r="AM102" s="1167"/>
      <c r="AN102" s="1176" t="str">
        <f>IF(AD29="","",IF(O93+O96=AD29,"○","×"))</f>
        <v/>
      </c>
    </row>
    <row r="103" spans="1:52" s="396" customFormat="1" ht="5.25" customHeight="1">
      <c r="A103" s="436"/>
      <c r="B103" s="510"/>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c r="AH103" s="510"/>
      <c r="AI103" s="510"/>
      <c r="AJ103" s="510"/>
    </row>
    <row r="104" spans="1:52" s="396" customFormat="1" ht="3.75" customHeight="1">
      <c r="A104" s="443"/>
      <c r="B104" s="469"/>
      <c r="C104" s="469"/>
      <c r="D104" s="469"/>
      <c r="E104" s="469"/>
      <c r="F104" s="469"/>
      <c r="G104" s="469"/>
      <c r="H104" s="469"/>
      <c r="I104" s="469"/>
      <c r="J104" s="469"/>
      <c r="K104" s="469"/>
      <c r="L104" s="469"/>
      <c r="M104" s="443"/>
      <c r="N104" s="443"/>
      <c r="O104" s="663"/>
      <c r="P104" s="663"/>
      <c r="Q104" s="443"/>
      <c r="R104" s="663"/>
      <c r="S104" s="663"/>
      <c r="T104" s="443"/>
      <c r="U104" s="755"/>
      <c r="V104" s="755"/>
      <c r="W104" s="443"/>
      <c r="X104" s="443"/>
      <c r="Y104" s="663"/>
      <c r="Z104" s="663"/>
      <c r="AA104" s="443"/>
      <c r="AB104" s="663"/>
      <c r="AC104" s="663"/>
      <c r="AD104" s="443"/>
      <c r="AE104" s="443"/>
      <c r="AF104" s="443"/>
      <c r="AG104" s="443"/>
      <c r="AH104" s="443"/>
      <c r="AI104" s="443"/>
      <c r="AJ104" s="501"/>
    </row>
    <row r="105" spans="1:52" s="396" customFormat="1" ht="18" customHeight="1">
      <c r="A105" s="444" t="s">
        <v>337</v>
      </c>
      <c r="B105" s="443"/>
      <c r="C105" s="453"/>
      <c r="D105" s="453"/>
      <c r="E105" s="453"/>
      <c r="F105" s="453"/>
      <c r="G105" s="453"/>
      <c r="H105" s="453"/>
      <c r="I105" s="453"/>
      <c r="J105" s="453"/>
      <c r="K105" s="453"/>
      <c r="L105" s="453"/>
      <c r="M105" s="453"/>
      <c r="N105" s="453"/>
      <c r="O105" s="453"/>
      <c r="P105" s="453"/>
      <c r="Q105" s="453"/>
      <c r="R105" s="453"/>
      <c r="S105" s="453"/>
      <c r="T105" s="453"/>
      <c r="U105" s="453"/>
      <c r="V105" s="453"/>
      <c r="W105" s="453"/>
      <c r="X105" s="453"/>
      <c r="Y105" s="453"/>
      <c r="Z105" s="453"/>
      <c r="AA105" s="453"/>
      <c r="AB105" s="453"/>
      <c r="AC105" s="453"/>
      <c r="AD105" s="453"/>
      <c r="AE105" s="453"/>
      <c r="AF105" s="453"/>
      <c r="AG105" s="453"/>
      <c r="AH105" s="453"/>
      <c r="AI105" s="453"/>
      <c r="AJ105" s="1080"/>
    </row>
    <row r="106" spans="1:52" s="396" customFormat="1" ht="18" customHeight="1">
      <c r="A106" s="445" t="s">
        <v>419</v>
      </c>
      <c r="B106" s="532"/>
      <c r="C106" s="535"/>
      <c r="D106" s="535"/>
      <c r="E106" s="453"/>
      <c r="F106" s="535"/>
      <c r="G106" s="535"/>
      <c r="H106" s="535"/>
      <c r="I106" s="453"/>
      <c r="J106" s="535"/>
      <c r="K106" s="535"/>
      <c r="L106" s="535"/>
      <c r="M106" s="535"/>
      <c r="N106" s="535"/>
      <c r="O106" s="453"/>
      <c r="P106" s="535"/>
      <c r="Q106" s="535"/>
      <c r="R106" s="535"/>
      <c r="S106" s="535"/>
      <c r="T106" s="535"/>
      <c r="U106" s="535"/>
      <c r="V106" s="453"/>
      <c r="W106" s="535"/>
      <c r="X106" s="535"/>
      <c r="Y106" s="453"/>
      <c r="Z106" s="453"/>
      <c r="AA106" s="535"/>
      <c r="AB106" s="535"/>
      <c r="AC106" s="535"/>
      <c r="AD106" s="535"/>
      <c r="AE106" s="501"/>
      <c r="AF106" s="501"/>
      <c r="AG106" s="501"/>
      <c r="AH106" s="501"/>
      <c r="AI106" s="501"/>
      <c r="AJ106" s="501"/>
    </row>
    <row r="107" spans="1:52" s="396" customFormat="1" ht="24.75" customHeight="1">
      <c r="A107" s="446" t="s">
        <v>93</v>
      </c>
      <c r="B107" s="533"/>
      <c r="C107" s="533"/>
      <c r="D107" s="629"/>
      <c r="E107" s="655"/>
      <c r="F107" s="666" t="s">
        <v>23</v>
      </c>
      <c r="G107" s="730"/>
      <c r="H107" s="730"/>
      <c r="I107" s="738"/>
      <c r="J107" s="666" t="s">
        <v>150</v>
      </c>
      <c r="K107" s="730"/>
      <c r="L107" s="730"/>
      <c r="M107" s="730"/>
      <c r="N107" s="730"/>
      <c r="O107" s="738"/>
      <c r="P107" s="666" t="s">
        <v>151</v>
      </c>
      <c r="Q107" s="730"/>
      <c r="R107" s="730"/>
      <c r="S107" s="730"/>
      <c r="T107" s="730"/>
      <c r="U107" s="730"/>
      <c r="V107" s="738"/>
      <c r="W107" s="666" t="s">
        <v>34</v>
      </c>
      <c r="X107" s="730"/>
      <c r="Y107" s="233"/>
      <c r="Z107" s="738"/>
      <c r="AA107" s="666" t="s">
        <v>92</v>
      </c>
      <c r="AB107" s="730"/>
      <c r="AC107" s="730"/>
      <c r="AD107" s="730"/>
      <c r="AE107" s="233"/>
      <c r="AF107" s="233"/>
      <c r="AG107" s="233"/>
      <c r="AH107" s="233"/>
      <c r="AI107" s="233"/>
      <c r="AJ107" s="1081"/>
    </row>
    <row r="108" spans="1:52" s="396" customFormat="1" ht="18" customHeight="1">
      <c r="A108" s="447" t="s">
        <v>48</v>
      </c>
      <c r="B108" s="534"/>
      <c r="C108" s="534"/>
      <c r="D108" s="534"/>
      <c r="E108" s="656" t="s">
        <v>191</v>
      </c>
      <c r="F108" s="698"/>
      <c r="G108" s="731"/>
      <c r="H108" s="731"/>
      <c r="I108" s="537"/>
      <c r="J108" s="731"/>
      <c r="K108" s="731"/>
      <c r="L108" s="731"/>
      <c r="M108" s="731"/>
      <c r="N108" s="731"/>
      <c r="O108" s="677"/>
      <c r="P108" s="731"/>
      <c r="Q108" s="731"/>
      <c r="R108" s="731"/>
      <c r="S108" s="731"/>
      <c r="T108" s="731"/>
      <c r="U108" s="731"/>
      <c r="V108" s="677"/>
      <c r="W108" s="731"/>
      <c r="X108" s="731"/>
      <c r="Y108" s="537"/>
      <c r="Z108" s="537"/>
      <c r="AA108" s="731"/>
      <c r="AB108" s="731"/>
      <c r="AC108" s="731"/>
      <c r="AD108" s="731"/>
      <c r="AE108" s="731"/>
      <c r="AF108" s="731"/>
      <c r="AG108" s="731"/>
      <c r="AH108" s="731"/>
      <c r="AI108" s="731"/>
      <c r="AJ108" s="1082"/>
    </row>
    <row r="109" spans="1:52" s="396" customFormat="1" ht="18" customHeight="1">
      <c r="A109" s="448"/>
      <c r="B109" s="453"/>
      <c r="C109" s="453"/>
      <c r="D109" s="453"/>
      <c r="E109" s="657"/>
      <c r="F109" s="677" t="s">
        <v>30</v>
      </c>
      <c r="G109" s="537"/>
      <c r="H109" s="537"/>
      <c r="I109" s="537"/>
      <c r="J109" s="537"/>
      <c r="K109" s="749"/>
      <c r="L109" s="677" t="s">
        <v>249</v>
      </c>
      <c r="M109" s="537"/>
      <c r="N109" s="537"/>
      <c r="O109" s="677"/>
      <c r="P109" s="677"/>
      <c r="Q109" s="675"/>
      <c r="R109" s="861"/>
      <c r="S109" s="677" t="s">
        <v>92</v>
      </c>
      <c r="T109" s="677"/>
      <c r="U109" s="677" t="s">
        <v>72</v>
      </c>
      <c r="V109" s="749"/>
      <c r="W109" s="749"/>
      <c r="X109" s="749"/>
      <c r="Y109" s="749"/>
      <c r="Z109" s="749"/>
      <c r="AA109" s="749"/>
      <c r="AB109" s="749"/>
      <c r="AC109" s="749"/>
      <c r="AD109" s="749"/>
      <c r="AE109" s="749"/>
      <c r="AF109" s="749"/>
      <c r="AG109" s="749"/>
      <c r="AH109" s="749"/>
      <c r="AI109" s="749"/>
      <c r="AJ109" s="1083" t="s">
        <v>18</v>
      </c>
    </row>
    <row r="110" spans="1:52" s="396" customFormat="1" ht="18" customHeight="1">
      <c r="A110" s="448"/>
      <c r="B110" s="453"/>
      <c r="C110" s="453"/>
      <c r="D110" s="453"/>
      <c r="E110" s="658" t="s">
        <v>403</v>
      </c>
      <c r="F110" s="675"/>
      <c r="G110" s="537"/>
      <c r="H110" s="537"/>
      <c r="I110" s="537"/>
      <c r="J110" s="537"/>
      <c r="K110" s="443"/>
      <c r="L110" s="537"/>
      <c r="M110" s="501"/>
      <c r="N110" s="803"/>
      <c r="O110" s="677"/>
      <c r="P110" s="675"/>
      <c r="Q110" s="675"/>
      <c r="R110" s="675"/>
      <c r="S110" s="877"/>
      <c r="T110" s="877"/>
      <c r="U110" s="877"/>
      <c r="V110" s="877"/>
      <c r="W110" s="877"/>
      <c r="X110" s="877"/>
      <c r="Y110" s="877"/>
      <c r="Z110" s="877"/>
      <c r="AA110" s="877"/>
      <c r="AB110" s="877"/>
      <c r="AC110" s="877"/>
      <c r="AD110" s="877"/>
      <c r="AE110" s="877"/>
      <c r="AF110" s="877"/>
      <c r="AG110" s="877"/>
      <c r="AH110" s="877"/>
      <c r="AI110" s="877"/>
      <c r="AJ110" s="1084"/>
    </row>
    <row r="111" spans="1:52" s="396" customFormat="1" ht="82.5" customHeight="1">
      <c r="A111" s="448"/>
      <c r="B111" s="453"/>
      <c r="C111" s="453"/>
      <c r="D111" s="453"/>
      <c r="E111" s="659"/>
      <c r="F111" s="699"/>
      <c r="G111" s="699"/>
      <c r="H111" s="699"/>
      <c r="I111" s="699"/>
      <c r="J111" s="699"/>
      <c r="K111" s="699"/>
      <c r="L111" s="699"/>
      <c r="M111" s="699"/>
      <c r="N111" s="699"/>
      <c r="O111" s="699"/>
      <c r="P111" s="699"/>
      <c r="Q111" s="699"/>
      <c r="R111" s="699"/>
      <c r="S111" s="699"/>
      <c r="T111" s="699"/>
      <c r="U111" s="699"/>
      <c r="V111" s="699"/>
      <c r="W111" s="699"/>
      <c r="X111" s="699"/>
      <c r="Y111" s="699"/>
      <c r="Z111" s="699"/>
      <c r="AA111" s="699"/>
      <c r="AB111" s="699"/>
      <c r="AC111" s="699"/>
      <c r="AD111" s="699"/>
      <c r="AE111" s="699"/>
      <c r="AF111" s="699"/>
      <c r="AG111" s="699"/>
      <c r="AH111" s="699"/>
      <c r="AI111" s="699"/>
      <c r="AJ111" s="1085"/>
    </row>
    <row r="112" spans="1:52" s="396" customFormat="1" ht="14.25" customHeight="1">
      <c r="A112" s="448"/>
      <c r="B112" s="453"/>
      <c r="C112" s="453"/>
      <c r="D112" s="453"/>
      <c r="E112" s="660" t="s">
        <v>181</v>
      </c>
      <c r="F112" s="537"/>
      <c r="G112" s="537"/>
      <c r="H112" s="537"/>
      <c r="I112" s="537"/>
      <c r="J112" s="537"/>
      <c r="K112" s="537"/>
      <c r="L112" s="537"/>
      <c r="M112" s="537"/>
      <c r="N112" s="537"/>
      <c r="O112" s="537"/>
      <c r="P112" s="537"/>
      <c r="Q112" s="537"/>
      <c r="R112" s="537"/>
      <c r="S112" s="537"/>
      <c r="T112" s="537"/>
      <c r="U112" s="537"/>
      <c r="V112" s="537"/>
      <c r="W112" s="537"/>
      <c r="X112" s="537"/>
      <c r="Y112" s="537"/>
      <c r="Z112" s="537"/>
      <c r="AA112" s="537"/>
      <c r="AB112" s="537"/>
      <c r="AC112" s="537"/>
      <c r="AD112" s="537"/>
      <c r="AE112" s="537"/>
      <c r="AF112" s="537"/>
      <c r="AG112" s="537"/>
      <c r="AH112" s="537"/>
      <c r="AI112" s="537"/>
      <c r="AJ112" s="1086"/>
    </row>
    <row r="113" spans="1:41" s="396" customFormat="1" ht="18" customHeight="1">
      <c r="A113" s="449"/>
      <c r="B113" s="535"/>
      <c r="C113" s="535"/>
      <c r="D113" s="535"/>
      <c r="E113" s="661" t="s">
        <v>252</v>
      </c>
      <c r="F113" s="700"/>
      <c r="G113" s="700"/>
      <c r="H113" s="700"/>
      <c r="I113" s="700"/>
      <c r="J113" s="700"/>
      <c r="K113" s="700"/>
      <c r="L113" s="765" t="s">
        <v>253</v>
      </c>
      <c r="M113" s="783"/>
      <c r="N113" s="783"/>
      <c r="O113" s="783"/>
      <c r="P113" s="783"/>
      <c r="Q113" s="784" t="s">
        <v>5</v>
      </c>
      <c r="R113" s="783"/>
      <c r="S113" s="783"/>
      <c r="T113" s="784" t="s">
        <v>44</v>
      </c>
      <c r="U113" s="891" t="s">
        <v>72</v>
      </c>
      <c r="V113" s="847"/>
      <c r="W113" s="915" t="s">
        <v>70</v>
      </c>
      <c r="X113" s="891"/>
      <c r="Y113" s="891"/>
      <c r="Z113" s="847"/>
      <c r="AA113" s="915" t="s">
        <v>95</v>
      </c>
      <c r="AB113" s="891"/>
      <c r="AC113" s="891" t="s">
        <v>18</v>
      </c>
      <c r="AD113" s="891"/>
      <c r="AE113" s="891"/>
      <c r="AF113" s="891"/>
      <c r="AG113" s="891"/>
      <c r="AH113" s="891"/>
      <c r="AI113" s="891"/>
      <c r="AJ113" s="1087"/>
    </row>
    <row r="114" spans="1:41" s="396" customFormat="1" ht="15" customHeight="1">
      <c r="A114" s="450" t="s">
        <v>273</v>
      </c>
      <c r="B114" s="536"/>
      <c r="C114" s="536"/>
      <c r="D114" s="536"/>
      <c r="E114" s="536"/>
      <c r="F114" s="536"/>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634"/>
      <c r="AG114" s="1035"/>
      <c r="AH114" s="1044" t="s">
        <v>192</v>
      </c>
      <c r="AI114" s="1035"/>
      <c r="AJ114" s="1088"/>
    </row>
    <row r="115" spans="1:41" s="396" customFormat="1" ht="10.5" customHeight="1">
      <c r="A115" s="451"/>
      <c r="B115" s="451"/>
      <c r="C115" s="451"/>
      <c r="D115" s="451"/>
      <c r="E115" s="662"/>
      <c r="F115" s="663"/>
      <c r="G115" s="663"/>
      <c r="H115" s="663"/>
      <c r="I115" s="663"/>
      <c r="J115" s="663"/>
      <c r="K115" s="663"/>
      <c r="L115" s="677"/>
      <c r="M115" s="677"/>
      <c r="N115" s="663"/>
      <c r="O115" s="767"/>
      <c r="P115" s="767"/>
      <c r="Q115" s="767"/>
      <c r="R115" s="767"/>
      <c r="S115" s="767"/>
      <c r="T115" s="767"/>
      <c r="U115" s="663"/>
      <c r="V115" s="663"/>
      <c r="W115" s="917"/>
      <c r="X115" s="663"/>
      <c r="Y115" s="663"/>
      <c r="Z115" s="663"/>
      <c r="AA115" s="767"/>
      <c r="AB115" s="663"/>
      <c r="AC115" s="663"/>
      <c r="AD115" s="663"/>
      <c r="AE115" s="663"/>
      <c r="AF115" s="663"/>
      <c r="AG115" s="663"/>
      <c r="AH115" s="663"/>
      <c r="AI115" s="663"/>
      <c r="AJ115" s="1089"/>
    </row>
    <row r="116" spans="1:41" s="396" customFormat="1" ht="18" customHeight="1">
      <c r="A116" s="452" t="s">
        <v>420</v>
      </c>
      <c r="B116" s="537"/>
      <c r="C116" s="537"/>
      <c r="D116" s="537"/>
      <c r="E116" s="663"/>
      <c r="F116" s="663"/>
      <c r="G116" s="663"/>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row>
    <row r="117" spans="1:41" s="396" customFormat="1" ht="67.5" customHeight="1">
      <c r="A117" s="446" t="s">
        <v>215</v>
      </c>
      <c r="B117" s="533"/>
      <c r="C117" s="533"/>
      <c r="D117" s="630"/>
      <c r="E117" s="664"/>
      <c r="F117" s="701"/>
      <c r="G117" s="701"/>
      <c r="H117" s="701"/>
      <c r="I117" s="701"/>
      <c r="J117" s="701"/>
      <c r="K117" s="701"/>
      <c r="L117" s="701"/>
      <c r="M117" s="701"/>
      <c r="N117" s="701"/>
      <c r="O117" s="701"/>
      <c r="P117" s="701"/>
      <c r="Q117" s="701"/>
      <c r="R117" s="701"/>
      <c r="S117" s="701"/>
      <c r="T117" s="701"/>
      <c r="U117" s="701"/>
      <c r="V117" s="701"/>
      <c r="W117" s="701"/>
      <c r="X117" s="701"/>
      <c r="Y117" s="701"/>
      <c r="Z117" s="701"/>
      <c r="AA117" s="701"/>
      <c r="AB117" s="701"/>
      <c r="AC117" s="701"/>
      <c r="AD117" s="701"/>
      <c r="AE117" s="701"/>
      <c r="AF117" s="701"/>
      <c r="AG117" s="701"/>
      <c r="AH117" s="701"/>
      <c r="AI117" s="701"/>
      <c r="AJ117" s="1090"/>
    </row>
    <row r="118" spans="1:41" s="396" customFormat="1" ht="16.5" customHeight="1">
      <c r="A118" s="447" t="s">
        <v>211</v>
      </c>
      <c r="B118" s="534"/>
      <c r="C118" s="534"/>
      <c r="D118" s="631"/>
      <c r="E118" s="665"/>
      <c r="F118" s="698" t="s">
        <v>241</v>
      </c>
      <c r="G118" s="731"/>
      <c r="H118" s="731"/>
      <c r="I118" s="731"/>
      <c r="J118" s="731"/>
      <c r="K118" s="731"/>
      <c r="L118" s="731"/>
      <c r="M118" s="731"/>
      <c r="N118" s="665"/>
      <c r="O118" s="698" t="s">
        <v>245</v>
      </c>
      <c r="P118" s="731"/>
      <c r="Q118" s="731"/>
      <c r="R118" s="731"/>
      <c r="S118" s="731"/>
      <c r="T118" s="731"/>
      <c r="U118" s="665"/>
      <c r="V118" s="698" t="s">
        <v>246</v>
      </c>
      <c r="W118" s="731"/>
      <c r="X118" s="731"/>
      <c r="Y118" s="731"/>
      <c r="Z118" s="731"/>
      <c r="AA118" s="731"/>
      <c r="AB118" s="731"/>
      <c r="AC118" s="731"/>
      <c r="AD118" s="731"/>
      <c r="AE118" s="731"/>
      <c r="AF118" s="731"/>
      <c r="AG118" s="731"/>
      <c r="AH118" s="731"/>
      <c r="AI118" s="731"/>
      <c r="AJ118" s="1082"/>
    </row>
    <row r="119" spans="1:41" s="396" customFormat="1" ht="14.25" customHeight="1">
      <c r="A119" s="449"/>
      <c r="B119" s="535"/>
      <c r="C119" s="535"/>
      <c r="D119" s="632"/>
      <c r="E119" s="666" t="s">
        <v>258</v>
      </c>
      <c r="F119" s="666"/>
      <c r="G119" s="730"/>
      <c r="H119" s="730"/>
      <c r="I119" s="730"/>
      <c r="J119" s="730"/>
      <c r="K119" s="730"/>
      <c r="L119" s="730"/>
      <c r="M119" s="730"/>
      <c r="N119" s="730"/>
      <c r="O119" s="666"/>
      <c r="P119" s="840"/>
      <c r="Q119" s="850"/>
      <c r="R119" s="850"/>
      <c r="S119" s="850"/>
      <c r="T119" s="850"/>
      <c r="U119" s="850"/>
      <c r="V119" s="850"/>
      <c r="W119" s="850"/>
      <c r="X119" s="850"/>
      <c r="Y119" s="850"/>
      <c r="Z119" s="850"/>
      <c r="AA119" s="850"/>
      <c r="AB119" s="850"/>
      <c r="AC119" s="850"/>
      <c r="AD119" s="850"/>
      <c r="AE119" s="850"/>
      <c r="AF119" s="850"/>
      <c r="AG119" s="850"/>
      <c r="AH119" s="850"/>
      <c r="AI119" s="850"/>
      <c r="AJ119" s="1091"/>
    </row>
    <row r="120" spans="1:41" s="396" customFormat="1" ht="24.75" customHeight="1">
      <c r="A120" s="446" t="s">
        <v>93</v>
      </c>
      <c r="B120" s="533"/>
      <c r="C120" s="533"/>
      <c r="D120" s="629"/>
      <c r="E120" s="667"/>
      <c r="F120" s="666" t="s">
        <v>23</v>
      </c>
      <c r="G120" s="730"/>
      <c r="H120" s="730"/>
      <c r="I120" s="667"/>
      <c r="J120" s="666" t="s">
        <v>150</v>
      </c>
      <c r="K120" s="730"/>
      <c r="L120" s="730"/>
      <c r="M120" s="730"/>
      <c r="N120" s="730"/>
      <c r="O120" s="827"/>
      <c r="P120" s="666" t="s">
        <v>151</v>
      </c>
      <c r="Q120" s="730"/>
      <c r="R120" s="730"/>
      <c r="S120" s="730"/>
      <c r="T120" s="730"/>
      <c r="U120" s="730"/>
      <c r="V120" s="827"/>
      <c r="W120" s="666" t="s">
        <v>34</v>
      </c>
      <c r="X120" s="730"/>
      <c r="Y120" s="667"/>
      <c r="Z120" s="666" t="s">
        <v>92</v>
      </c>
      <c r="AA120" s="666"/>
      <c r="AB120" s="730"/>
      <c r="AC120" s="730"/>
      <c r="AD120" s="730"/>
      <c r="AE120" s="730"/>
      <c r="AF120" s="730"/>
      <c r="AG120" s="730"/>
      <c r="AH120" s="730"/>
      <c r="AI120" s="730"/>
      <c r="AJ120" s="1092"/>
    </row>
    <row r="121" spans="1:41" s="396" customFormat="1" ht="15" customHeight="1">
      <c r="A121" s="447" t="s">
        <v>48</v>
      </c>
      <c r="B121" s="534"/>
      <c r="C121" s="534"/>
      <c r="D121" s="534"/>
      <c r="E121" s="656" t="s">
        <v>212</v>
      </c>
      <c r="F121" s="698"/>
      <c r="G121" s="731"/>
      <c r="H121" s="731"/>
      <c r="I121" s="731"/>
      <c r="J121" s="731"/>
      <c r="K121" s="731"/>
      <c r="L121" s="731"/>
      <c r="M121" s="731"/>
      <c r="N121" s="731"/>
      <c r="O121" s="698"/>
      <c r="P121" s="731"/>
      <c r="Q121" s="731"/>
      <c r="R121" s="731"/>
      <c r="S121" s="731"/>
      <c r="T121" s="731"/>
      <c r="U121" s="731"/>
      <c r="V121" s="698"/>
      <c r="W121" s="731"/>
      <c r="X121" s="731"/>
      <c r="Y121" s="731"/>
      <c r="Z121" s="731"/>
      <c r="AA121" s="731"/>
      <c r="AB121" s="731"/>
      <c r="AC121" s="731"/>
      <c r="AD121" s="731"/>
      <c r="AE121" s="731"/>
      <c r="AF121" s="731"/>
      <c r="AG121" s="731"/>
      <c r="AH121" s="731"/>
      <c r="AI121" s="731"/>
      <c r="AJ121" s="1082"/>
    </row>
    <row r="122" spans="1:41" s="396" customFormat="1" ht="18" customHeight="1">
      <c r="A122" s="448"/>
      <c r="B122" s="453"/>
      <c r="C122" s="453"/>
      <c r="D122" s="453"/>
      <c r="E122" s="668"/>
      <c r="F122" s="677" t="s">
        <v>30</v>
      </c>
      <c r="G122" s="537"/>
      <c r="H122" s="537"/>
      <c r="I122" s="537"/>
      <c r="J122" s="537"/>
      <c r="K122" s="750"/>
      <c r="L122" s="677" t="s">
        <v>251</v>
      </c>
      <c r="M122" s="537"/>
      <c r="N122" s="537"/>
      <c r="O122" s="677"/>
      <c r="P122" s="677"/>
      <c r="Q122" s="675"/>
      <c r="R122" s="591"/>
      <c r="S122" s="677" t="s">
        <v>92</v>
      </c>
      <c r="T122" s="677"/>
      <c r="U122" s="677" t="s">
        <v>72</v>
      </c>
      <c r="V122" s="750"/>
      <c r="W122" s="750"/>
      <c r="X122" s="750"/>
      <c r="Y122" s="750"/>
      <c r="Z122" s="750"/>
      <c r="AA122" s="750"/>
      <c r="AB122" s="750"/>
      <c r="AC122" s="750"/>
      <c r="AD122" s="750"/>
      <c r="AE122" s="750"/>
      <c r="AF122" s="750"/>
      <c r="AG122" s="750"/>
      <c r="AH122" s="750"/>
      <c r="AI122" s="750"/>
      <c r="AJ122" s="1083" t="s">
        <v>18</v>
      </c>
    </row>
    <row r="123" spans="1:41" s="396" customFormat="1" ht="15.75" customHeight="1">
      <c r="A123" s="448"/>
      <c r="B123" s="453"/>
      <c r="C123" s="453"/>
      <c r="D123" s="453"/>
      <c r="E123" s="669" t="s">
        <v>431</v>
      </c>
      <c r="F123" s="702"/>
      <c r="G123" s="702"/>
      <c r="H123" s="702"/>
      <c r="I123" s="702"/>
      <c r="J123" s="702"/>
      <c r="K123" s="702"/>
      <c r="L123" s="702"/>
      <c r="M123" s="702"/>
      <c r="N123" s="702"/>
      <c r="O123" s="702"/>
      <c r="P123" s="702"/>
      <c r="Q123" s="702"/>
      <c r="R123" s="702"/>
      <c r="S123" s="702"/>
      <c r="T123" s="702"/>
      <c r="U123" s="702"/>
      <c r="V123" s="702"/>
      <c r="W123" s="702"/>
      <c r="X123" s="702"/>
      <c r="Y123" s="702"/>
      <c r="Z123" s="702"/>
      <c r="AA123" s="702"/>
      <c r="AB123" s="702"/>
      <c r="AC123" s="702"/>
      <c r="AD123" s="702"/>
      <c r="AE123" s="702"/>
      <c r="AF123" s="702"/>
      <c r="AG123" s="702"/>
      <c r="AH123" s="702"/>
      <c r="AI123" s="702"/>
      <c r="AJ123" s="1093"/>
    </row>
    <row r="124" spans="1:41" s="396" customFormat="1" ht="82.5" customHeight="1">
      <c r="A124" s="448"/>
      <c r="B124" s="453"/>
      <c r="C124" s="453"/>
      <c r="D124" s="453"/>
      <c r="E124" s="670"/>
      <c r="F124" s="703"/>
      <c r="G124" s="703"/>
      <c r="H124" s="703"/>
      <c r="I124" s="703"/>
      <c r="J124" s="703"/>
      <c r="K124" s="703"/>
      <c r="L124" s="703"/>
      <c r="M124" s="703"/>
      <c r="N124" s="703"/>
      <c r="O124" s="703"/>
      <c r="P124" s="703"/>
      <c r="Q124" s="703"/>
      <c r="R124" s="703"/>
      <c r="S124" s="703"/>
      <c r="T124" s="703"/>
      <c r="U124" s="703"/>
      <c r="V124" s="703"/>
      <c r="W124" s="703"/>
      <c r="X124" s="703"/>
      <c r="Y124" s="703"/>
      <c r="Z124" s="703"/>
      <c r="AA124" s="703"/>
      <c r="AB124" s="703"/>
      <c r="AC124" s="703"/>
      <c r="AD124" s="703"/>
      <c r="AE124" s="703"/>
      <c r="AF124" s="703"/>
      <c r="AG124" s="703"/>
      <c r="AH124" s="703"/>
      <c r="AI124" s="703"/>
      <c r="AJ124" s="1094"/>
    </row>
    <row r="125" spans="1:41" s="396" customFormat="1" ht="14.25">
      <c r="A125" s="448"/>
      <c r="B125" s="453"/>
      <c r="C125" s="453"/>
      <c r="D125" s="453"/>
      <c r="E125" s="660" t="s">
        <v>90</v>
      </c>
      <c r="F125" s="537"/>
      <c r="G125" s="537"/>
      <c r="H125" s="537"/>
      <c r="I125" s="537"/>
      <c r="J125" s="537"/>
      <c r="K125" s="537"/>
      <c r="L125" s="537"/>
      <c r="M125" s="537"/>
      <c r="N125" s="537"/>
      <c r="O125" s="537"/>
      <c r="P125" s="537"/>
      <c r="Q125" s="537"/>
      <c r="R125" s="537"/>
      <c r="S125" s="537"/>
      <c r="T125" s="537"/>
      <c r="U125" s="537"/>
      <c r="V125" s="537"/>
      <c r="W125" s="537"/>
      <c r="X125" s="537"/>
      <c r="Y125" s="537"/>
      <c r="Z125" s="537"/>
      <c r="AA125" s="537"/>
      <c r="AB125" s="537"/>
      <c r="AC125" s="537"/>
      <c r="AD125" s="537"/>
      <c r="AE125" s="537"/>
      <c r="AF125" s="537"/>
      <c r="AG125" s="537"/>
      <c r="AH125" s="537"/>
      <c r="AI125" s="537"/>
      <c r="AJ125" s="1086"/>
      <c r="AK125" s="149"/>
    </row>
    <row r="126" spans="1:41" s="396" customFormat="1" ht="18" customHeight="1">
      <c r="A126" s="449"/>
      <c r="B126" s="535"/>
      <c r="C126" s="535"/>
      <c r="D126" s="535"/>
      <c r="E126" s="661" t="s">
        <v>252</v>
      </c>
      <c r="F126" s="700"/>
      <c r="G126" s="700"/>
      <c r="H126" s="700"/>
      <c r="I126" s="700"/>
      <c r="J126" s="700"/>
      <c r="K126" s="751"/>
      <c r="L126" s="766" t="s">
        <v>77</v>
      </c>
      <c r="M126" s="784"/>
      <c r="N126" s="804"/>
      <c r="O126" s="804"/>
      <c r="P126" s="784" t="s">
        <v>5</v>
      </c>
      <c r="Q126" s="804"/>
      <c r="R126" s="804"/>
      <c r="S126" s="784" t="s">
        <v>44</v>
      </c>
      <c r="T126" s="891" t="s">
        <v>72</v>
      </c>
      <c r="U126" s="897"/>
      <c r="V126" s="915" t="s">
        <v>70</v>
      </c>
      <c r="W126" s="891"/>
      <c r="X126" s="891"/>
      <c r="Y126" s="897"/>
      <c r="Z126" s="784" t="s">
        <v>95</v>
      </c>
      <c r="AA126" s="891"/>
      <c r="AB126" s="891" t="s">
        <v>18</v>
      </c>
      <c r="AC126" s="891"/>
      <c r="AD126" s="891"/>
      <c r="AE126" s="891"/>
      <c r="AF126" s="891"/>
      <c r="AG126" s="891"/>
      <c r="AH126" s="891"/>
      <c r="AI126" s="891"/>
      <c r="AJ126" s="1087"/>
    </row>
    <row r="127" spans="1:41" s="396" customFormat="1" ht="15" customHeight="1">
      <c r="A127" s="450" t="s">
        <v>273</v>
      </c>
      <c r="B127" s="536"/>
      <c r="C127" s="536"/>
      <c r="D127" s="536"/>
      <c r="E127" s="536"/>
      <c r="F127" s="536"/>
      <c r="G127" s="536"/>
      <c r="H127" s="536"/>
      <c r="I127" s="536"/>
      <c r="J127" s="536"/>
      <c r="K127" s="536"/>
      <c r="L127" s="536"/>
      <c r="M127" s="536"/>
      <c r="N127" s="536"/>
      <c r="O127" s="536"/>
      <c r="P127" s="536"/>
      <c r="Q127" s="536"/>
      <c r="R127" s="536"/>
      <c r="S127" s="536"/>
      <c r="T127" s="536"/>
      <c r="U127" s="536"/>
      <c r="V127" s="536"/>
      <c r="W127" s="536"/>
      <c r="X127" s="536"/>
      <c r="Y127" s="536"/>
      <c r="Z127" s="536"/>
      <c r="AA127" s="536"/>
      <c r="AB127" s="536"/>
      <c r="AC127" s="536"/>
      <c r="AD127" s="536"/>
      <c r="AE127" s="536"/>
      <c r="AF127" s="634"/>
      <c r="AG127" s="1036"/>
      <c r="AH127" s="1045" t="s">
        <v>192</v>
      </c>
      <c r="AI127" s="1036"/>
      <c r="AJ127" s="1095"/>
    </row>
    <row r="128" spans="1:41" s="396" customFormat="1" ht="10.5" customHeight="1">
      <c r="A128" s="453"/>
      <c r="B128" s="453"/>
      <c r="C128" s="453"/>
      <c r="D128" s="453"/>
      <c r="E128" s="662"/>
      <c r="F128" s="663"/>
      <c r="G128" s="663"/>
      <c r="H128" s="663"/>
      <c r="I128" s="663"/>
      <c r="J128" s="663"/>
      <c r="K128" s="663"/>
      <c r="L128" s="767"/>
      <c r="M128" s="767"/>
      <c r="N128" s="767"/>
      <c r="O128" s="767"/>
      <c r="P128" s="767"/>
      <c r="Q128" s="767"/>
      <c r="R128" s="767"/>
      <c r="S128" s="767"/>
      <c r="T128" s="767"/>
      <c r="U128" s="767"/>
      <c r="V128" s="767"/>
      <c r="W128" s="767"/>
      <c r="X128" s="767"/>
      <c r="Y128" s="767"/>
      <c r="Z128" s="767"/>
      <c r="AA128" s="663"/>
      <c r="AB128" s="663"/>
      <c r="AC128" s="663"/>
      <c r="AD128" s="663"/>
      <c r="AE128" s="663"/>
      <c r="AF128" s="663"/>
      <c r="AG128" s="663"/>
      <c r="AH128" s="663"/>
      <c r="AI128" s="663"/>
      <c r="AJ128" s="663"/>
      <c r="AM128" s="149"/>
      <c r="AN128" s="149"/>
      <c r="AO128" s="149"/>
    </row>
    <row r="129" spans="1:54" s="396" customFormat="1" ht="18" customHeight="1">
      <c r="A129" s="454" t="s">
        <v>421</v>
      </c>
      <c r="B129" s="443"/>
      <c r="C129" s="453"/>
      <c r="D129" s="453"/>
      <c r="E129" s="453"/>
      <c r="F129" s="453"/>
      <c r="G129" s="453"/>
      <c r="H129" s="453"/>
      <c r="I129" s="453"/>
      <c r="J129" s="453"/>
      <c r="K129" s="453"/>
      <c r="L129" s="453"/>
      <c r="M129" s="453"/>
      <c r="N129" s="453"/>
      <c r="O129" s="453"/>
      <c r="P129" s="453"/>
      <c r="Q129" s="453"/>
      <c r="R129" s="453"/>
      <c r="S129" s="453"/>
      <c r="T129" s="453"/>
      <c r="U129" s="453"/>
      <c r="V129" s="453"/>
      <c r="W129" s="453"/>
      <c r="X129" s="453"/>
      <c r="Y129" s="453"/>
      <c r="Z129" s="453"/>
      <c r="AA129" s="453"/>
      <c r="AB129" s="453"/>
      <c r="AC129" s="453"/>
      <c r="AD129" s="453"/>
      <c r="AE129" s="453"/>
      <c r="AF129" s="453"/>
      <c r="AG129" s="453"/>
      <c r="AH129" s="453"/>
      <c r="AI129" s="453"/>
      <c r="AJ129" s="453"/>
      <c r="AK129" s="149"/>
      <c r="AL129" s="149"/>
      <c r="AM129" s="149"/>
      <c r="AN129" s="149"/>
      <c r="AO129" s="149"/>
    </row>
    <row r="130" spans="1:54" s="396" customFormat="1" ht="19.5" customHeight="1">
      <c r="A130" s="455" t="s">
        <v>93</v>
      </c>
      <c r="B130" s="538"/>
      <c r="C130" s="538"/>
      <c r="D130" s="633"/>
      <c r="E130" s="671" t="s">
        <v>29</v>
      </c>
      <c r="F130" s="704"/>
      <c r="G130" s="704"/>
      <c r="H130" s="735"/>
      <c r="I130" s="739"/>
      <c r="J130" s="740" t="s">
        <v>23</v>
      </c>
      <c r="K130" s="740"/>
      <c r="L130" s="740"/>
      <c r="M130" s="739"/>
      <c r="N130" s="805" t="s">
        <v>379</v>
      </c>
      <c r="O130" s="805"/>
      <c r="P130" s="805"/>
      <c r="Q130" s="805"/>
      <c r="R130" s="805"/>
      <c r="S130" s="805"/>
      <c r="T130" s="739"/>
      <c r="U130" s="805" t="s">
        <v>218</v>
      </c>
      <c r="V130" s="805"/>
      <c r="W130" s="805"/>
      <c r="X130" s="805"/>
      <c r="Y130" s="805"/>
      <c r="Z130" s="805"/>
      <c r="AA130" s="731"/>
      <c r="AB130" s="731"/>
      <c r="AC130" s="731"/>
      <c r="AD130" s="233"/>
      <c r="AE130" s="731"/>
      <c r="AF130" s="731"/>
      <c r="AG130" s="731"/>
      <c r="AH130" s="233"/>
      <c r="AI130" s="233"/>
      <c r="AJ130" s="1096"/>
      <c r="AK130" s="149"/>
      <c r="AL130" s="149"/>
      <c r="AM130" s="149"/>
      <c r="AN130" s="149"/>
      <c r="AO130" s="149"/>
      <c r="BA130" s="1225" t="b">
        <v>0</v>
      </c>
    </row>
    <row r="131" spans="1:54" s="396" customFormat="1" ht="19.5" customHeight="1">
      <c r="A131" s="450"/>
      <c r="B131" s="536"/>
      <c r="C131" s="536"/>
      <c r="D131" s="634"/>
      <c r="E131" s="672" t="s">
        <v>92</v>
      </c>
      <c r="F131" s="705"/>
      <c r="G131" s="705"/>
      <c r="H131" s="736"/>
      <c r="I131" s="739"/>
      <c r="J131" s="740" t="s">
        <v>150</v>
      </c>
      <c r="K131" s="740"/>
      <c r="L131" s="740"/>
      <c r="M131" s="739"/>
      <c r="N131" s="740" t="s">
        <v>39</v>
      </c>
      <c r="O131" s="740"/>
      <c r="P131" s="740"/>
      <c r="Q131" s="740"/>
      <c r="R131" s="740"/>
      <c r="S131" s="740"/>
      <c r="T131" s="739"/>
      <c r="U131" s="898" t="s">
        <v>34</v>
      </c>
      <c r="V131" s="898"/>
      <c r="W131" s="898"/>
      <c r="X131" s="898"/>
      <c r="Y131" s="898"/>
      <c r="Z131" s="898"/>
      <c r="AA131" s="995"/>
      <c r="AB131" s="898" t="s">
        <v>92</v>
      </c>
      <c r="AC131" s="898"/>
      <c r="AD131" s="898"/>
      <c r="AE131" s="233" t="s">
        <v>72</v>
      </c>
      <c r="AF131" s="739"/>
      <c r="AG131" s="739"/>
      <c r="AH131" s="739"/>
      <c r="AI131" s="739"/>
      <c r="AJ131" s="1097" t="s">
        <v>18</v>
      </c>
      <c r="AK131" s="149"/>
      <c r="AL131" s="149"/>
      <c r="BA131" s="1225" t="b">
        <v>0</v>
      </c>
    </row>
    <row r="132" spans="1:54" s="396" customFormat="1" ht="15.75" customHeight="1">
      <c r="A132" s="455" t="s">
        <v>48</v>
      </c>
      <c r="B132" s="538"/>
      <c r="C132" s="538"/>
      <c r="D132" s="633"/>
      <c r="E132" s="673" t="s">
        <v>191</v>
      </c>
      <c r="F132" s="698"/>
      <c r="G132" s="731"/>
      <c r="H132" s="731"/>
      <c r="I132" s="731"/>
      <c r="J132" s="731"/>
      <c r="K132" s="731"/>
      <c r="L132" s="731"/>
      <c r="M132" s="731"/>
      <c r="N132" s="731"/>
      <c r="O132" s="698"/>
      <c r="P132" s="731"/>
      <c r="Q132" s="731"/>
      <c r="R132" s="731"/>
      <c r="S132" s="731"/>
      <c r="T132" s="731"/>
      <c r="U132" s="731"/>
      <c r="V132" s="698"/>
      <c r="W132" s="731"/>
      <c r="X132" s="731"/>
      <c r="Y132" s="731"/>
      <c r="Z132" s="731"/>
      <c r="AA132" s="731"/>
      <c r="AB132" s="731"/>
      <c r="AC132" s="731"/>
      <c r="AD132" s="731"/>
      <c r="AE132" s="731"/>
      <c r="AF132" s="731"/>
      <c r="AG132" s="731"/>
      <c r="AH132" s="731"/>
      <c r="AI132" s="731"/>
      <c r="AJ132" s="1082"/>
      <c r="AM132" s="149"/>
      <c r="AN132" s="149"/>
      <c r="BA132" s="1225" t="b">
        <v>0</v>
      </c>
      <c r="BB132" s="396">
        <f>COUNTIF(BA130:BA132,TRUE)</f>
        <v>0</v>
      </c>
    </row>
    <row r="133" spans="1:54" s="396" customFormat="1" ht="18" customHeight="1">
      <c r="A133" s="456"/>
      <c r="B133" s="539"/>
      <c r="C133" s="539"/>
      <c r="D133" s="635"/>
      <c r="E133" s="674"/>
      <c r="F133" s="677" t="s">
        <v>30</v>
      </c>
      <c r="G133" s="537"/>
      <c r="H133" s="537"/>
      <c r="I133" s="537"/>
      <c r="J133" s="537"/>
      <c r="K133" s="674"/>
      <c r="L133" s="677" t="s">
        <v>249</v>
      </c>
      <c r="M133" s="537"/>
      <c r="N133" s="537"/>
      <c r="O133" s="677"/>
      <c r="P133" s="677"/>
      <c r="Q133" s="675"/>
      <c r="R133" s="862"/>
      <c r="S133" s="677" t="s">
        <v>92</v>
      </c>
      <c r="T133" s="677"/>
      <c r="U133" s="677" t="s">
        <v>72</v>
      </c>
      <c r="V133" s="916"/>
      <c r="W133" s="916"/>
      <c r="X133" s="916"/>
      <c r="Y133" s="916"/>
      <c r="Z133" s="916"/>
      <c r="AA133" s="916"/>
      <c r="AB133" s="916"/>
      <c r="AC133" s="916"/>
      <c r="AD133" s="916"/>
      <c r="AE133" s="916"/>
      <c r="AF133" s="916"/>
      <c r="AG133" s="916"/>
      <c r="AH133" s="916"/>
      <c r="AI133" s="916"/>
      <c r="AJ133" s="1083" t="s">
        <v>18</v>
      </c>
      <c r="AK133" s="149"/>
      <c r="AL133" s="149"/>
    </row>
    <row r="134" spans="1:54" s="396" customFormat="1" ht="15.75" customHeight="1">
      <c r="A134" s="456"/>
      <c r="B134" s="539"/>
      <c r="C134" s="539"/>
      <c r="D134" s="635"/>
      <c r="E134" s="675" t="s">
        <v>96</v>
      </c>
      <c r="F134" s="675"/>
      <c r="G134" s="537"/>
      <c r="H134" s="537"/>
      <c r="I134" s="537"/>
      <c r="J134" s="537"/>
      <c r="K134" s="443"/>
      <c r="L134" s="537"/>
      <c r="M134" s="785"/>
      <c r="N134" s="443"/>
      <c r="O134" s="677"/>
      <c r="P134" s="675"/>
      <c r="Q134" s="675"/>
      <c r="R134" s="675"/>
      <c r="S134" s="877"/>
      <c r="T134" s="877"/>
      <c r="U134" s="877"/>
      <c r="V134" s="877"/>
      <c r="W134" s="877"/>
      <c r="X134" s="877"/>
      <c r="Y134" s="877"/>
      <c r="Z134" s="877"/>
      <c r="AA134" s="877"/>
      <c r="AB134" s="877"/>
      <c r="AC134" s="877"/>
      <c r="AD134" s="877"/>
      <c r="AE134" s="877"/>
      <c r="AF134" s="877"/>
      <c r="AG134" s="877"/>
      <c r="AH134" s="877"/>
      <c r="AI134" s="877"/>
      <c r="AJ134" s="1084"/>
    </row>
    <row r="135" spans="1:54" s="396" customFormat="1" ht="82.5" customHeight="1">
      <c r="A135" s="456"/>
      <c r="B135" s="539"/>
      <c r="C135" s="539"/>
      <c r="D135" s="539"/>
      <c r="E135" s="676"/>
      <c r="F135" s="706"/>
      <c r="G135" s="706"/>
      <c r="H135" s="706"/>
      <c r="I135" s="706"/>
      <c r="J135" s="706"/>
      <c r="K135" s="706"/>
      <c r="L135" s="706"/>
      <c r="M135" s="706"/>
      <c r="N135" s="706"/>
      <c r="O135" s="706"/>
      <c r="P135" s="706"/>
      <c r="Q135" s="706"/>
      <c r="R135" s="706"/>
      <c r="S135" s="706"/>
      <c r="T135" s="706"/>
      <c r="U135" s="706"/>
      <c r="V135" s="706"/>
      <c r="W135" s="706"/>
      <c r="X135" s="706"/>
      <c r="Y135" s="706"/>
      <c r="Z135" s="706"/>
      <c r="AA135" s="706"/>
      <c r="AB135" s="706"/>
      <c r="AC135" s="706"/>
      <c r="AD135" s="706"/>
      <c r="AE135" s="706"/>
      <c r="AF135" s="706"/>
      <c r="AG135" s="706"/>
      <c r="AH135" s="706"/>
      <c r="AI135" s="706"/>
      <c r="AJ135" s="1098"/>
    </row>
    <row r="136" spans="1:54" s="396" customFormat="1" ht="14.25">
      <c r="A136" s="456"/>
      <c r="B136" s="539"/>
      <c r="C136" s="539"/>
      <c r="D136" s="635"/>
      <c r="E136" s="677" t="s">
        <v>90</v>
      </c>
      <c r="F136" s="537"/>
      <c r="G136" s="537"/>
      <c r="H136" s="537"/>
      <c r="I136" s="537"/>
      <c r="J136" s="537"/>
      <c r="K136" s="537"/>
      <c r="L136" s="537"/>
      <c r="M136" s="537"/>
      <c r="N136" s="537"/>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c r="AJ136" s="1086"/>
      <c r="AK136" s="149"/>
    </row>
    <row r="137" spans="1:54" s="396" customFormat="1" ht="18" customHeight="1">
      <c r="A137" s="450"/>
      <c r="B137" s="536"/>
      <c r="C137" s="536"/>
      <c r="D137" s="634"/>
      <c r="E137" s="678" t="s">
        <v>252</v>
      </c>
      <c r="F137" s="700"/>
      <c r="G137" s="700"/>
      <c r="H137" s="700"/>
      <c r="I137" s="700"/>
      <c r="J137" s="700"/>
      <c r="K137" s="751"/>
      <c r="L137" s="766" t="s">
        <v>77</v>
      </c>
      <c r="M137" s="784"/>
      <c r="N137" s="806"/>
      <c r="O137" s="806"/>
      <c r="P137" s="784" t="s">
        <v>5</v>
      </c>
      <c r="Q137" s="806"/>
      <c r="R137" s="806"/>
      <c r="S137" s="784" t="s">
        <v>44</v>
      </c>
      <c r="T137" s="891" t="s">
        <v>72</v>
      </c>
      <c r="U137" s="849"/>
      <c r="V137" s="915" t="s">
        <v>70</v>
      </c>
      <c r="W137" s="891"/>
      <c r="X137" s="891"/>
      <c r="Y137" s="849"/>
      <c r="Z137" s="784" t="s">
        <v>95</v>
      </c>
      <c r="AA137" s="891"/>
      <c r="AB137" s="891" t="s">
        <v>18</v>
      </c>
      <c r="AC137" s="891"/>
      <c r="AD137" s="891"/>
      <c r="AE137" s="891"/>
      <c r="AF137" s="891"/>
      <c r="AG137" s="891"/>
      <c r="AH137" s="891"/>
      <c r="AI137" s="891"/>
      <c r="AJ137" s="1087"/>
    </row>
    <row r="138" spans="1:54" s="396" customFormat="1" ht="15" customHeight="1">
      <c r="A138" s="450" t="s">
        <v>273</v>
      </c>
      <c r="B138" s="536"/>
      <c r="C138" s="536"/>
      <c r="D138" s="536"/>
      <c r="E138" s="536"/>
      <c r="F138" s="536"/>
      <c r="G138" s="536"/>
      <c r="H138" s="536"/>
      <c r="I138" s="536"/>
      <c r="J138" s="536"/>
      <c r="K138" s="536"/>
      <c r="L138" s="536"/>
      <c r="M138" s="536"/>
      <c r="N138" s="536"/>
      <c r="O138" s="536"/>
      <c r="P138" s="536"/>
      <c r="Q138" s="536"/>
      <c r="R138" s="536"/>
      <c r="S138" s="536"/>
      <c r="T138" s="536"/>
      <c r="U138" s="536"/>
      <c r="V138" s="536"/>
      <c r="W138" s="536"/>
      <c r="X138" s="536"/>
      <c r="Y138" s="536"/>
      <c r="Z138" s="536"/>
      <c r="AA138" s="536"/>
      <c r="AB138" s="536"/>
      <c r="AC138" s="536"/>
      <c r="AD138" s="536"/>
      <c r="AE138" s="536"/>
      <c r="AF138" s="634"/>
      <c r="AG138" s="1037"/>
      <c r="AH138" s="1046" t="s">
        <v>192</v>
      </c>
      <c r="AI138" s="1037"/>
      <c r="AJ138" s="1099"/>
    </row>
    <row r="139" spans="1:54" s="396" customFormat="1" ht="7.5" customHeight="1">
      <c r="A139" s="453"/>
      <c r="B139" s="453"/>
      <c r="C139" s="453"/>
      <c r="D139" s="453"/>
      <c r="E139" s="662"/>
      <c r="F139" s="663"/>
      <c r="G139" s="663"/>
      <c r="H139" s="663"/>
      <c r="I139" s="663"/>
      <c r="J139" s="663"/>
      <c r="K139" s="663"/>
      <c r="L139" s="767"/>
      <c r="M139" s="767"/>
      <c r="N139" s="767"/>
      <c r="O139" s="767"/>
      <c r="P139" s="767"/>
      <c r="Q139" s="767"/>
      <c r="R139" s="767"/>
      <c r="S139" s="767"/>
      <c r="T139" s="663"/>
      <c r="U139" s="663"/>
      <c r="V139" s="917"/>
      <c r="W139" s="663"/>
      <c r="X139" s="663"/>
      <c r="Y139" s="663"/>
      <c r="Z139" s="767"/>
      <c r="AA139" s="663"/>
      <c r="AB139" s="663"/>
      <c r="AC139" s="663"/>
      <c r="AD139" s="663"/>
      <c r="AE139" s="663"/>
      <c r="AF139" s="663"/>
      <c r="AG139" s="663"/>
      <c r="AH139" s="663"/>
      <c r="AI139" s="663"/>
      <c r="AJ139" s="1089"/>
    </row>
    <row r="140" spans="1:54" s="396" customFormat="1" ht="18" customHeight="1">
      <c r="A140" s="457" t="s">
        <v>470</v>
      </c>
      <c r="B140" s="453"/>
      <c r="C140" s="453"/>
      <c r="D140" s="453"/>
      <c r="E140" s="662"/>
      <c r="F140" s="663"/>
      <c r="G140" s="663"/>
      <c r="H140" s="663"/>
      <c r="I140" s="663"/>
      <c r="J140" s="663"/>
      <c r="K140" s="663"/>
      <c r="L140" s="767"/>
      <c r="M140" s="767"/>
      <c r="N140" s="767"/>
      <c r="O140" s="767"/>
      <c r="P140" s="767"/>
      <c r="Q140" s="767"/>
      <c r="R140" s="767"/>
      <c r="S140" s="767"/>
      <c r="T140" s="663"/>
      <c r="U140" s="663"/>
      <c r="V140" s="917"/>
      <c r="W140" s="663"/>
      <c r="X140" s="663"/>
      <c r="Y140" s="663"/>
      <c r="Z140" s="767"/>
      <c r="AA140" s="663"/>
      <c r="AB140" s="663"/>
      <c r="AC140" s="663"/>
      <c r="AD140" s="663"/>
      <c r="AE140" s="663"/>
      <c r="AF140" s="663"/>
      <c r="AG140" s="663"/>
      <c r="AH140" s="663"/>
      <c r="AI140" s="663"/>
      <c r="AJ140" s="1089"/>
    </row>
    <row r="141" spans="1:54" s="396" customFormat="1" ht="14.25" customHeight="1">
      <c r="A141" s="445"/>
      <c r="B141" s="540" t="s">
        <v>32</v>
      </c>
      <c r="C141" s="540"/>
      <c r="D141" s="540"/>
      <c r="E141" s="540"/>
      <c r="F141" s="540"/>
      <c r="G141" s="540"/>
      <c r="H141" s="540"/>
      <c r="I141" s="540"/>
      <c r="J141" s="540"/>
      <c r="K141" s="540"/>
      <c r="L141" s="540"/>
      <c r="M141" s="540"/>
      <c r="N141" s="540"/>
      <c r="O141" s="540"/>
      <c r="P141" s="540"/>
      <c r="Q141" s="540"/>
      <c r="R141" s="540"/>
      <c r="S141" s="540"/>
      <c r="T141" s="540"/>
      <c r="U141" s="540"/>
      <c r="V141" s="540"/>
      <c r="W141" s="540"/>
      <c r="X141" s="540"/>
      <c r="Y141" s="540"/>
      <c r="Z141" s="540"/>
      <c r="AA141" s="540"/>
      <c r="AB141" s="540"/>
      <c r="AC141" s="540"/>
      <c r="AD141" s="540"/>
      <c r="AE141" s="540"/>
      <c r="AF141" s="540"/>
      <c r="AG141" s="540"/>
      <c r="AH141" s="540"/>
      <c r="AI141" s="540"/>
      <c r="AJ141" s="540"/>
    </row>
    <row r="142" spans="1:54" s="396" customFormat="1" ht="75" customHeight="1">
      <c r="A142" s="446" t="s">
        <v>263</v>
      </c>
      <c r="B142" s="533"/>
      <c r="C142" s="533"/>
      <c r="D142" s="630"/>
      <c r="E142" s="679"/>
      <c r="F142" s="707"/>
      <c r="G142" s="707"/>
      <c r="H142" s="707"/>
      <c r="I142" s="707"/>
      <c r="J142" s="707"/>
      <c r="K142" s="707"/>
      <c r="L142" s="707"/>
      <c r="M142" s="707"/>
      <c r="N142" s="707"/>
      <c r="O142" s="707"/>
      <c r="P142" s="707"/>
      <c r="Q142" s="707"/>
      <c r="R142" s="707"/>
      <c r="S142" s="707"/>
      <c r="T142" s="707"/>
      <c r="U142" s="707"/>
      <c r="V142" s="707"/>
      <c r="W142" s="707"/>
      <c r="X142" s="707"/>
      <c r="Y142" s="707"/>
      <c r="Z142" s="707"/>
      <c r="AA142" s="707"/>
      <c r="AB142" s="707"/>
      <c r="AC142" s="707"/>
      <c r="AD142" s="707"/>
      <c r="AE142" s="707"/>
      <c r="AF142" s="707"/>
      <c r="AG142" s="707"/>
      <c r="AH142" s="707"/>
      <c r="AI142" s="707"/>
      <c r="AJ142" s="1100"/>
    </row>
    <row r="143" spans="1:54" s="396" customFormat="1" ht="75" customHeight="1">
      <c r="A143" s="446" t="s">
        <v>187</v>
      </c>
      <c r="B143" s="533"/>
      <c r="C143" s="533"/>
      <c r="D143" s="630"/>
      <c r="E143" s="679"/>
      <c r="F143" s="707"/>
      <c r="G143" s="707"/>
      <c r="H143" s="707"/>
      <c r="I143" s="707"/>
      <c r="J143" s="707"/>
      <c r="K143" s="707"/>
      <c r="L143" s="707"/>
      <c r="M143" s="707"/>
      <c r="N143" s="707"/>
      <c r="O143" s="707"/>
      <c r="P143" s="707"/>
      <c r="Q143" s="707"/>
      <c r="R143" s="707"/>
      <c r="S143" s="707"/>
      <c r="T143" s="707"/>
      <c r="U143" s="707"/>
      <c r="V143" s="707"/>
      <c r="W143" s="707"/>
      <c r="X143" s="707"/>
      <c r="Y143" s="707"/>
      <c r="Z143" s="707"/>
      <c r="AA143" s="707"/>
      <c r="AB143" s="707"/>
      <c r="AC143" s="707"/>
      <c r="AD143" s="707"/>
      <c r="AE143" s="707"/>
      <c r="AF143" s="707"/>
      <c r="AG143" s="707"/>
      <c r="AH143" s="707"/>
      <c r="AI143" s="707"/>
      <c r="AJ143" s="1100"/>
    </row>
    <row r="144" spans="1:54" s="396" customFormat="1" ht="4.5" customHeight="1">
      <c r="A144" s="444"/>
      <c r="B144" s="453"/>
      <c r="C144" s="453"/>
      <c r="D144" s="453"/>
      <c r="E144" s="662"/>
      <c r="F144" s="663"/>
      <c r="G144" s="663"/>
      <c r="H144" s="663"/>
      <c r="I144" s="663"/>
      <c r="J144" s="663"/>
      <c r="K144" s="663"/>
      <c r="L144" s="767"/>
      <c r="M144" s="767"/>
      <c r="N144" s="767"/>
      <c r="O144" s="767"/>
      <c r="P144" s="767"/>
      <c r="Q144" s="767"/>
      <c r="R144" s="767"/>
      <c r="S144" s="767"/>
      <c r="T144" s="663"/>
      <c r="U144" s="663"/>
      <c r="V144" s="917"/>
      <c r="W144" s="663"/>
      <c r="X144" s="663"/>
      <c r="Y144" s="663"/>
      <c r="Z144" s="767"/>
      <c r="AA144" s="663"/>
      <c r="AB144" s="663"/>
      <c r="AC144" s="663"/>
      <c r="AD144" s="663"/>
      <c r="AE144" s="663"/>
      <c r="AF144" s="663"/>
      <c r="AG144" s="663"/>
      <c r="AH144" s="663"/>
      <c r="AI144" s="663"/>
      <c r="AJ144" s="1089"/>
    </row>
    <row r="145" spans="1:38" s="396" customFormat="1" ht="4.5" customHeight="1">
      <c r="A145" s="444"/>
      <c r="B145" s="453"/>
      <c r="C145" s="453"/>
      <c r="D145" s="453"/>
      <c r="E145" s="662"/>
      <c r="F145" s="663"/>
      <c r="G145" s="663"/>
      <c r="H145" s="663"/>
      <c r="I145" s="663"/>
      <c r="J145" s="663"/>
      <c r="K145" s="663"/>
      <c r="L145" s="767"/>
      <c r="M145" s="767"/>
      <c r="N145" s="767"/>
      <c r="O145" s="767"/>
      <c r="P145" s="767"/>
      <c r="Q145" s="767"/>
      <c r="R145" s="767"/>
      <c r="S145" s="767"/>
      <c r="T145" s="663"/>
      <c r="U145" s="663"/>
      <c r="V145" s="917"/>
      <c r="W145" s="663"/>
      <c r="X145" s="663"/>
      <c r="Y145" s="663"/>
      <c r="Z145" s="767"/>
      <c r="AA145" s="663"/>
      <c r="AB145" s="663"/>
      <c r="AC145" s="663"/>
      <c r="AD145" s="663"/>
      <c r="AE145" s="663"/>
      <c r="AF145" s="663"/>
      <c r="AG145" s="663"/>
      <c r="AH145" s="663"/>
      <c r="AI145" s="663"/>
      <c r="AJ145" s="1089"/>
    </row>
    <row r="146" spans="1:38" s="396" customFormat="1" ht="17.25" customHeight="1">
      <c r="A146" s="458" t="s">
        <v>102</v>
      </c>
      <c r="B146" s="541"/>
      <c r="C146" s="541"/>
      <c r="D146" s="541"/>
      <c r="E146" s="541"/>
      <c r="F146" s="541"/>
      <c r="G146" s="541"/>
      <c r="H146" s="541"/>
      <c r="I146" s="541"/>
      <c r="J146" s="541"/>
      <c r="K146" s="541"/>
      <c r="L146" s="541"/>
      <c r="M146" s="541"/>
      <c r="N146" s="541"/>
      <c r="O146" s="541"/>
      <c r="P146" s="541"/>
      <c r="Q146" s="541"/>
      <c r="R146" s="541"/>
      <c r="S146" s="541"/>
      <c r="T146" s="541"/>
      <c r="U146" s="541"/>
      <c r="V146" s="541"/>
      <c r="W146" s="541"/>
      <c r="X146" s="541"/>
      <c r="Y146" s="541"/>
      <c r="Z146" s="541"/>
      <c r="AA146" s="541"/>
      <c r="AB146" s="541"/>
      <c r="AC146" s="541"/>
      <c r="AD146" s="541"/>
      <c r="AE146" s="541"/>
      <c r="AF146" s="453"/>
      <c r="AG146" s="501"/>
      <c r="AH146" s="501"/>
      <c r="AI146" s="501"/>
      <c r="AJ146" s="501"/>
      <c r="AL146" s="1155"/>
    </row>
    <row r="147" spans="1:38" s="396" customFormat="1" ht="17.25" customHeight="1">
      <c r="A147" s="459" t="s">
        <v>322</v>
      </c>
      <c r="B147" s="459"/>
      <c r="C147" s="459"/>
      <c r="D147" s="459"/>
      <c r="E147" s="459"/>
      <c r="F147" s="459"/>
      <c r="G147" s="459"/>
      <c r="H147" s="459"/>
      <c r="I147" s="459"/>
      <c r="J147" s="459"/>
      <c r="K147" s="459"/>
      <c r="L147" s="459"/>
      <c r="M147" s="459"/>
      <c r="N147" s="459"/>
      <c r="O147" s="459"/>
      <c r="P147" s="459"/>
      <c r="Q147" s="459"/>
      <c r="R147" s="459"/>
      <c r="S147" s="459"/>
      <c r="T147" s="459"/>
      <c r="U147" s="459"/>
      <c r="V147" s="459"/>
      <c r="W147" s="459"/>
      <c r="X147" s="459"/>
      <c r="Y147" s="459"/>
      <c r="Z147" s="459"/>
      <c r="AA147" s="459"/>
      <c r="AB147" s="459"/>
      <c r="AC147" s="459"/>
      <c r="AD147" s="459"/>
      <c r="AE147" s="459"/>
      <c r="AF147" s="459"/>
      <c r="AG147" s="459"/>
      <c r="AH147" s="459"/>
      <c r="AI147" s="459"/>
      <c r="AJ147" s="501"/>
      <c r="AL147" s="1156"/>
    </row>
    <row r="148" spans="1:38" s="396" customFormat="1" ht="6.75" customHeight="1">
      <c r="A148" s="459"/>
      <c r="B148" s="459"/>
      <c r="C148" s="459"/>
      <c r="D148" s="459"/>
      <c r="E148" s="459"/>
      <c r="F148" s="459"/>
      <c r="G148" s="459"/>
      <c r="H148" s="459"/>
      <c r="I148" s="459"/>
      <c r="J148" s="459"/>
      <c r="K148" s="459"/>
      <c r="L148" s="459"/>
      <c r="M148" s="459"/>
      <c r="N148" s="459"/>
      <c r="O148" s="459"/>
      <c r="P148" s="459"/>
      <c r="Q148" s="459"/>
      <c r="R148" s="459"/>
      <c r="S148" s="459"/>
      <c r="T148" s="459"/>
      <c r="U148" s="459"/>
      <c r="V148" s="459"/>
      <c r="W148" s="459"/>
      <c r="X148" s="459"/>
      <c r="Y148" s="459"/>
      <c r="Z148" s="459"/>
      <c r="AA148" s="459"/>
      <c r="AB148" s="459"/>
      <c r="AC148" s="459"/>
      <c r="AD148" s="459"/>
      <c r="AE148" s="459"/>
      <c r="AF148" s="459"/>
      <c r="AG148" s="459"/>
      <c r="AH148" s="459"/>
      <c r="AI148" s="459"/>
      <c r="AJ148" s="501"/>
      <c r="AL148" s="1156"/>
    </row>
    <row r="149" spans="1:38" s="396" customFormat="1" ht="17.25" customHeight="1">
      <c r="A149" s="460" t="s">
        <v>323</v>
      </c>
      <c r="B149" s="542"/>
      <c r="C149" s="601"/>
      <c r="D149" s="601"/>
      <c r="E149" s="601"/>
      <c r="F149" s="601"/>
      <c r="G149" s="601"/>
      <c r="H149" s="601"/>
      <c r="I149" s="601"/>
      <c r="J149" s="601"/>
      <c r="K149" s="601"/>
      <c r="L149" s="601"/>
      <c r="M149" s="601"/>
      <c r="N149" s="601"/>
      <c r="O149" s="601"/>
      <c r="P149" s="601"/>
      <c r="Q149" s="601"/>
      <c r="R149" s="601"/>
      <c r="S149" s="601"/>
      <c r="T149" s="601"/>
      <c r="U149" s="899" t="s">
        <v>98</v>
      </c>
      <c r="V149" s="918"/>
      <c r="W149" s="918"/>
      <c r="X149" s="918"/>
      <c r="Y149" s="918"/>
      <c r="Z149" s="918"/>
      <c r="AA149" s="918"/>
      <c r="AB149" s="823"/>
      <c r="AC149" s="1008"/>
      <c r="AD149" s="1022" t="s">
        <v>111</v>
      </c>
      <c r="AE149" s="1030"/>
      <c r="AF149" s="1030"/>
      <c r="AG149" s="1038"/>
      <c r="AH149" s="1047" t="s">
        <v>41</v>
      </c>
      <c r="AI149" s="918"/>
      <c r="AJ149" s="1101"/>
      <c r="AL149" s="1157"/>
    </row>
    <row r="150" spans="1:38" s="396" customFormat="1" ht="18" customHeight="1">
      <c r="A150" s="461"/>
      <c r="B150" s="543" t="s">
        <v>99</v>
      </c>
      <c r="C150" s="602" t="s">
        <v>305</v>
      </c>
      <c r="D150" s="602"/>
      <c r="E150" s="602"/>
      <c r="F150" s="602"/>
      <c r="G150" s="602"/>
      <c r="H150" s="602"/>
      <c r="I150" s="602"/>
      <c r="J150" s="602"/>
      <c r="K150" s="602"/>
      <c r="L150" s="602"/>
      <c r="M150" s="602"/>
      <c r="N150" s="602"/>
      <c r="O150" s="602"/>
      <c r="P150" s="602"/>
      <c r="Q150" s="602"/>
      <c r="R150" s="602"/>
      <c r="S150" s="602"/>
      <c r="T150" s="602"/>
      <c r="U150" s="444"/>
      <c r="V150" s="444"/>
      <c r="W150" s="444"/>
      <c r="X150" s="444"/>
      <c r="Y150" s="967"/>
      <c r="Z150" s="967"/>
      <c r="AA150" s="967"/>
      <c r="AB150" s="967"/>
      <c r="AC150" s="459"/>
      <c r="AD150" s="459"/>
      <c r="AE150" s="459"/>
      <c r="AF150" s="459"/>
      <c r="AG150" s="919"/>
      <c r="AH150" s="919"/>
      <c r="AI150" s="919"/>
      <c r="AJ150" s="1102"/>
      <c r="AK150" s="1137"/>
      <c r="AL150" s="1158"/>
    </row>
    <row r="151" spans="1:38" s="396" customFormat="1" ht="18" customHeight="1">
      <c r="A151" s="461"/>
      <c r="B151" s="544" t="s">
        <v>27</v>
      </c>
      <c r="C151" s="603" t="s">
        <v>306</v>
      </c>
      <c r="D151" s="603"/>
      <c r="E151" s="603"/>
      <c r="F151" s="603"/>
      <c r="G151" s="603"/>
      <c r="H151" s="603"/>
      <c r="I151" s="603"/>
      <c r="J151" s="603"/>
      <c r="K151" s="603"/>
      <c r="L151" s="603"/>
      <c r="M151" s="603"/>
      <c r="N151" s="603"/>
      <c r="O151" s="603"/>
      <c r="P151" s="603"/>
      <c r="Q151" s="603"/>
      <c r="R151" s="603"/>
      <c r="S151" s="603"/>
      <c r="T151" s="603"/>
      <c r="U151" s="603"/>
      <c r="V151" s="603"/>
      <c r="W151" s="603"/>
      <c r="X151" s="603"/>
      <c r="Y151" s="968"/>
      <c r="Z151" s="968"/>
      <c r="AA151" s="968"/>
      <c r="AB151" s="968"/>
      <c r="AC151" s="1009"/>
      <c r="AD151" s="1023"/>
      <c r="AE151" s="1009"/>
      <c r="AF151" s="1009"/>
      <c r="AG151" s="1039"/>
      <c r="AH151" s="1039"/>
      <c r="AI151" s="1039"/>
      <c r="AJ151" s="1103"/>
      <c r="AK151" s="1137"/>
      <c r="AL151" s="1158"/>
    </row>
    <row r="152" spans="1:38" s="396" customFormat="1" ht="18" customHeight="1">
      <c r="A152" s="462"/>
      <c r="B152" s="545" t="s">
        <v>301</v>
      </c>
      <c r="C152" s="532" t="s">
        <v>310</v>
      </c>
      <c r="D152" s="535"/>
      <c r="E152" s="535"/>
      <c r="F152" s="535"/>
      <c r="G152" s="535"/>
      <c r="H152" s="535"/>
      <c r="I152" s="535"/>
      <c r="J152" s="535"/>
      <c r="K152" s="535"/>
      <c r="L152" s="535"/>
      <c r="M152" s="535"/>
      <c r="N152" s="535"/>
      <c r="O152" s="535"/>
      <c r="P152" s="535"/>
      <c r="Q152" s="535"/>
      <c r="R152" s="535"/>
      <c r="S152" s="535"/>
      <c r="T152" s="535"/>
      <c r="U152" s="535"/>
      <c r="V152" s="535"/>
      <c r="W152" s="535"/>
      <c r="X152" s="535"/>
      <c r="Y152" s="969"/>
      <c r="Z152" s="969"/>
      <c r="AA152" s="969"/>
      <c r="AB152" s="969"/>
      <c r="AC152" s="1010"/>
      <c r="AD152" s="1010"/>
      <c r="AE152" s="1010"/>
      <c r="AF152" s="1010"/>
      <c r="AG152" s="1040"/>
      <c r="AH152" s="1040"/>
      <c r="AI152" s="1040"/>
      <c r="AJ152" s="1104"/>
      <c r="AK152" s="1137"/>
      <c r="AL152" s="1158"/>
    </row>
    <row r="153" spans="1:38" s="396" customFormat="1" ht="15" customHeight="1">
      <c r="A153" s="450" t="s">
        <v>273</v>
      </c>
      <c r="B153" s="536"/>
      <c r="C153" s="536"/>
      <c r="D153" s="536"/>
      <c r="E153" s="536"/>
      <c r="F153" s="536"/>
      <c r="G153" s="536"/>
      <c r="H153" s="536"/>
      <c r="I153" s="536"/>
      <c r="J153" s="536"/>
      <c r="K153" s="536"/>
      <c r="L153" s="536"/>
      <c r="M153" s="536"/>
      <c r="N153" s="536"/>
      <c r="O153" s="536"/>
      <c r="P153" s="536"/>
      <c r="Q153" s="536"/>
      <c r="R153" s="536"/>
      <c r="S153" s="536"/>
      <c r="T153" s="536"/>
      <c r="U153" s="536"/>
      <c r="V153" s="536"/>
      <c r="W153" s="536"/>
      <c r="X153" s="536"/>
      <c r="Y153" s="536"/>
      <c r="Z153" s="536"/>
      <c r="AA153" s="536"/>
      <c r="AB153" s="536"/>
      <c r="AC153" s="536"/>
      <c r="AD153" s="536"/>
      <c r="AE153" s="536"/>
      <c r="AF153" s="634"/>
      <c r="AG153" s="1035"/>
      <c r="AH153" s="1044" t="s">
        <v>192</v>
      </c>
      <c r="AI153" s="1035"/>
      <c r="AJ153" s="1105"/>
    </row>
    <row r="154" spans="1:38" s="396" customFormat="1" ht="10.5" customHeight="1">
      <c r="A154" s="463"/>
      <c r="B154" s="546"/>
      <c r="C154" s="444"/>
      <c r="D154" s="453"/>
      <c r="E154" s="453"/>
      <c r="F154" s="453"/>
      <c r="G154" s="453"/>
      <c r="H154" s="453"/>
      <c r="I154" s="453"/>
      <c r="J154" s="453"/>
      <c r="K154" s="453"/>
      <c r="L154" s="453"/>
      <c r="M154" s="453"/>
      <c r="N154" s="453"/>
      <c r="O154" s="453"/>
      <c r="P154" s="453"/>
      <c r="Q154" s="453"/>
      <c r="R154" s="453"/>
      <c r="S154" s="453"/>
      <c r="T154" s="453"/>
      <c r="U154" s="453"/>
      <c r="V154" s="453"/>
      <c r="W154" s="453"/>
      <c r="X154" s="453"/>
      <c r="Y154" s="967"/>
      <c r="Z154" s="967"/>
      <c r="AA154" s="967"/>
      <c r="AB154" s="967"/>
      <c r="AC154" s="459"/>
      <c r="AD154" s="459"/>
      <c r="AE154" s="459"/>
      <c r="AF154" s="459"/>
      <c r="AG154" s="919"/>
      <c r="AH154" s="919"/>
      <c r="AI154" s="919"/>
      <c r="AJ154" s="785"/>
      <c r="AK154" s="1137"/>
      <c r="AL154" s="1158"/>
    </row>
    <row r="155" spans="1:38" s="396" customFormat="1" ht="17.25" customHeight="1">
      <c r="A155" s="464" t="s">
        <v>324</v>
      </c>
      <c r="B155" s="547"/>
      <c r="C155" s="547"/>
      <c r="D155" s="547"/>
      <c r="E155" s="547"/>
      <c r="F155" s="547"/>
      <c r="G155" s="547"/>
      <c r="H155" s="547"/>
      <c r="I155" s="547"/>
      <c r="J155" s="547"/>
      <c r="K155" s="547"/>
      <c r="L155" s="547"/>
      <c r="M155" s="547"/>
      <c r="N155" s="547"/>
      <c r="O155" s="547"/>
      <c r="P155" s="547"/>
      <c r="Q155" s="547"/>
      <c r="R155" s="547"/>
      <c r="S155" s="547"/>
      <c r="T155" s="892"/>
      <c r="U155" s="899" t="s">
        <v>98</v>
      </c>
      <c r="V155" s="823"/>
      <c r="W155" s="918"/>
      <c r="X155" s="918"/>
      <c r="Y155" s="918"/>
      <c r="Z155" s="918"/>
      <c r="AA155" s="918"/>
      <c r="AB155" s="918"/>
      <c r="AC155" s="1008"/>
      <c r="AD155" s="1022" t="s">
        <v>111</v>
      </c>
      <c r="AE155" s="1030"/>
      <c r="AF155" s="1030"/>
      <c r="AG155" s="1038"/>
      <c r="AH155" s="1047" t="s">
        <v>41</v>
      </c>
      <c r="AI155" s="918"/>
      <c r="AJ155" s="1101"/>
      <c r="AK155" s="1138"/>
      <c r="AL155" s="1159"/>
    </row>
    <row r="156" spans="1:38" s="396" customFormat="1" ht="31.5" customHeight="1">
      <c r="A156" s="465"/>
      <c r="B156" s="548" t="s">
        <v>99</v>
      </c>
      <c r="C156" s="604" t="s">
        <v>313</v>
      </c>
      <c r="D156" s="636"/>
      <c r="E156" s="636"/>
      <c r="F156" s="636"/>
      <c r="G156" s="636"/>
      <c r="H156" s="636"/>
      <c r="I156" s="636"/>
      <c r="J156" s="636"/>
      <c r="K156" s="636"/>
      <c r="L156" s="636"/>
      <c r="M156" s="636"/>
      <c r="N156" s="636"/>
      <c r="O156" s="636"/>
      <c r="P156" s="636"/>
      <c r="Q156" s="636"/>
      <c r="R156" s="636"/>
      <c r="S156" s="636"/>
      <c r="T156" s="636"/>
      <c r="U156" s="636"/>
      <c r="V156" s="636"/>
      <c r="W156" s="636"/>
      <c r="X156" s="636"/>
      <c r="Y156" s="636"/>
      <c r="Z156" s="636"/>
      <c r="AA156" s="636"/>
      <c r="AB156" s="636"/>
      <c r="AC156" s="636"/>
      <c r="AD156" s="636"/>
      <c r="AE156" s="636"/>
      <c r="AF156" s="636"/>
      <c r="AG156" s="636"/>
      <c r="AH156" s="636"/>
      <c r="AI156" s="636"/>
      <c r="AJ156" s="1106"/>
      <c r="AL156" s="1160"/>
    </row>
    <row r="157" spans="1:38" s="396" customFormat="1" ht="15" customHeight="1">
      <c r="A157" s="466"/>
      <c r="B157" s="549"/>
      <c r="C157" s="605" t="s">
        <v>303</v>
      </c>
      <c r="D157" s="451"/>
      <c r="E157" s="451"/>
      <c r="F157" s="451"/>
      <c r="G157" s="451"/>
      <c r="H157" s="451"/>
      <c r="I157" s="451"/>
      <c r="J157" s="741"/>
      <c r="K157" s="752"/>
      <c r="L157" s="768" t="s">
        <v>13</v>
      </c>
      <c r="M157" s="786" t="s">
        <v>338</v>
      </c>
      <c r="N157" s="453"/>
      <c r="O157" s="453"/>
      <c r="P157" s="453"/>
      <c r="Q157" s="453"/>
      <c r="R157" s="453"/>
      <c r="S157" s="453"/>
      <c r="T157" s="453"/>
      <c r="U157" s="453"/>
      <c r="V157" s="453"/>
      <c r="W157" s="453"/>
      <c r="X157" s="453"/>
      <c r="Y157" s="453"/>
      <c r="Z157" s="453"/>
      <c r="AA157" s="453"/>
      <c r="AB157" s="453"/>
      <c r="AC157" s="453"/>
      <c r="AD157" s="453"/>
      <c r="AE157" s="453"/>
      <c r="AF157" s="453"/>
      <c r="AG157" s="453"/>
      <c r="AH157" s="453"/>
      <c r="AI157" s="453"/>
      <c r="AJ157" s="1107"/>
      <c r="AK157" s="1139"/>
      <c r="AL157" s="1161"/>
    </row>
    <row r="158" spans="1:38" s="396" customFormat="1" ht="15" customHeight="1">
      <c r="A158" s="466"/>
      <c r="B158" s="550"/>
      <c r="C158" s="605"/>
      <c r="D158" s="451"/>
      <c r="E158" s="451"/>
      <c r="F158" s="451"/>
      <c r="G158" s="451"/>
      <c r="H158" s="451"/>
      <c r="I158" s="451"/>
      <c r="J158" s="741"/>
      <c r="K158" s="752"/>
      <c r="L158" s="768"/>
      <c r="M158" s="786"/>
      <c r="N158" s="453"/>
      <c r="O158" s="453"/>
      <c r="P158" s="453"/>
      <c r="Q158" s="453"/>
      <c r="R158" s="453"/>
      <c r="S158" s="453"/>
      <c r="T158" s="453"/>
      <c r="U158" s="453"/>
      <c r="V158" s="453"/>
      <c r="W158" s="453"/>
      <c r="X158" s="453"/>
      <c r="Y158" s="453"/>
      <c r="Z158" s="453"/>
      <c r="AA158" s="453"/>
      <c r="AB158" s="453"/>
      <c r="AC158" s="453"/>
      <c r="AD158" s="453"/>
      <c r="AE158" s="453"/>
      <c r="AF158" s="453"/>
      <c r="AG158" s="453"/>
      <c r="AH158" s="453"/>
      <c r="AI158" s="453"/>
      <c r="AJ158" s="1107"/>
      <c r="AK158" s="1139"/>
      <c r="AL158" s="1161"/>
    </row>
    <row r="159" spans="1:38" s="396" customFormat="1" ht="75" customHeight="1">
      <c r="A159" s="466"/>
      <c r="B159" s="550"/>
      <c r="C159" s="605"/>
      <c r="D159" s="451"/>
      <c r="E159" s="451"/>
      <c r="F159" s="451"/>
      <c r="G159" s="451"/>
      <c r="H159" s="451"/>
      <c r="I159" s="451"/>
      <c r="J159" s="741"/>
      <c r="K159" s="753"/>
      <c r="L159" s="769"/>
      <c r="M159" s="787"/>
      <c r="N159" s="807"/>
      <c r="O159" s="807"/>
      <c r="P159" s="807"/>
      <c r="Q159" s="807"/>
      <c r="R159" s="807"/>
      <c r="S159" s="807"/>
      <c r="T159" s="807"/>
      <c r="U159" s="807"/>
      <c r="V159" s="807"/>
      <c r="W159" s="807"/>
      <c r="X159" s="807"/>
      <c r="Y159" s="807"/>
      <c r="Z159" s="807"/>
      <c r="AA159" s="807"/>
      <c r="AB159" s="807"/>
      <c r="AC159" s="807"/>
      <c r="AD159" s="807"/>
      <c r="AE159" s="807"/>
      <c r="AF159" s="807"/>
      <c r="AG159" s="807"/>
      <c r="AH159" s="807"/>
      <c r="AI159" s="807"/>
      <c r="AJ159" s="1108"/>
      <c r="AL159" s="1161"/>
    </row>
    <row r="160" spans="1:38" s="396" customFormat="1" ht="17.25" customHeight="1">
      <c r="A160" s="466"/>
      <c r="B160" s="550"/>
      <c r="C160" s="605"/>
      <c r="D160" s="451"/>
      <c r="E160" s="451"/>
      <c r="F160" s="451"/>
      <c r="G160" s="451"/>
      <c r="H160" s="451"/>
      <c r="I160" s="451"/>
      <c r="J160" s="741"/>
      <c r="K160" s="752"/>
      <c r="L160" s="768" t="s">
        <v>38</v>
      </c>
      <c r="M160" s="788" t="s">
        <v>22</v>
      </c>
      <c r="N160" s="808"/>
      <c r="O160" s="808"/>
      <c r="P160" s="808"/>
      <c r="Q160" s="808"/>
      <c r="R160" s="808"/>
      <c r="S160" s="808"/>
      <c r="T160" s="808"/>
      <c r="U160" s="808"/>
      <c r="V160" s="919" t="s">
        <v>113</v>
      </c>
      <c r="W160" s="808"/>
      <c r="X160" s="808"/>
      <c r="Y160" s="808"/>
      <c r="Z160" s="808"/>
      <c r="AA160" s="808"/>
      <c r="AB160" s="808"/>
      <c r="AC160" s="808"/>
      <c r="AD160" s="808"/>
      <c r="AE160" s="808"/>
      <c r="AF160" s="808"/>
      <c r="AG160" s="808"/>
      <c r="AH160" s="808"/>
      <c r="AI160" s="808"/>
      <c r="AJ160" s="1109"/>
      <c r="AK160" s="1139"/>
      <c r="AL160" s="1161"/>
    </row>
    <row r="161" spans="1:54" s="396" customFormat="1" ht="75" customHeight="1">
      <c r="A161" s="467"/>
      <c r="B161" s="550"/>
      <c r="C161" s="605"/>
      <c r="D161" s="451"/>
      <c r="E161" s="451"/>
      <c r="F161" s="451"/>
      <c r="G161" s="451"/>
      <c r="H161" s="451"/>
      <c r="I161" s="451"/>
      <c r="J161" s="741"/>
      <c r="K161" s="754"/>
      <c r="L161" s="770"/>
      <c r="M161" s="789"/>
      <c r="N161" s="809"/>
      <c r="O161" s="809"/>
      <c r="P161" s="809"/>
      <c r="Q161" s="809"/>
      <c r="R161" s="809"/>
      <c r="S161" s="809"/>
      <c r="T161" s="809"/>
      <c r="U161" s="809"/>
      <c r="V161" s="809"/>
      <c r="W161" s="809"/>
      <c r="X161" s="809"/>
      <c r="Y161" s="809"/>
      <c r="Z161" s="809"/>
      <c r="AA161" s="809"/>
      <c r="AB161" s="809"/>
      <c r="AC161" s="809"/>
      <c r="AD161" s="809"/>
      <c r="AE161" s="809"/>
      <c r="AF161" s="809"/>
      <c r="AG161" s="809"/>
      <c r="AH161" s="809"/>
      <c r="AI161" s="809"/>
      <c r="AJ161" s="1110"/>
      <c r="AL161" s="1162"/>
    </row>
    <row r="162" spans="1:54" s="396" customFormat="1" ht="18" customHeight="1">
      <c r="A162" s="468"/>
      <c r="B162" s="551" t="s">
        <v>27</v>
      </c>
      <c r="C162" s="606" t="s">
        <v>307</v>
      </c>
      <c r="D162" s="637"/>
      <c r="E162" s="637"/>
      <c r="F162" s="637"/>
      <c r="G162" s="637"/>
      <c r="H162" s="637"/>
      <c r="I162" s="637"/>
      <c r="J162" s="637"/>
      <c r="K162" s="637"/>
      <c r="L162" s="637"/>
      <c r="M162" s="535"/>
      <c r="N162" s="535"/>
      <c r="O162" s="535"/>
      <c r="P162" s="535"/>
      <c r="Q162" s="535"/>
      <c r="R162" s="535"/>
      <c r="S162" s="535"/>
      <c r="T162" s="535"/>
      <c r="U162" s="535"/>
      <c r="V162" s="535"/>
      <c r="W162" s="535"/>
      <c r="X162" s="535"/>
      <c r="Y162" s="969"/>
      <c r="Z162" s="969"/>
      <c r="AA162" s="969"/>
      <c r="AB162" s="969"/>
      <c r="AC162" s="1010"/>
      <c r="AD162" s="1010"/>
      <c r="AE162" s="1010"/>
      <c r="AF162" s="1010"/>
      <c r="AG162" s="1040"/>
      <c r="AH162" s="1040"/>
      <c r="AI162" s="1040"/>
      <c r="AJ162" s="1111"/>
      <c r="AK162" s="1137"/>
      <c r="AL162" s="1158"/>
    </row>
    <row r="163" spans="1:54" s="396" customFormat="1" ht="15" customHeight="1">
      <c r="A163" s="450" t="s">
        <v>273</v>
      </c>
      <c r="B163" s="536"/>
      <c r="C163" s="536"/>
      <c r="D163" s="536"/>
      <c r="E163" s="536"/>
      <c r="F163" s="536"/>
      <c r="G163" s="536"/>
      <c r="H163" s="536"/>
      <c r="I163" s="536"/>
      <c r="J163" s="536"/>
      <c r="K163" s="536"/>
      <c r="L163" s="536"/>
      <c r="M163" s="536"/>
      <c r="N163" s="536"/>
      <c r="O163" s="536"/>
      <c r="P163" s="536"/>
      <c r="Q163" s="536"/>
      <c r="R163" s="536"/>
      <c r="S163" s="536"/>
      <c r="T163" s="536"/>
      <c r="U163" s="536"/>
      <c r="V163" s="536"/>
      <c r="W163" s="536"/>
      <c r="X163" s="536"/>
      <c r="Y163" s="536"/>
      <c r="Z163" s="536"/>
      <c r="AA163" s="536"/>
      <c r="AB163" s="536"/>
      <c r="AC163" s="536"/>
      <c r="AD163" s="536"/>
      <c r="AE163" s="536"/>
      <c r="AF163" s="634"/>
      <c r="AG163" s="1035"/>
      <c r="AH163" s="1044" t="s">
        <v>192</v>
      </c>
      <c r="AI163" s="1035"/>
      <c r="AJ163" s="1105"/>
    </row>
    <row r="164" spans="1:54" s="396" customFormat="1" ht="10.5" customHeight="1">
      <c r="A164" s="469"/>
      <c r="B164" s="469"/>
      <c r="C164" s="469"/>
      <c r="D164" s="469"/>
      <c r="E164" s="469"/>
      <c r="F164" s="469"/>
      <c r="G164" s="469"/>
      <c r="H164" s="469"/>
      <c r="I164" s="469"/>
      <c r="J164" s="469"/>
      <c r="K164" s="755"/>
      <c r="L164" s="755"/>
      <c r="M164" s="755"/>
      <c r="N164" s="755"/>
      <c r="O164" s="755"/>
      <c r="P164" s="755"/>
      <c r="Q164" s="755"/>
      <c r="R164" s="755"/>
      <c r="S164" s="755"/>
      <c r="T164" s="755"/>
      <c r="U164" s="755"/>
      <c r="V164" s="755"/>
      <c r="W164" s="755"/>
      <c r="X164" s="755"/>
      <c r="Y164" s="755"/>
      <c r="Z164" s="755"/>
      <c r="AA164" s="755"/>
      <c r="AB164" s="755"/>
      <c r="AC164" s="755"/>
      <c r="AD164" s="755"/>
      <c r="AE164" s="755"/>
      <c r="AF164" s="755"/>
      <c r="AG164" s="755"/>
      <c r="AH164" s="755"/>
      <c r="AI164" s="755"/>
      <c r="AJ164" s="1112"/>
      <c r="AL164" s="1163"/>
    </row>
    <row r="165" spans="1:54" s="396" customFormat="1" ht="17.25" customHeight="1">
      <c r="A165" s="470" t="s">
        <v>326</v>
      </c>
      <c r="B165" s="552"/>
      <c r="C165" s="552"/>
      <c r="D165" s="552"/>
      <c r="E165" s="552"/>
      <c r="F165" s="552"/>
      <c r="G165" s="552"/>
      <c r="H165" s="552"/>
      <c r="I165" s="552"/>
      <c r="J165" s="552"/>
      <c r="K165" s="552"/>
      <c r="L165" s="552"/>
      <c r="M165" s="552"/>
      <c r="N165" s="552"/>
      <c r="O165" s="552"/>
      <c r="P165" s="552"/>
      <c r="Q165" s="552"/>
      <c r="R165" s="552"/>
      <c r="S165" s="552"/>
      <c r="T165" s="552"/>
      <c r="U165" s="899" t="s">
        <v>143</v>
      </c>
      <c r="V165" s="823"/>
      <c r="W165" s="938"/>
      <c r="X165" s="938"/>
      <c r="Y165" s="938"/>
      <c r="Z165" s="938"/>
      <c r="AA165" s="938"/>
      <c r="AB165" s="938"/>
      <c r="AC165" s="1008"/>
      <c r="AD165" s="1022" t="s">
        <v>111</v>
      </c>
      <c r="AE165" s="1030"/>
      <c r="AF165" s="1030"/>
      <c r="AG165" s="1038"/>
      <c r="AH165" s="1047" t="s">
        <v>41</v>
      </c>
      <c r="AI165" s="918"/>
      <c r="AJ165" s="1101"/>
      <c r="AK165" s="149"/>
      <c r="AL165" s="1159"/>
    </row>
    <row r="166" spans="1:54" s="396" customFormat="1" ht="25.5" customHeight="1">
      <c r="A166" s="465"/>
      <c r="B166" s="553" t="s">
        <v>99</v>
      </c>
      <c r="C166" s="607" t="s">
        <v>144</v>
      </c>
      <c r="D166" s="638"/>
      <c r="E166" s="638"/>
      <c r="F166" s="638"/>
      <c r="G166" s="638"/>
      <c r="H166" s="638"/>
      <c r="I166" s="638"/>
      <c r="J166" s="638"/>
      <c r="K166" s="638"/>
      <c r="L166" s="638"/>
      <c r="M166" s="638"/>
      <c r="N166" s="638"/>
      <c r="O166" s="638"/>
      <c r="P166" s="638"/>
      <c r="Q166" s="638"/>
      <c r="R166" s="638"/>
      <c r="S166" s="638"/>
      <c r="T166" s="638"/>
      <c r="U166" s="557"/>
      <c r="V166" s="557"/>
      <c r="W166" s="557"/>
      <c r="X166" s="557"/>
      <c r="Y166" s="557"/>
      <c r="Z166" s="557"/>
      <c r="AA166" s="557"/>
      <c r="AB166" s="557"/>
      <c r="AC166" s="557"/>
      <c r="AD166" s="557"/>
      <c r="AE166" s="557"/>
      <c r="AF166" s="557"/>
      <c r="AG166" s="557"/>
      <c r="AH166" s="557"/>
      <c r="AI166" s="557"/>
      <c r="AJ166" s="1113"/>
      <c r="AK166" s="149"/>
      <c r="AL166" s="1162"/>
    </row>
    <row r="167" spans="1:54" s="396" customFormat="1" ht="27" customHeight="1">
      <c r="A167" s="466"/>
      <c r="B167" s="543"/>
      <c r="C167" s="608" t="s">
        <v>311</v>
      </c>
      <c r="D167" s="556"/>
      <c r="E167" s="556"/>
      <c r="F167" s="556"/>
      <c r="G167" s="556"/>
      <c r="H167" s="556"/>
      <c r="I167" s="556"/>
      <c r="J167" s="742"/>
      <c r="K167" s="756"/>
      <c r="L167" s="771" t="s">
        <v>13</v>
      </c>
      <c r="M167" s="790" t="s">
        <v>53</v>
      </c>
      <c r="N167" s="810"/>
      <c r="O167" s="810"/>
      <c r="P167" s="810"/>
      <c r="Q167" s="810"/>
      <c r="R167" s="810"/>
      <c r="S167" s="810"/>
      <c r="T167" s="810"/>
      <c r="U167" s="810"/>
      <c r="V167" s="810"/>
      <c r="W167" s="810"/>
      <c r="X167" s="810"/>
      <c r="Y167" s="810"/>
      <c r="Z167" s="810"/>
      <c r="AA167" s="810"/>
      <c r="AB167" s="810"/>
      <c r="AC167" s="810"/>
      <c r="AD167" s="810"/>
      <c r="AE167" s="810"/>
      <c r="AF167" s="810"/>
      <c r="AG167" s="810"/>
      <c r="AH167" s="810"/>
      <c r="AI167" s="810"/>
      <c r="AJ167" s="1114"/>
      <c r="AK167" s="149"/>
      <c r="AL167" s="1158"/>
    </row>
    <row r="168" spans="1:54" s="396" customFormat="1" ht="40.5" customHeight="1">
      <c r="A168" s="466"/>
      <c r="B168" s="550"/>
      <c r="C168" s="605"/>
      <c r="D168" s="451"/>
      <c r="E168" s="451"/>
      <c r="F168" s="451"/>
      <c r="G168" s="451"/>
      <c r="H168" s="451"/>
      <c r="I168" s="451"/>
      <c r="J168" s="741"/>
      <c r="K168" s="757"/>
      <c r="L168" s="772" t="s">
        <v>38</v>
      </c>
      <c r="M168" s="791" t="s">
        <v>100</v>
      </c>
      <c r="N168" s="720"/>
      <c r="O168" s="720"/>
      <c r="P168" s="720"/>
      <c r="Q168" s="720"/>
      <c r="R168" s="720"/>
      <c r="S168" s="720"/>
      <c r="T168" s="720"/>
      <c r="U168" s="720"/>
      <c r="V168" s="720"/>
      <c r="W168" s="720"/>
      <c r="X168" s="720"/>
      <c r="Y168" s="720"/>
      <c r="Z168" s="720"/>
      <c r="AA168" s="720"/>
      <c r="AB168" s="720"/>
      <c r="AC168" s="720"/>
      <c r="AD168" s="720"/>
      <c r="AE168" s="720"/>
      <c r="AF168" s="720"/>
      <c r="AG168" s="720"/>
      <c r="AH168" s="720"/>
      <c r="AI168" s="720"/>
      <c r="AJ168" s="1115"/>
      <c r="AK168" s="472"/>
      <c r="AL168" s="1164"/>
    </row>
    <row r="169" spans="1:54" s="396" customFormat="1" ht="40.5" customHeight="1">
      <c r="A169" s="467"/>
      <c r="B169" s="550"/>
      <c r="C169" s="605"/>
      <c r="D169" s="451"/>
      <c r="E169" s="451"/>
      <c r="F169" s="451"/>
      <c r="G169" s="451"/>
      <c r="H169" s="451"/>
      <c r="I169" s="451"/>
      <c r="J169" s="741"/>
      <c r="K169" s="754"/>
      <c r="L169" s="768" t="s">
        <v>78</v>
      </c>
      <c r="M169" s="792" t="s">
        <v>104</v>
      </c>
      <c r="N169" s="575"/>
      <c r="O169" s="575"/>
      <c r="P169" s="575"/>
      <c r="Q169" s="575"/>
      <c r="R169" s="575"/>
      <c r="S169" s="575"/>
      <c r="T169" s="575"/>
      <c r="U169" s="575"/>
      <c r="V169" s="575"/>
      <c r="W169" s="575"/>
      <c r="X169" s="575"/>
      <c r="Y169" s="575"/>
      <c r="Z169" s="575"/>
      <c r="AA169" s="575"/>
      <c r="AB169" s="575"/>
      <c r="AC169" s="575"/>
      <c r="AD169" s="575"/>
      <c r="AE169" s="575"/>
      <c r="AF169" s="575"/>
      <c r="AG169" s="575"/>
      <c r="AH169" s="575"/>
      <c r="AI169" s="575"/>
      <c r="AJ169" s="1116"/>
      <c r="AK169" s="472"/>
      <c r="AL169" s="1164"/>
    </row>
    <row r="170" spans="1:54" s="396" customFormat="1" ht="18" customHeight="1">
      <c r="A170" s="468"/>
      <c r="B170" s="551" t="s">
        <v>27</v>
      </c>
      <c r="C170" s="606" t="s">
        <v>307</v>
      </c>
      <c r="D170" s="637"/>
      <c r="E170" s="637"/>
      <c r="F170" s="637"/>
      <c r="G170" s="637"/>
      <c r="H170" s="637"/>
      <c r="I170" s="637"/>
      <c r="J170" s="637"/>
      <c r="K170" s="637"/>
      <c r="L170" s="637"/>
      <c r="M170" s="637"/>
      <c r="N170" s="637"/>
      <c r="O170" s="637"/>
      <c r="P170" s="637"/>
      <c r="Q170" s="637"/>
      <c r="R170" s="637"/>
      <c r="S170" s="637"/>
      <c r="T170" s="637"/>
      <c r="U170" s="637"/>
      <c r="V170" s="637"/>
      <c r="W170" s="637"/>
      <c r="X170" s="637"/>
      <c r="Y170" s="970"/>
      <c r="Z170" s="970"/>
      <c r="AA170" s="970"/>
      <c r="AB170" s="970"/>
      <c r="AC170" s="1011"/>
      <c r="AD170" s="1011"/>
      <c r="AE170" s="1011"/>
      <c r="AF170" s="1011"/>
      <c r="AG170" s="1041"/>
      <c r="AH170" s="1041"/>
      <c r="AI170" s="1041"/>
      <c r="AJ170" s="1104"/>
      <c r="AK170" s="1137"/>
      <c r="AL170" s="1158"/>
    </row>
    <row r="171" spans="1:54" s="396" customFormat="1" ht="15" customHeight="1">
      <c r="A171" s="450" t="s">
        <v>273</v>
      </c>
      <c r="B171" s="536"/>
      <c r="C171" s="536"/>
      <c r="D171" s="536"/>
      <c r="E171" s="536"/>
      <c r="F171" s="536"/>
      <c r="G171" s="536"/>
      <c r="H171" s="536"/>
      <c r="I171" s="536"/>
      <c r="J171" s="536"/>
      <c r="K171" s="536"/>
      <c r="L171" s="536"/>
      <c r="M171" s="536"/>
      <c r="N171" s="536"/>
      <c r="O171" s="536"/>
      <c r="P171" s="536"/>
      <c r="Q171" s="536"/>
      <c r="R171" s="536"/>
      <c r="S171" s="536"/>
      <c r="T171" s="536"/>
      <c r="U171" s="536"/>
      <c r="V171" s="536"/>
      <c r="W171" s="536"/>
      <c r="X171" s="536"/>
      <c r="Y171" s="536"/>
      <c r="Z171" s="536"/>
      <c r="AA171" s="536"/>
      <c r="AB171" s="536"/>
      <c r="AC171" s="536"/>
      <c r="AD171" s="536"/>
      <c r="AE171" s="536"/>
      <c r="AF171" s="634"/>
      <c r="AG171" s="1035"/>
      <c r="AH171" s="1044" t="s">
        <v>192</v>
      </c>
      <c r="AI171" s="1035"/>
      <c r="AJ171" s="1105"/>
    </row>
    <row r="172" spans="1:54" s="396" customFormat="1" ht="28.5" customHeight="1">
      <c r="A172" s="471" t="s">
        <v>210</v>
      </c>
      <c r="B172" s="471"/>
      <c r="C172" s="471"/>
      <c r="D172" s="471"/>
      <c r="E172" s="471"/>
      <c r="F172" s="471"/>
      <c r="G172" s="471"/>
      <c r="H172" s="471"/>
      <c r="I172" s="471"/>
      <c r="J172" s="471"/>
      <c r="K172" s="471"/>
      <c r="L172" s="471"/>
      <c r="M172" s="471"/>
      <c r="N172" s="471"/>
      <c r="O172" s="471"/>
      <c r="P172" s="471"/>
      <c r="Q172" s="471"/>
      <c r="R172" s="471"/>
      <c r="S172" s="471"/>
      <c r="T172" s="471"/>
      <c r="U172" s="471"/>
      <c r="V172" s="471"/>
      <c r="W172" s="471"/>
      <c r="X172" s="471"/>
      <c r="Y172" s="471"/>
      <c r="Z172" s="471"/>
      <c r="AA172" s="471"/>
      <c r="AB172" s="471"/>
      <c r="AC172" s="471"/>
      <c r="AD172" s="471"/>
      <c r="AE172" s="471"/>
      <c r="AF172" s="471"/>
      <c r="AG172" s="471"/>
      <c r="AH172" s="471"/>
      <c r="AI172" s="471"/>
      <c r="AJ172" s="471"/>
      <c r="AK172" s="472"/>
      <c r="AL172" s="1162"/>
    </row>
    <row r="173" spans="1:54" s="396" customFormat="1" ht="6" customHeight="1">
      <c r="A173" s="472"/>
      <c r="B173" s="472"/>
      <c r="C173" s="472"/>
      <c r="D173" s="472"/>
      <c r="E173" s="472"/>
      <c r="F173" s="472"/>
      <c r="G173" s="472"/>
      <c r="H173" s="472"/>
      <c r="I173" s="472"/>
      <c r="J173" s="472"/>
      <c r="K173" s="472"/>
      <c r="L173" s="472"/>
      <c r="M173" s="472"/>
      <c r="N173" s="472"/>
      <c r="O173" s="472"/>
      <c r="P173" s="472"/>
      <c r="Q173" s="472"/>
      <c r="R173" s="472"/>
      <c r="S173" s="472"/>
      <c r="T173" s="472"/>
      <c r="U173" s="472"/>
      <c r="V173" s="472"/>
      <c r="W173" s="472"/>
      <c r="X173" s="472"/>
      <c r="Y173" s="472"/>
      <c r="Z173" s="472"/>
      <c r="AA173" s="472"/>
      <c r="AB173" s="472"/>
      <c r="AC173" s="472"/>
      <c r="AD173" s="472"/>
      <c r="AE173" s="472"/>
      <c r="AF173" s="472"/>
      <c r="AG173" s="472"/>
      <c r="AH173" s="472"/>
      <c r="AI173" s="472"/>
      <c r="AJ173" s="472"/>
      <c r="AK173" s="472"/>
      <c r="AL173" s="1162"/>
      <c r="AM173" s="149"/>
      <c r="AN173" s="149"/>
      <c r="AO173" s="149"/>
      <c r="AP173" s="149"/>
      <c r="AQ173" s="149"/>
      <c r="AR173" s="149"/>
      <c r="AS173" s="149"/>
      <c r="AT173" s="1204"/>
      <c r="AU173" s="149"/>
      <c r="AV173" s="149"/>
      <c r="AW173" s="149"/>
      <c r="AX173" s="149"/>
      <c r="BA173" s="149"/>
      <c r="BB173" s="149"/>
    </row>
    <row r="174" spans="1:54">
      <c r="A174" s="413" t="s">
        <v>434</v>
      </c>
      <c r="B174" s="151"/>
      <c r="C174" s="576"/>
      <c r="D174" s="576"/>
      <c r="E174" s="576"/>
      <c r="F174" s="576"/>
      <c r="G174" s="576"/>
      <c r="H174" s="576"/>
      <c r="I174" s="576"/>
      <c r="J174" s="576"/>
      <c r="K174" s="576"/>
      <c r="L174" s="576"/>
      <c r="M174" s="576"/>
      <c r="N174" s="576"/>
      <c r="O174" s="576"/>
      <c r="P174" s="576"/>
      <c r="Q174" s="576"/>
      <c r="R174" s="576"/>
      <c r="S174" s="576"/>
      <c r="T174" s="576"/>
      <c r="U174" s="576"/>
      <c r="V174" s="576"/>
      <c r="W174" s="576"/>
      <c r="X174" s="576"/>
      <c r="Y174" s="576"/>
      <c r="Z174" s="576"/>
      <c r="AA174" s="576"/>
      <c r="AB174" s="576"/>
      <c r="AC174" s="576"/>
      <c r="AD174" s="576"/>
      <c r="AE174" s="576"/>
      <c r="AF174" s="576"/>
      <c r="AG174" s="151"/>
      <c r="AH174" s="151"/>
      <c r="AI174" s="151"/>
      <c r="AJ174" s="151"/>
      <c r="AK174" s="472"/>
      <c r="AT174" s="1204"/>
    </row>
    <row r="175" spans="1:54" ht="4.5" customHeight="1">
      <c r="A175" s="413"/>
      <c r="B175" s="151"/>
      <c r="C175" s="576"/>
      <c r="D175" s="576"/>
      <c r="E175" s="576"/>
      <c r="F175" s="576"/>
      <c r="G175" s="576"/>
      <c r="H175" s="576"/>
      <c r="I175" s="576"/>
      <c r="J175" s="576"/>
      <c r="K175" s="576"/>
      <c r="L175" s="576"/>
      <c r="M175" s="576"/>
      <c r="N175" s="576"/>
      <c r="O175" s="576"/>
      <c r="P175" s="576"/>
      <c r="Q175" s="576"/>
      <c r="R175" s="576"/>
      <c r="S175" s="576"/>
      <c r="T175" s="576"/>
      <c r="U175" s="576"/>
      <c r="V175" s="576"/>
      <c r="W175" s="576"/>
      <c r="X175" s="576"/>
      <c r="Y175" s="576"/>
      <c r="Z175" s="576"/>
      <c r="AA175" s="576"/>
      <c r="AB175" s="576"/>
      <c r="AC175" s="576"/>
      <c r="AD175" s="576"/>
      <c r="AE175" s="151"/>
      <c r="AF175" s="151"/>
      <c r="AG175" s="151"/>
      <c r="AH175" s="151"/>
      <c r="AI175" s="151"/>
      <c r="AJ175" s="151"/>
      <c r="AK175" s="396"/>
      <c r="AT175" s="1204"/>
    </row>
    <row r="176" spans="1:54" ht="79.5" customHeight="1">
      <c r="A176" s="473" t="s">
        <v>386</v>
      </c>
      <c r="B176" s="554"/>
      <c r="C176" s="554"/>
      <c r="D176" s="554"/>
      <c r="E176" s="554"/>
      <c r="F176" s="554"/>
      <c r="G176" s="554"/>
      <c r="H176" s="554"/>
      <c r="I176" s="554"/>
      <c r="J176" s="554"/>
      <c r="K176" s="554"/>
      <c r="L176" s="554"/>
      <c r="M176" s="554"/>
      <c r="N176" s="554"/>
      <c r="O176" s="554"/>
      <c r="P176" s="554"/>
      <c r="Q176" s="554"/>
      <c r="R176" s="554"/>
      <c r="S176" s="554"/>
      <c r="T176" s="554"/>
      <c r="U176" s="554"/>
      <c r="V176" s="554"/>
      <c r="W176" s="554"/>
      <c r="X176" s="554"/>
      <c r="Y176" s="554"/>
      <c r="Z176" s="554"/>
      <c r="AA176" s="554"/>
      <c r="AB176" s="554"/>
      <c r="AC176" s="554"/>
      <c r="AD176" s="554"/>
      <c r="AE176" s="554"/>
      <c r="AF176" s="554"/>
      <c r="AG176" s="554"/>
      <c r="AH176" s="554"/>
      <c r="AI176" s="554"/>
      <c r="AJ176" s="1117"/>
      <c r="AK176" s="1140"/>
      <c r="AT176" s="1204"/>
    </row>
    <row r="177" spans="1:54" ht="4.5" customHeight="1">
      <c r="A177" s="474"/>
      <c r="B177" s="474"/>
      <c r="C177" s="474"/>
      <c r="D177" s="474"/>
      <c r="E177" s="474"/>
      <c r="F177" s="474"/>
      <c r="G177" s="474"/>
      <c r="H177" s="474"/>
      <c r="I177" s="474"/>
      <c r="J177" s="474"/>
      <c r="K177" s="474"/>
      <c r="L177" s="474"/>
      <c r="M177" s="474"/>
      <c r="N177" s="474"/>
      <c r="O177" s="474"/>
      <c r="P177" s="474"/>
      <c r="Q177" s="474"/>
      <c r="R177" s="474"/>
      <c r="S177" s="474"/>
      <c r="T177" s="474"/>
      <c r="U177" s="474"/>
      <c r="V177" s="474"/>
      <c r="W177" s="474"/>
      <c r="X177" s="474"/>
      <c r="Y177" s="474"/>
      <c r="Z177" s="474"/>
      <c r="AA177" s="474"/>
      <c r="AB177" s="474"/>
      <c r="AC177" s="474"/>
      <c r="AD177" s="474"/>
      <c r="AE177" s="474"/>
      <c r="AF177" s="474"/>
      <c r="AG177" s="474"/>
      <c r="AH177" s="474"/>
      <c r="AI177" s="474"/>
      <c r="AJ177" s="474"/>
      <c r="AK177" s="1140"/>
      <c r="AT177" s="1204"/>
    </row>
    <row r="178" spans="1:54" ht="13.5" customHeight="1">
      <c r="A178" s="475" t="s">
        <v>203</v>
      </c>
      <c r="B178" s="555"/>
      <c r="C178" s="555"/>
      <c r="D178" s="639"/>
      <c r="E178" s="680" t="s">
        <v>83</v>
      </c>
      <c r="F178" s="708"/>
      <c r="G178" s="708"/>
      <c r="H178" s="708"/>
      <c r="I178" s="708"/>
      <c r="J178" s="708"/>
      <c r="K178" s="708"/>
      <c r="L178" s="708"/>
      <c r="M178" s="708"/>
      <c r="N178" s="708"/>
      <c r="O178" s="708"/>
      <c r="P178" s="708"/>
      <c r="Q178" s="708"/>
      <c r="R178" s="708"/>
      <c r="S178" s="708"/>
      <c r="T178" s="708"/>
      <c r="U178" s="708"/>
      <c r="V178" s="708"/>
      <c r="W178" s="708"/>
      <c r="X178" s="708"/>
      <c r="Y178" s="708"/>
      <c r="Z178" s="708"/>
      <c r="AA178" s="708"/>
      <c r="AB178" s="708"/>
      <c r="AC178" s="708"/>
      <c r="AD178" s="708"/>
      <c r="AE178" s="708"/>
      <c r="AF178" s="708"/>
      <c r="AG178" s="708"/>
      <c r="AH178" s="708"/>
      <c r="AI178" s="708"/>
      <c r="AJ178" s="1118"/>
      <c r="AK178" s="1140"/>
      <c r="AM178" s="398"/>
      <c r="AN178" s="398"/>
      <c r="AO178" s="398"/>
      <c r="AP178" s="398"/>
      <c r="AQ178" s="398"/>
      <c r="AR178" s="398"/>
      <c r="AS178" s="398"/>
      <c r="AT178" s="398"/>
      <c r="AU178" s="398"/>
      <c r="AV178" s="398"/>
      <c r="AW178" s="398"/>
      <c r="AX178" s="398"/>
      <c r="BA178" s="398"/>
      <c r="BB178" s="398"/>
    </row>
    <row r="179" spans="1:54" s="398" customFormat="1" ht="14.25" customHeight="1">
      <c r="A179" s="476" t="s">
        <v>356</v>
      </c>
      <c r="B179" s="556"/>
      <c r="C179" s="556"/>
      <c r="D179" s="640"/>
      <c r="E179" s="681"/>
      <c r="F179" s="709" t="s">
        <v>342</v>
      </c>
      <c r="G179" s="709"/>
      <c r="H179" s="709"/>
      <c r="I179" s="709"/>
      <c r="J179" s="709"/>
      <c r="K179" s="709"/>
      <c r="L179" s="709"/>
      <c r="M179" s="709"/>
      <c r="N179" s="709"/>
      <c r="O179" s="709"/>
      <c r="P179" s="709"/>
      <c r="Q179" s="709"/>
      <c r="R179" s="709"/>
      <c r="S179" s="709"/>
      <c r="T179" s="709"/>
      <c r="U179" s="709"/>
      <c r="V179" s="709"/>
      <c r="W179" s="709"/>
      <c r="X179" s="709"/>
      <c r="Y179" s="709"/>
      <c r="Z179" s="709"/>
      <c r="AA179" s="709"/>
      <c r="AB179" s="709"/>
      <c r="AC179" s="709"/>
      <c r="AD179" s="709"/>
      <c r="AE179" s="709"/>
      <c r="AF179" s="709"/>
      <c r="AG179" s="709"/>
      <c r="AH179" s="709"/>
      <c r="AI179" s="709"/>
      <c r="AJ179" s="1119"/>
      <c r="AK179" s="1140"/>
      <c r="BA179" s="1226" t="b">
        <v>0</v>
      </c>
    </row>
    <row r="180" spans="1:54" s="398" customFormat="1" ht="13.5" customHeight="1">
      <c r="A180" s="477"/>
      <c r="B180" s="451"/>
      <c r="C180" s="451"/>
      <c r="D180" s="641"/>
      <c r="E180" s="682"/>
      <c r="F180" s="710" t="s">
        <v>344</v>
      </c>
      <c r="G180" s="710"/>
      <c r="H180" s="710"/>
      <c r="I180" s="710"/>
      <c r="J180" s="710"/>
      <c r="K180" s="710"/>
      <c r="L180" s="710"/>
      <c r="M180" s="710"/>
      <c r="N180" s="710"/>
      <c r="O180" s="710"/>
      <c r="P180" s="710"/>
      <c r="Q180" s="710"/>
      <c r="R180" s="710"/>
      <c r="S180" s="710"/>
      <c r="T180" s="710"/>
      <c r="U180" s="710"/>
      <c r="V180" s="710"/>
      <c r="W180" s="710"/>
      <c r="X180" s="710"/>
      <c r="Y180" s="710"/>
      <c r="Z180" s="710"/>
      <c r="AA180" s="710"/>
      <c r="AB180" s="710"/>
      <c r="AC180" s="710"/>
      <c r="AD180" s="710"/>
      <c r="AE180" s="710"/>
      <c r="AF180" s="710"/>
      <c r="AG180" s="710"/>
      <c r="AH180" s="710"/>
      <c r="AI180" s="710"/>
      <c r="AJ180" s="1120"/>
      <c r="AK180" s="1140"/>
      <c r="BA180" s="1226" t="b">
        <v>0</v>
      </c>
    </row>
    <row r="181" spans="1:54" s="398" customFormat="1" ht="13.5" customHeight="1">
      <c r="A181" s="477"/>
      <c r="B181" s="451"/>
      <c r="C181" s="451"/>
      <c r="D181" s="641"/>
      <c r="E181" s="682"/>
      <c r="F181" s="710" t="s">
        <v>277</v>
      </c>
      <c r="G181" s="710"/>
      <c r="H181" s="710"/>
      <c r="I181" s="710"/>
      <c r="J181" s="710"/>
      <c r="K181" s="710"/>
      <c r="L181" s="710"/>
      <c r="M181" s="710"/>
      <c r="N181" s="710"/>
      <c r="O181" s="710"/>
      <c r="P181" s="710"/>
      <c r="Q181" s="710"/>
      <c r="R181" s="710"/>
      <c r="S181" s="710"/>
      <c r="T181" s="710"/>
      <c r="U181" s="710"/>
      <c r="V181" s="710"/>
      <c r="W181" s="710"/>
      <c r="X181" s="710"/>
      <c r="Y181" s="710"/>
      <c r="Z181" s="710"/>
      <c r="AA181" s="710"/>
      <c r="AB181" s="710"/>
      <c r="AC181" s="710"/>
      <c r="AD181" s="710"/>
      <c r="AE181" s="710"/>
      <c r="AF181" s="710"/>
      <c r="AG181" s="710"/>
      <c r="AH181" s="710"/>
      <c r="AI181" s="710"/>
      <c r="AJ181" s="1120"/>
      <c r="AK181" s="1140"/>
      <c r="BA181" s="1226" t="b">
        <v>0</v>
      </c>
    </row>
    <row r="182" spans="1:54" s="398" customFormat="1" ht="13.5" customHeight="1">
      <c r="A182" s="478"/>
      <c r="B182" s="557"/>
      <c r="C182" s="557"/>
      <c r="D182" s="642"/>
      <c r="E182" s="683"/>
      <c r="F182" s="711" t="s">
        <v>365</v>
      </c>
      <c r="G182" s="711"/>
      <c r="H182" s="711"/>
      <c r="I182" s="711"/>
      <c r="J182" s="711"/>
      <c r="K182" s="711"/>
      <c r="L182" s="711"/>
      <c r="M182" s="711"/>
      <c r="N182" s="711"/>
      <c r="O182" s="711"/>
      <c r="P182" s="711"/>
      <c r="Q182" s="711"/>
      <c r="R182" s="711"/>
      <c r="S182" s="711"/>
      <c r="T182" s="711"/>
      <c r="U182" s="711"/>
      <c r="V182" s="711"/>
      <c r="W182" s="711"/>
      <c r="X182" s="711"/>
      <c r="Y182" s="711"/>
      <c r="Z182" s="711"/>
      <c r="AA182" s="711"/>
      <c r="AB182" s="711"/>
      <c r="AC182" s="711"/>
      <c r="AD182" s="711"/>
      <c r="AE182" s="711"/>
      <c r="AF182" s="711"/>
      <c r="AG182" s="711"/>
      <c r="AH182" s="711"/>
      <c r="AI182" s="711"/>
      <c r="AJ182" s="1121"/>
      <c r="AK182" s="1140"/>
      <c r="BA182" s="1226" t="b">
        <v>0</v>
      </c>
      <c r="BB182" s="398">
        <f>COUNTIF(BA179:BA182,TRUE)</f>
        <v>0</v>
      </c>
    </row>
    <row r="183" spans="1:54" s="398" customFormat="1" ht="24.75" customHeight="1">
      <c r="A183" s="476" t="s">
        <v>362</v>
      </c>
      <c r="B183" s="556"/>
      <c r="C183" s="556"/>
      <c r="D183" s="640"/>
      <c r="E183" s="684"/>
      <c r="F183" s="712" t="s">
        <v>346</v>
      </c>
      <c r="G183" s="712"/>
      <c r="H183" s="712"/>
      <c r="I183" s="712"/>
      <c r="J183" s="712"/>
      <c r="K183" s="712"/>
      <c r="L183" s="712"/>
      <c r="M183" s="712"/>
      <c r="N183" s="712"/>
      <c r="O183" s="712"/>
      <c r="P183" s="712"/>
      <c r="Q183" s="712"/>
      <c r="R183" s="712"/>
      <c r="S183" s="712"/>
      <c r="T183" s="712"/>
      <c r="U183" s="712"/>
      <c r="V183" s="712"/>
      <c r="W183" s="712"/>
      <c r="X183" s="712"/>
      <c r="Y183" s="712"/>
      <c r="Z183" s="712"/>
      <c r="AA183" s="712"/>
      <c r="AB183" s="712"/>
      <c r="AC183" s="712"/>
      <c r="AD183" s="712"/>
      <c r="AE183" s="712"/>
      <c r="AF183" s="712"/>
      <c r="AG183" s="712"/>
      <c r="AH183" s="712"/>
      <c r="AI183" s="712"/>
      <c r="AJ183" s="1122"/>
      <c r="AK183" s="1140"/>
      <c r="AM183" s="396"/>
      <c r="AN183" s="396"/>
      <c r="AO183" s="396"/>
      <c r="AP183" s="396"/>
      <c r="AQ183" s="396"/>
      <c r="AR183" s="396"/>
      <c r="AS183" s="396"/>
      <c r="AT183" s="396"/>
      <c r="AU183" s="396"/>
      <c r="AV183" s="396"/>
      <c r="AW183" s="396"/>
      <c r="AX183" s="396"/>
      <c r="BA183" s="1225" t="b">
        <v>0</v>
      </c>
      <c r="BB183" s="396"/>
    </row>
    <row r="184" spans="1:54" s="396" customFormat="1" ht="13.5" customHeight="1">
      <c r="A184" s="477"/>
      <c r="B184" s="451"/>
      <c r="C184" s="451"/>
      <c r="D184" s="641"/>
      <c r="E184" s="685"/>
      <c r="F184" s="713" t="s">
        <v>244</v>
      </c>
      <c r="G184" s="713"/>
      <c r="H184" s="713"/>
      <c r="I184" s="713"/>
      <c r="J184" s="713"/>
      <c r="K184" s="713"/>
      <c r="L184" s="713"/>
      <c r="M184" s="713"/>
      <c r="N184" s="713"/>
      <c r="O184" s="713"/>
      <c r="P184" s="713"/>
      <c r="Q184" s="713"/>
      <c r="R184" s="713"/>
      <c r="S184" s="713"/>
      <c r="T184" s="713"/>
      <c r="U184" s="713"/>
      <c r="V184" s="713"/>
      <c r="W184" s="713"/>
      <c r="X184" s="713"/>
      <c r="Y184" s="713"/>
      <c r="Z184" s="713"/>
      <c r="AA184" s="713"/>
      <c r="AB184" s="713"/>
      <c r="AC184" s="713"/>
      <c r="AD184" s="713"/>
      <c r="AE184" s="713"/>
      <c r="AF184" s="713"/>
      <c r="AG184" s="713"/>
      <c r="AH184" s="713"/>
      <c r="AI184" s="713"/>
      <c r="AJ184" s="1123"/>
      <c r="AK184" s="1140"/>
      <c r="BA184" s="1225" t="b">
        <v>0</v>
      </c>
    </row>
    <row r="185" spans="1:54" s="396" customFormat="1" ht="13.5" customHeight="1">
      <c r="A185" s="477"/>
      <c r="B185" s="451"/>
      <c r="C185" s="451"/>
      <c r="D185" s="641"/>
      <c r="E185" s="682"/>
      <c r="F185" s="710" t="s">
        <v>347</v>
      </c>
      <c r="G185" s="710"/>
      <c r="H185" s="710"/>
      <c r="I185" s="710"/>
      <c r="J185" s="710"/>
      <c r="K185" s="710"/>
      <c r="L185" s="710"/>
      <c r="M185" s="710"/>
      <c r="N185" s="710"/>
      <c r="O185" s="710"/>
      <c r="P185" s="710"/>
      <c r="Q185" s="710"/>
      <c r="R185" s="710"/>
      <c r="S185" s="710"/>
      <c r="T185" s="710"/>
      <c r="U185" s="710"/>
      <c r="V185" s="710"/>
      <c r="W185" s="710"/>
      <c r="X185" s="710"/>
      <c r="Y185" s="710"/>
      <c r="Z185" s="710"/>
      <c r="AA185" s="710"/>
      <c r="AB185" s="710"/>
      <c r="AC185" s="710"/>
      <c r="AD185" s="710"/>
      <c r="AE185" s="710"/>
      <c r="AF185" s="710"/>
      <c r="AG185" s="710"/>
      <c r="AH185" s="710"/>
      <c r="AI185" s="710"/>
      <c r="AJ185" s="1120"/>
      <c r="AK185" s="1140"/>
      <c r="BA185" s="1225" t="b">
        <v>0</v>
      </c>
    </row>
    <row r="186" spans="1:54" s="396" customFormat="1" ht="13.5" customHeight="1">
      <c r="A186" s="478"/>
      <c r="B186" s="557"/>
      <c r="C186" s="557"/>
      <c r="D186" s="642"/>
      <c r="E186" s="686"/>
      <c r="F186" s="714" t="s">
        <v>84</v>
      </c>
      <c r="G186" s="714"/>
      <c r="H186" s="714"/>
      <c r="I186" s="714"/>
      <c r="J186" s="714"/>
      <c r="K186" s="714"/>
      <c r="L186" s="714"/>
      <c r="M186" s="714"/>
      <c r="N186" s="714"/>
      <c r="O186" s="714"/>
      <c r="P186" s="714"/>
      <c r="Q186" s="714"/>
      <c r="R186" s="714"/>
      <c r="S186" s="714"/>
      <c r="T186" s="714"/>
      <c r="U186" s="714"/>
      <c r="V186" s="714"/>
      <c r="W186" s="714"/>
      <c r="X186" s="714"/>
      <c r="Y186" s="714"/>
      <c r="Z186" s="714"/>
      <c r="AA186" s="714"/>
      <c r="AB186" s="714"/>
      <c r="AC186" s="714"/>
      <c r="AD186" s="714"/>
      <c r="AE186" s="714"/>
      <c r="AF186" s="714"/>
      <c r="AG186" s="714"/>
      <c r="AH186" s="714"/>
      <c r="AI186" s="714"/>
      <c r="AJ186" s="1124"/>
      <c r="AK186" s="1140"/>
      <c r="BA186" s="1225" t="b">
        <v>0</v>
      </c>
      <c r="BB186" s="398">
        <f>COUNTIF(BA183:BA186,TRUE)</f>
        <v>0</v>
      </c>
    </row>
    <row r="187" spans="1:54" s="396" customFormat="1" ht="13.5" customHeight="1">
      <c r="A187" s="476" t="s">
        <v>304</v>
      </c>
      <c r="B187" s="556"/>
      <c r="C187" s="556"/>
      <c r="D187" s="640"/>
      <c r="E187" s="685"/>
      <c r="F187" s="713" t="s">
        <v>142</v>
      </c>
      <c r="G187" s="713"/>
      <c r="H187" s="713"/>
      <c r="I187" s="713"/>
      <c r="J187" s="713"/>
      <c r="K187" s="713"/>
      <c r="L187" s="713"/>
      <c r="M187" s="713"/>
      <c r="N187" s="713"/>
      <c r="O187" s="713"/>
      <c r="P187" s="713"/>
      <c r="Q187" s="713"/>
      <c r="R187" s="713"/>
      <c r="S187" s="713"/>
      <c r="T187" s="713"/>
      <c r="U187" s="713"/>
      <c r="V187" s="713"/>
      <c r="W187" s="713"/>
      <c r="X187" s="713"/>
      <c r="Y187" s="713"/>
      <c r="Z187" s="713"/>
      <c r="AA187" s="713"/>
      <c r="AB187" s="713"/>
      <c r="AC187" s="713"/>
      <c r="AD187" s="713"/>
      <c r="AE187" s="713"/>
      <c r="AF187" s="713"/>
      <c r="AG187" s="713"/>
      <c r="AH187" s="713"/>
      <c r="AI187" s="713"/>
      <c r="AJ187" s="1123"/>
      <c r="AK187" s="1140"/>
      <c r="BA187" s="1225" t="b">
        <v>0</v>
      </c>
    </row>
    <row r="188" spans="1:54" s="396" customFormat="1" ht="22.5" customHeight="1">
      <c r="A188" s="477"/>
      <c r="B188" s="451"/>
      <c r="C188" s="451"/>
      <c r="D188" s="641"/>
      <c r="E188" s="682"/>
      <c r="F188" s="710" t="s">
        <v>55</v>
      </c>
      <c r="G188" s="710"/>
      <c r="H188" s="710"/>
      <c r="I188" s="710"/>
      <c r="J188" s="710"/>
      <c r="K188" s="710"/>
      <c r="L188" s="710"/>
      <c r="M188" s="710"/>
      <c r="N188" s="710"/>
      <c r="O188" s="710"/>
      <c r="P188" s="710"/>
      <c r="Q188" s="710"/>
      <c r="R188" s="710"/>
      <c r="S188" s="710"/>
      <c r="T188" s="710"/>
      <c r="U188" s="710"/>
      <c r="V188" s="710"/>
      <c r="W188" s="710"/>
      <c r="X188" s="710"/>
      <c r="Y188" s="710"/>
      <c r="Z188" s="710"/>
      <c r="AA188" s="710"/>
      <c r="AB188" s="710"/>
      <c r="AC188" s="710"/>
      <c r="AD188" s="710"/>
      <c r="AE188" s="710"/>
      <c r="AF188" s="710"/>
      <c r="AG188" s="710"/>
      <c r="AH188" s="710"/>
      <c r="AI188" s="710"/>
      <c r="AJ188" s="1120"/>
      <c r="AK188" s="1140"/>
      <c r="BA188" s="1225" t="b">
        <v>0</v>
      </c>
    </row>
    <row r="189" spans="1:54" s="396" customFormat="1" ht="13.5" customHeight="1">
      <c r="A189" s="477"/>
      <c r="B189" s="451"/>
      <c r="C189" s="451"/>
      <c r="D189" s="641"/>
      <c r="E189" s="682"/>
      <c r="F189" s="710" t="s">
        <v>349</v>
      </c>
      <c r="G189" s="710"/>
      <c r="H189" s="710"/>
      <c r="I189" s="710"/>
      <c r="J189" s="710"/>
      <c r="K189" s="710"/>
      <c r="L189" s="710"/>
      <c r="M189" s="710"/>
      <c r="N189" s="710"/>
      <c r="O189" s="710"/>
      <c r="P189" s="710"/>
      <c r="Q189" s="710"/>
      <c r="R189" s="710"/>
      <c r="S189" s="710"/>
      <c r="T189" s="710"/>
      <c r="U189" s="710"/>
      <c r="V189" s="710"/>
      <c r="W189" s="710"/>
      <c r="X189" s="710"/>
      <c r="Y189" s="710"/>
      <c r="Z189" s="710"/>
      <c r="AA189" s="710"/>
      <c r="AB189" s="710"/>
      <c r="AC189" s="710"/>
      <c r="AD189" s="710"/>
      <c r="AE189" s="710"/>
      <c r="AF189" s="710"/>
      <c r="AG189" s="710"/>
      <c r="AH189" s="710"/>
      <c r="AI189" s="710"/>
      <c r="AJ189" s="1120"/>
      <c r="AK189" s="1140"/>
      <c r="BA189" s="1225" t="b">
        <v>0</v>
      </c>
    </row>
    <row r="190" spans="1:54" s="396" customFormat="1" ht="13.5" customHeight="1">
      <c r="A190" s="478"/>
      <c r="B190" s="557"/>
      <c r="C190" s="557"/>
      <c r="D190" s="642"/>
      <c r="E190" s="686"/>
      <c r="F190" s="714" t="s">
        <v>350</v>
      </c>
      <c r="G190" s="714"/>
      <c r="H190" s="714"/>
      <c r="I190" s="714"/>
      <c r="J190" s="714"/>
      <c r="K190" s="714"/>
      <c r="L190" s="714"/>
      <c r="M190" s="714"/>
      <c r="N190" s="714"/>
      <c r="O190" s="714"/>
      <c r="P190" s="714"/>
      <c r="Q190" s="714"/>
      <c r="R190" s="714"/>
      <c r="S190" s="714"/>
      <c r="T190" s="714"/>
      <c r="U190" s="714"/>
      <c r="V190" s="714"/>
      <c r="W190" s="714"/>
      <c r="X190" s="714"/>
      <c r="Y190" s="714"/>
      <c r="Z190" s="714"/>
      <c r="AA190" s="714"/>
      <c r="AB190" s="714"/>
      <c r="AC190" s="714"/>
      <c r="AD190" s="714"/>
      <c r="AE190" s="714"/>
      <c r="AF190" s="714"/>
      <c r="AG190" s="714"/>
      <c r="AH190" s="714"/>
      <c r="AI190" s="714"/>
      <c r="AJ190" s="1125"/>
      <c r="AK190" s="1140"/>
      <c r="BA190" s="1225" t="b">
        <v>0</v>
      </c>
      <c r="BB190" s="398">
        <f>COUNTIF(BA187:BA190,TRUE)</f>
        <v>0</v>
      </c>
    </row>
    <row r="191" spans="1:54" s="396" customFormat="1" ht="21" customHeight="1">
      <c r="A191" s="476" t="s">
        <v>363</v>
      </c>
      <c r="B191" s="556"/>
      <c r="C191" s="556"/>
      <c r="D191" s="640"/>
      <c r="E191" s="685"/>
      <c r="F191" s="715" t="s">
        <v>353</v>
      </c>
      <c r="G191" s="715"/>
      <c r="H191" s="715"/>
      <c r="I191" s="715"/>
      <c r="J191" s="715"/>
      <c r="K191" s="715"/>
      <c r="L191" s="715"/>
      <c r="M191" s="715"/>
      <c r="N191" s="715"/>
      <c r="O191" s="715"/>
      <c r="P191" s="715"/>
      <c r="Q191" s="715"/>
      <c r="R191" s="715"/>
      <c r="S191" s="715"/>
      <c r="T191" s="715"/>
      <c r="U191" s="715"/>
      <c r="V191" s="715"/>
      <c r="W191" s="715"/>
      <c r="X191" s="715"/>
      <c r="Y191" s="715"/>
      <c r="Z191" s="715"/>
      <c r="AA191" s="715"/>
      <c r="AB191" s="715"/>
      <c r="AC191" s="715"/>
      <c r="AD191" s="715"/>
      <c r="AE191" s="715"/>
      <c r="AF191" s="715"/>
      <c r="AG191" s="715"/>
      <c r="AH191" s="715"/>
      <c r="AI191" s="715"/>
      <c r="AJ191" s="1123"/>
      <c r="AK191" s="1140"/>
      <c r="BA191" s="1225" t="b">
        <v>0</v>
      </c>
    </row>
    <row r="192" spans="1:54" s="396" customFormat="1" ht="13.5" customHeight="1">
      <c r="A192" s="477"/>
      <c r="B192" s="451"/>
      <c r="C192" s="451"/>
      <c r="D192" s="641"/>
      <c r="E192" s="682"/>
      <c r="F192" s="716" t="s">
        <v>352</v>
      </c>
      <c r="G192" s="716"/>
      <c r="H192" s="716"/>
      <c r="I192" s="716"/>
      <c r="J192" s="716"/>
      <c r="K192" s="716"/>
      <c r="L192" s="716"/>
      <c r="M192" s="716"/>
      <c r="N192" s="716"/>
      <c r="O192" s="716"/>
      <c r="P192" s="716"/>
      <c r="Q192" s="716"/>
      <c r="R192" s="716"/>
      <c r="S192" s="716"/>
      <c r="T192" s="716"/>
      <c r="U192" s="716"/>
      <c r="V192" s="716"/>
      <c r="W192" s="716"/>
      <c r="X192" s="716"/>
      <c r="Y192" s="716"/>
      <c r="Z192" s="716"/>
      <c r="AA192" s="716"/>
      <c r="AB192" s="716"/>
      <c r="AC192" s="716"/>
      <c r="AD192" s="716"/>
      <c r="AE192" s="716"/>
      <c r="AF192" s="716"/>
      <c r="AG192" s="716"/>
      <c r="AH192" s="716"/>
      <c r="AI192" s="716"/>
      <c r="AJ192" s="1123"/>
      <c r="AK192" s="149"/>
      <c r="BA192" s="1225" t="b">
        <v>0</v>
      </c>
    </row>
    <row r="193" spans="1:54" s="396" customFormat="1" ht="13.5" customHeight="1">
      <c r="A193" s="477"/>
      <c r="B193" s="451"/>
      <c r="C193" s="451"/>
      <c r="D193" s="641"/>
      <c r="E193" s="685"/>
      <c r="F193" s="715" t="s">
        <v>355</v>
      </c>
      <c r="G193" s="715"/>
      <c r="H193" s="715"/>
      <c r="I193" s="715"/>
      <c r="J193" s="715"/>
      <c r="K193" s="715"/>
      <c r="L193" s="715"/>
      <c r="M193" s="715"/>
      <c r="N193" s="715"/>
      <c r="O193" s="715"/>
      <c r="P193" s="715"/>
      <c r="Q193" s="715"/>
      <c r="R193" s="715"/>
      <c r="S193" s="715"/>
      <c r="T193" s="715"/>
      <c r="U193" s="715"/>
      <c r="V193" s="715"/>
      <c r="W193" s="715"/>
      <c r="X193" s="715"/>
      <c r="Y193" s="715"/>
      <c r="Z193" s="715"/>
      <c r="AA193" s="715"/>
      <c r="AB193" s="715"/>
      <c r="AC193" s="715"/>
      <c r="AD193" s="715"/>
      <c r="AE193" s="715"/>
      <c r="AF193" s="715"/>
      <c r="AG193" s="715"/>
      <c r="AH193" s="715"/>
      <c r="AI193" s="715"/>
      <c r="AJ193" s="1126"/>
      <c r="BA193" s="1225" t="b">
        <v>0</v>
      </c>
    </row>
    <row r="194" spans="1:54" s="396" customFormat="1" ht="13.5" customHeight="1">
      <c r="A194" s="478"/>
      <c r="B194" s="557"/>
      <c r="C194" s="557"/>
      <c r="D194" s="642"/>
      <c r="E194" s="686"/>
      <c r="F194" s="714" t="s">
        <v>357</v>
      </c>
      <c r="G194" s="714"/>
      <c r="H194" s="714"/>
      <c r="I194" s="714"/>
      <c r="J194" s="714"/>
      <c r="K194" s="714"/>
      <c r="L194" s="714"/>
      <c r="M194" s="714"/>
      <c r="N194" s="714"/>
      <c r="O194" s="714"/>
      <c r="P194" s="714"/>
      <c r="Q194" s="714"/>
      <c r="R194" s="714"/>
      <c r="S194" s="714"/>
      <c r="T194" s="714"/>
      <c r="U194" s="714"/>
      <c r="V194" s="714"/>
      <c r="W194" s="714"/>
      <c r="X194" s="714"/>
      <c r="Y194" s="714"/>
      <c r="Z194" s="714"/>
      <c r="AA194" s="714"/>
      <c r="AB194" s="714"/>
      <c r="AC194" s="714"/>
      <c r="AD194" s="714"/>
      <c r="AE194" s="714"/>
      <c r="AF194" s="714"/>
      <c r="AG194" s="714"/>
      <c r="AH194" s="714"/>
      <c r="AI194" s="714"/>
      <c r="AJ194" s="1124"/>
      <c r="BA194" s="1225" t="b">
        <v>0</v>
      </c>
      <c r="BB194" s="398">
        <f>COUNTIF(BA191:BA194,TRUE)</f>
        <v>0</v>
      </c>
    </row>
    <row r="195" spans="1:54" s="396" customFormat="1" ht="13.5" customHeight="1">
      <c r="A195" s="476" t="s">
        <v>298</v>
      </c>
      <c r="B195" s="556"/>
      <c r="C195" s="556"/>
      <c r="D195" s="640"/>
      <c r="E195" s="685"/>
      <c r="F195" s="715" t="s">
        <v>358</v>
      </c>
      <c r="G195" s="715"/>
      <c r="H195" s="715"/>
      <c r="I195" s="715"/>
      <c r="J195" s="715"/>
      <c r="K195" s="715"/>
      <c r="L195" s="715"/>
      <c r="M195" s="715"/>
      <c r="N195" s="715"/>
      <c r="O195" s="715"/>
      <c r="P195" s="715"/>
      <c r="Q195" s="715"/>
      <c r="R195" s="715"/>
      <c r="S195" s="715"/>
      <c r="T195" s="715"/>
      <c r="U195" s="715"/>
      <c r="V195" s="715"/>
      <c r="W195" s="715"/>
      <c r="X195" s="715"/>
      <c r="Y195" s="715"/>
      <c r="Z195" s="715"/>
      <c r="AA195" s="715"/>
      <c r="AB195" s="715"/>
      <c r="AC195" s="715"/>
      <c r="AD195" s="715"/>
      <c r="AE195" s="715"/>
      <c r="AF195" s="715"/>
      <c r="AG195" s="715"/>
      <c r="AH195" s="715"/>
      <c r="AI195" s="715"/>
      <c r="AJ195" s="1123"/>
      <c r="BA195" s="1225" t="b">
        <v>0</v>
      </c>
    </row>
    <row r="196" spans="1:54" s="396" customFormat="1" ht="21" customHeight="1">
      <c r="A196" s="477"/>
      <c r="B196" s="451"/>
      <c r="C196" s="451"/>
      <c r="D196" s="641"/>
      <c r="E196" s="682"/>
      <c r="F196" s="716" t="s">
        <v>159</v>
      </c>
      <c r="G196" s="716"/>
      <c r="H196" s="716"/>
      <c r="I196" s="716"/>
      <c r="J196" s="716"/>
      <c r="K196" s="716"/>
      <c r="L196" s="716"/>
      <c r="M196" s="716"/>
      <c r="N196" s="716"/>
      <c r="O196" s="716"/>
      <c r="P196" s="716"/>
      <c r="Q196" s="716"/>
      <c r="R196" s="716"/>
      <c r="S196" s="716"/>
      <c r="T196" s="716"/>
      <c r="U196" s="716"/>
      <c r="V196" s="716"/>
      <c r="W196" s="716"/>
      <c r="X196" s="716"/>
      <c r="Y196" s="716"/>
      <c r="Z196" s="716"/>
      <c r="AA196" s="716"/>
      <c r="AB196" s="716"/>
      <c r="AC196" s="716"/>
      <c r="AD196" s="716"/>
      <c r="AE196" s="716"/>
      <c r="AF196" s="716"/>
      <c r="AG196" s="716"/>
      <c r="AH196" s="716"/>
      <c r="AI196" s="716"/>
      <c r="AJ196" s="1120"/>
      <c r="BA196" s="1225" t="b">
        <v>0</v>
      </c>
    </row>
    <row r="197" spans="1:54" s="396" customFormat="1" ht="13.5" customHeight="1">
      <c r="A197" s="477"/>
      <c r="B197" s="451"/>
      <c r="C197" s="451"/>
      <c r="D197" s="641"/>
      <c r="E197" s="682"/>
      <c r="F197" s="716" t="s">
        <v>359</v>
      </c>
      <c r="G197" s="716"/>
      <c r="H197" s="716"/>
      <c r="I197" s="716"/>
      <c r="J197" s="716"/>
      <c r="K197" s="716"/>
      <c r="L197" s="716"/>
      <c r="M197" s="716"/>
      <c r="N197" s="716"/>
      <c r="O197" s="716"/>
      <c r="P197" s="716"/>
      <c r="Q197" s="716"/>
      <c r="R197" s="716"/>
      <c r="S197" s="716"/>
      <c r="T197" s="716"/>
      <c r="U197" s="716"/>
      <c r="V197" s="716"/>
      <c r="W197" s="716"/>
      <c r="X197" s="716"/>
      <c r="Y197" s="716"/>
      <c r="Z197" s="716"/>
      <c r="AA197" s="716"/>
      <c r="AB197" s="716"/>
      <c r="AC197" s="716"/>
      <c r="AD197" s="716"/>
      <c r="AE197" s="716"/>
      <c r="AF197" s="716"/>
      <c r="AG197" s="716"/>
      <c r="AH197" s="716"/>
      <c r="AI197" s="716"/>
      <c r="AJ197" s="1120"/>
      <c r="BA197" s="1225" t="b">
        <v>0</v>
      </c>
    </row>
    <row r="198" spans="1:54" s="396" customFormat="1" ht="13.5" customHeight="1">
      <c r="A198" s="478"/>
      <c r="B198" s="557"/>
      <c r="C198" s="557"/>
      <c r="D198" s="642"/>
      <c r="E198" s="686"/>
      <c r="F198" s="714" t="s">
        <v>360</v>
      </c>
      <c r="G198" s="714"/>
      <c r="H198" s="714"/>
      <c r="I198" s="714"/>
      <c r="J198" s="714"/>
      <c r="K198" s="714"/>
      <c r="L198" s="714"/>
      <c r="M198" s="714"/>
      <c r="N198" s="714"/>
      <c r="O198" s="714"/>
      <c r="P198" s="714"/>
      <c r="Q198" s="714"/>
      <c r="R198" s="714"/>
      <c r="S198" s="714"/>
      <c r="T198" s="714"/>
      <c r="U198" s="714"/>
      <c r="V198" s="714"/>
      <c r="W198" s="714"/>
      <c r="X198" s="714"/>
      <c r="Y198" s="714"/>
      <c r="Z198" s="714"/>
      <c r="AA198" s="714"/>
      <c r="AB198" s="714"/>
      <c r="AC198" s="714"/>
      <c r="AD198" s="714"/>
      <c r="AE198" s="714"/>
      <c r="AF198" s="714"/>
      <c r="AG198" s="714"/>
      <c r="AH198" s="714"/>
      <c r="AI198" s="714"/>
      <c r="AJ198" s="1125"/>
      <c r="BA198" s="1225" t="b">
        <v>0</v>
      </c>
      <c r="BB198" s="398">
        <f>COUNTIF(BA195:BA198,TRUE)</f>
        <v>0</v>
      </c>
    </row>
    <row r="199" spans="1:54" s="396" customFormat="1" ht="13.5" customHeight="1">
      <c r="A199" s="476" t="s">
        <v>318</v>
      </c>
      <c r="B199" s="556"/>
      <c r="C199" s="556"/>
      <c r="D199" s="640"/>
      <c r="E199" s="685"/>
      <c r="F199" s="717" t="s">
        <v>302</v>
      </c>
      <c r="G199" s="717"/>
      <c r="H199" s="717"/>
      <c r="I199" s="717"/>
      <c r="J199" s="717"/>
      <c r="K199" s="717"/>
      <c r="L199" s="717"/>
      <c r="M199" s="717"/>
      <c r="N199" s="717"/>
      <c r="O199" s="717"/>
      <c r="P199" s="717"/>
      <c r="Q199" s="717"/>
      <c r="R199" s="717"/>
      <c r="S199" s="717"/>
      <c r="T199" s="717"/>
      <c r="U199" s="717"/>
      <c r="V199" s="717"/>
      <c r="W199" s="717"/>
      <c r="X199" s="717"/>
      <c r="Y199" s="717"/>
      <c r="Z199" s="717"/>
      <c r="AA199" s="717"/>
      <c r="AB199" s="717"/>
      <c r="AC199" s="717"/>
      <c r="AD199" s="717"/>
      <c r="AE199" s="717"/>
      <c r="AF199" s="717"/>
      <c r="AG199" s="717"/>
      <c r="AH199" s="717"/>
      <c r="AI199" s="717"/>
      <c r="AJ199" s="1127"/>
      <c r="AK199" s="472"/>
      <c r="BA199" s="1225" t="b">
        <v>0</v>
      </c>
    </row>
    <row r="200" spans="1:54" s="396" customFormat="1" ht="13.5" customHeight="1">
      <c r="A200" s="477"/>
      <c r="B200" s="451"/>
      <c r="C200" s="451"/>
      <c r="D200" s="641"/>
      <c r="E200" s="682"/>
      <c r="F200" s="716" t="s">
        <v>367</v>
      </c>
      <c r="G200" s="716"/>
      <c r="H200" s="716"/>
      <c r="I200" s="716"/>
      <c r="J200" s="716"/>
      <c r="K200" s="716"/>
      <c r="L200" s="716"/>
      <c r="M200" s="716"/>
      <c r="N200" s="716"/>
      <c r="O200" s="716"/>
      <c r="P200" s="716"/>
      <c r="Q200" s="716"/>
      <c r="R200" s="716"/>
      <c r="S200" s="716"/>
      <c r="T200" s="716"/>
      <c r="U200" s="716"/>
      <c r="V200" s="716"/>
      <c r="W200" s="716"/>
      <c r="X200" s="716"/>
      <c r="Y200" s="716"/>
      <c r="Z200" s="716"/>
      <c r="AA200" s="716"/>
      <c r="AB200" s="716"/>
      <c r="AC200" s="716"/>
      <c r="AD200" s="716"/>
      <c r="AE200" s="716"/>
      <c r="AF200" s="716"/>
      <c r="AG200" s="716"/>
      <c r="AH200" s="716"/>
      <c r="AI200" s="716"/>
      <c r="AJ200" s="1120"/>
      <c r="AK200" s="1140"/>
      <c r="BA200" s="1225" t="b">
        <v>0</v>
      </c>
    </row>
    <row r="201" spans="1:54" s="396" customFormat="1" ht="13.5" customHeight="1">
      <c r="A201" s="477"/>
      <c r="B201" s="451"/>
      <c r="C201" s="451"/>
      <c r="D201" s="641"/>
      <c r="E201" s="682"/>
      <c r="F201" s="716" t="s">
        <v>309</v>
      </c>
      <c r="G201" s="716"/>
      <c r="H201" s="716"/>
      <c r="I201" s="716"/>
      <c r="J201" s="716"/>
      <c r="K201" s="716"/>
      <c r="L201" s="716"/>
      <c r="M201" s="716"/>
      <c r="N201" s="716"/>
      <c r="O201" s="716"/>
      <c r="P201" s="716"/>
      <c r="Q201" s="716"/>
      <c r="R201" s="716"/>
      <c r="S201" s="716"/>
      <c r="T201" s="716"/>
      <c r="U201" s="716"/>
      <c r="V201" s="716"/>
      <c r="W201" s="716"/>
      <c r="X201" s="716"/>
      <c r="Y201" s="716"/>
      <c r="Z201" s="716"/>
      <c r="AA201" s="716"/>
      <c r="AB201" s="716"/>
      <c r="AC201" s="716"/>
      <c r="AD201" s="716"/>
      <c r="AE201" s="716"/>
      <c r="AF201" s="716"/>
      <c r="AG201" s="716"/>
      <c r="AH201" s="716"/>
      <c r="AI201" s="716"/>
      <c r="AJ201" s="1120"/>
      <c r="AK201" s="1140"/>
      <c r="BA201" s="1225" t="b">
        <v>0</v>
      </c>
    </row>
    <row r="202" spans="1:54" s="396" customFormat="1" ht="13.5" customHeight="1">
      <c r="A202" s="478"/>
      <c r="B202" s="557"/>
      <c r="C202" s="557"/>
      <c r="D202" s="642"/>
      <c r="E202" s="687"/>
      <c r="F202" s="718" t="s">
        <v>361</v>
      </c>
      <c r="G202" s="718"/>
      <c r="H202" s="718"/>
      <c r="I202" s="718"/>
      <c r="J202" s="718"/>
      <c r="K202" s="718"/>
      <c r="L202" s="718"/>
      <c r="M202" s="718"/>
      <c r="N202" s="718"/>
      <c r="O202" s="718"/>
      <c r="P202" s="718"/>
      <c r="Q202" s="718"/>
      <c r="R202" s="718"/>
      <c r="S202" s="718"/>
      <c r="T202" s="718"/>
      <c r="U202" s="718"/>
      <c r="V202" s="718"/>
      <c r="W202" s="718"/>
      <c r="X202" s="718"/>
      <c r="Y202" s="718"/>
      <c r="Z202" s="718"/>
      <c r="AA202" s="718"/>
      <c r="AB202" s="718"/>
      <c r="AC202" s="718"/>
      <c r="AD202" s="718"/>
      <c r="AE202" s="718"/>
      <c r="AF202" s="718"/>
      <c r="AG202" s="718"/>
      <c r="AH202" s="718"/>
      <c r="AI202" s="718"/>
      <c r="AJ202" s="1128"/>
      <c r="AK202" s="149"/>
      <c r="BA202" s="1225" t="b">
        <v>0</v>
      </c>
      <c r="BB202" s="398">
        <f>COUNTIF(BA199:BA202,TRUE)</f>
        <v>0</v>
      </c>
    </row>
    <row r="203" spans="1:54" s="396" customFormat="1" ht="15" customHeight="1">
      <c r="A203" s="450" t="s">
        <v>273</v>
      </c>
      <c r="B203" s="536"/>
      <c r="C203" s="536"/>
      <c r="D203" s="536"/>
      <c r="E203" s="536"/>
      <c r="F203" s="536"/>
      <c r="G203" s="536"/>
      <c r="H203" s="536"/>
      <c r="I203" s="536"/>
      <c r="J203" s="536"/>
      <c r="K203" s="536"/>
      <c r="L203" s="536"/>
      <c r="M203" s="536"/>
      <c r="N203" s="536"/>
      <c r="O203" s="536"/>
      <c r="P203" s="536"/>
      <c r="Q203" s="536"/>
      <c r="R203" s="536"/>
      <c r="S203" s="536"/>
      <c r="T203" s="536"/>
      <c r="U203" s="536"/>
      <c r="V203" s="536"/>
      <c r="W203" s="536"/>
      <c r="X203" s="536"/>
      <c r="Y203" s="536"/>
      <c r="Z203" s="536"/>
      <c r="AA203" s="536"/>
      <c r="AB203" s="536"/>
      <c r="AC203" s="536"/>
      <c r="AD203" s="536"/>
      <c r="AE203" s="536"/>
      <c r="AF203" s="634"/>
      <c r="AG203" s="1042"/>
      <c r="AH203" s="1048" t="s">
        <v>192</v>
      </c>
      <c r="AI203" s="1042"/>
      <c r="AJ203" s="1129"/>
      <c r="AM203" s="149"/>
      <c r="AN203" s="149"/>
      <c r="AO203" s="149"/>
      <c r="AP203" s="149"/>
      <c r="AQ203" s="149"/>
      <c r="AR203" s="149"/>
      <c r="AS203" s="149"/>
      <c r="AT203" s="1204"/>
      <c r="AU203" s="149"/>
      <c r="AV203" s="149"/>
      <c r="AW203" s="149"/>
      <c r="AX203" s="149"/>
      <c r="BA203" s="149"/>
      <c r="BB203" s="149"/>
    </row>
    <row r="204" spans="1:54" ht="9" customHeight="1">
      <c r="A204" s="479"/>
      <c r="B204" s="479"/>
      <c r="C204" s="479"/>
      <c r="D204" s="479"/>
      <c r="E204" s="479"/>
      <c r="F204" s="479"/>
      <c r="G204" s="479"/>
      <c r="H204" s="479"/>
      <c r="I204" s="479"/>
      <c r="J204" s="479"/>
      <c r="K204" s="479"/>
      <c r="L204" s="479"/>
      <c r="M204" s="479"/>
      <c r="N204" s="479"/>
      <c r="O204" s="479"/>
      <c r="P204" s="479"/>
      <c r="Q204" s="479"/>
      <c r="R204" s="479"/>
      <c r="S204" s="479"/>
      <c r="T204" s="479"/>
      <c r="U204" s="479"/>
      <c r="V204" s="479"/>
      <c r="W204" s="479"/>
      <c r="X204" s="479"/>
      <c r="Y204" s="479"/>
      <c r="Z204" s="479"/>
      <c r="AA204" s="479"/>
      <c r="AB204" s="479"/>
      <c r="AC204" s="479"/>
      <c r="AD204" s="479"/>
      <c r="AE204" s="479"/>
      <c r="AF204" s="479"/>
      <c r="AG204" s="479"/>
      <c r="AH204" s="479"/>
      <c r="AI204" s="479"/>
      <c r="AJ204" s="1130"/>
      <c r="AT204" s="1204"/>
    </row>
    <row r="205" spans="1:54">
      <c r="A205" s="413" t="s">
        <v>364</v>
      </c>
      <c r="B205" s="151"/>
      <c r="C205" s="576"/>
      <c r="D205" s="576"/>
      <c r="E205" s="576"/>
      <c r="F205" s="576"/>
      <c r="G205" s="576"/>
      <c r="H205" s="576"/>
      <c r="I205" s="576"/>
      <c r="J205" s="576"/>
      <c r="K205" s="576"/>
      <c r="L205" s="576"/>
      <c r="M205" s="576"/>
      <c r="N205" s="576"/>
      <c r="O205" s="576"/>
      <c r="P205" s="576"/>
      <c r="Q205" s="576"/>
      <c r="R205" s="576"/>
      <c r="S205" s="576"/>
      <c r="T205" s="576"/>
      <c r="U205" s="576"/>
      <c r="V205" s="576"/>
      <c r="W205" s="576"/>
      <c r="X205" s="576"/>
      <c r="Y205" s="576"/>
      <c r="Z205" s="576"/>
      <c r="AA205" s="576"/>
      <c r="AB205" s="576"/>
      <c r="AC205" s="576"/>
      <c r="AD205" s="576"/>
      <c r="AE205" s="576"/>
      <c r="AF205" s="576"/>
      <c r="AG205" s="151"/>
      <c r="AH205" s="151"/>
      <c r="AI205" s="151"/>
      <c r="AJ205" s="151"/>
      <c r="AT205" s="1204"/>
    </row>
    <row r="206" spans="1:54" ht="17.25" customHeight="1">
      <c r="A206" s="480" t="s">
        <v>240</v>
      </c>
      <c r="B206" s="151"/>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6"/>
      <c r="AM206" s="398"/>
      <c r="AN206" s="398"/>
      <c r="AO206" s="398"/>
      <c r="AP206" s="398"/>
      <c r="AQ206" s="398"/>
      <c r="AR206" s="398"/>
      <c r="AS206" s="398"/>
      <c r="AT206" s="398"/>
      <c r="AU206" s="398"/>
      <c r="AV206" s="398"/>
      <c r="AW206" s="398"/>
      <c r="AX206" s="398"/>
      <c r="BA206" s="398"/>
      <c r="BB206" s="398"/>
    </row>
    <row r="207" spans="1:54" s="398" customFormat="1" ht="15" customHeight="1">
      <c r="A207" s="455" t="s">
        <v>74</v>
      </c>
      <c r="B207" s="538"/>
      <c r="C207" s="538"/>
      <c r="D207" s="643"/>
      <c r="E207" s="688"/>
      <c r="F207" s="719" t="s">
        <v>54</v>
      </c>
      <c r="G207" s="719"/>
      <c r="H207" s="719"/>
      <c r="I207" s="719"/>
      <c r="J207" s="719"/>
      <c r="K207" s="719"/>
      <c r="L207" s="719"/>
      <c r="M207" s="719"/>
      <c r="N207" s="719"/>
      <c r="O207" s="828"/>
      <c r="P207" s="828"/>
      <c r="Q207" s="828"/>
      <c r="R207" s="719" t="s">
        <v>135</v>
      </c>
      <c r="S207" s="878"/>
      <c r="T207" s="878" t="s">
        <v>319</v>
      </c>
      <c r="U207" s="878"/>
      <c r="V207" s="878"/>
      <c r="W207" s="719"/>
      <c r="X207" s="719"/>
      <c r="Y207" s="719"/>
      <c r="Z207" s="719"/>
      <c r="AA207" s="828"/>
      <c r="AB207" s="828"/>
      <c r="AC207" s="828"/>
      <c r="AD207" s="828"/>
      <c r="AE207" s="828"/>
      <c r="AF207" s="828"/>
      <c r="AG207" s="828"/>
      <c r="AH207" s="828"/>
      <c r="AI207" s="828"/>
      <c r="AJ207" s="1131"/>
      <c r="AK207" s="396"/>
    </row>
    <row r="208" spans="1:54" s="398" customFormat="1" ht="15" customHeight="1">
      <c r="A208" s="481"/>
      <c r="B208" s="558"/>
      <c r="C208" s="558"/>
      <c r="D208" s="644"/>
      <c r="E208" s="689"/>
      <c r="F208" s="716" t="s">
        <v>127</v>
      </c>
      <c r="G208" s="716"/>
      <c r="H208" s="716"/>
      <c r="I208" s="716"/>
      <c r="J208" s="716"/>
      <c r="K208" s="716"/>
      <c r="L208" s="716"/>
      <c r="M208" s="710"/>
      <c r="N208" s="710"/>
      <c r="O208" s="710"/>
      <c r="P208" s="710"/>
      <c r="Q208" s="710"/>
      <c r="R208" s="863" t="s">
        <v>135</v>
      </c>
      <c r="S208" s="879"/>
      <c r="T208" s="879" t="s">
        <v>319</v>
      </c>
      <c r="U208" s="879"/>
      <c r="V208" s="879"/>
      <c r="W208" s="863"/>
      <c r="X208" s="863"/>
      <c r="Y208" s="971"/>
      <c r="Z208" s="863"/>
      <c r="AA208" s="996"/>
      <c r="AB208" s="710"/>
      <c r="AC208" s="710"/>
      <c r="AD208" s="710"/>
      <c r="AE208" s="710"/>
      <c r="AF208" s="710"/>
      <c r="AG208" s="710"/>
      <c r="AH208" s="710"/>
      <c r="AI208" s="710"/>
      <c r="AJ208" s="1120"/>
      <c r="AK208" s="149"/>
      <c r="AM208" s="396"/>
      <c r="AN208" s="396"/>
      <c r="AO208" s="396"/>
      <c r="AP208" s="396"/>
      <c r="AQ208" s="396"/>
      <c r="AR208" s="396"/>
      <c r="AS208" s="396"/>
      <c r="AT208" s="396"/>
      <c r="AU208" s="396"/>
      <c r="AV208" s="396"/>
      <c r="AW208" s="396"/>
      <c r="AX208" s="396"/>
      <c r="BA208" s="396"/>
      <c r="BB208" s="396"/>
    </row>
    <row r="209" spans="1:54" s="396" customFormat="1" ht="15" customHeight="1">
      <c r="A209" s="482" t="s">
        <v>87</v>
      </c>
      <c r="B209" s="559"/>
      <c r="C209" s="559"/>
      <c r="D209" s="645"/>
      <c r="E209" s="689"/>
      <c r="F209" s="720" t="s">
        <v>88</v>
      </c>
      <c r="G209" s="720"/>
      <c r="H209" s="720"/>
      <c r="I209" s="720"/>
      <c r="J209" s="720"/>
      <c r="K209" s="720"/>
      <c r="L209" s="720"/>
      <c r="M209" s="720"/>
      <c r="N209" s="720"/>
      <c r="O209" s="720"/>
      <c r="P209" s="720"/>
      <c r="Q209" s="720"/>
      <c r="R209" s="720"/>
      <c r="S209" s="720"/>
      <c r="T209" s="720"/>
      <c r="U209" s="863" t="s">
        <v>135</v>
      </c>
      <c r="V209" s="879"/>
      <c r="W209" s="879" t="s">
        <v>319</v>
      </c>
      <c r="X209" s="879"/>
      <c r="Y209" s="879"/>
      <c r="Z209" s="863"/>
      <c r="AA209" s="863"/>
      <c r="AB209" s="863"/>
      <c r="AC209" s="863"/>
      <c r="AD209" s="710"/>
      <c r="AE209" s="710"/>
      <c r="AF209" s="710"/>
      <c r="AG209" s="710"/>
      <c r="AH209" s="710"/>
      <c r="AI209" s="710"/>
      <c r="AJ209" s="1120"/>
      <c r="AK209" s="149"/>
    </row>
    <row r="210" spans="1:54" s="396" customFormat="1" ht="15" customHeight="1">
      <c r="A210" s="450"/>
      <c r="B210" s="536"/>
      <c r="C210" s="536"/>
      <c r="D210" s="646"/>
      <c r="E210" s="690"/>
      <c r="F210" s="721" t="s">
        <v>107</v>
      </c>
      <c r="G210" s="721"/>
      <c r="H210" s="737"/>
      <c r="I210" s="737"/>
      <c r="J210" s="737"/>
      <c r="K210" s="737"/>
      <c r="L210" s="737"/>
      <c r="M210" s="737"/>
      <c r="N210" s="737"/>
      <c r="O210" s="737"/>
      <c r="P210" s="737"/>
      <c r="Q210" s="737"/>
      <c r="R210" s="737"/>
      <c r="S210" s="737"/>
      <c r="T210" s="737"/>
      <c r="U210" s="737"/>
      <c r="V210" s="737"/>
      <c r="W210" s="737"/>
      <c r="X210" s="737"/>
      <c r="Y210" s="972" t="s">
        <v>89</v>
      </c>
      <c r="Z210" s="983" t="s">
        <v>135</v>
      </c>
      <c r="AA210" s="997"/>
      <c r="AB210" s="997" t="s">
        <v>95</v>
      </c>
      <c r="AC210" s="997"/>
      <c r="AD210" s="983"/>
      <c r="AE210" s="983"/>
      <c r="AF210" s="983"/>
      <c r="AG210" s="983"/>
      <c r="AH210" s="1049"/>
      <c r="AI210" s="1049"/>
      <c r="AJ210" s="1132"/>
      <c r="AK210" s="149"/>
    </row>
    <row r="211" spans="1:54" s="396" customFormat="1" ht="15" customHeight="1">
      <c r="A211" s="450" t="s">
        <v>273</v>
      </c>
      <c r="B211" s="536"/>
      <c r="C211" s="536"/>
      <c r="D211" s="536"/>
      <c r="E211" s="536"/>
      <c r="F211" s="536"/>
      <c r="G211" s="536"/>
      <c r="H211" s="536"/>
      <c r="I211" s="536"/>
      <c r="J211" s="536"/>
      <c r="K211" s="536"/>
      <c r="L211" s="536"/>
      <c r="M211" s="536"/>
      <c r="N211" s="536"/>
      <c r="O211" s="536"/>
      <c r="P211" s="536"/>
      <c r="Q211" s="536"/>
      <c r="R211" s="536"/>
      <c r="S211" s="536"/>
      <c r="T211" s="536"/>
      <c r="U211" s="536"/>
      <c r="V211" s="536"/>
      <c r="W211" s="536"/>
      <c r="X211" s="536"/>
      <c r="Y211" s="536"/>
      <c r="Z211" s="536"/>
      <c r="AA211" s="536"/>
      <c r="AB211" s="536"/>
      <c r="AC211" s="536"/>
      <c r="AD211" s="536"/>
      <c r="AE211" s="536"/>
      <c r="AF211" s="634"/>
      <c r="AG211" s="1036"/>
      <c r="AH211" s="1045" t="s">
        <v>192</v>
      </c>
      <c r="AI211" s="1036"/>
      <c r="AJ211" s="1095"/>
      <c r="AM211" s="149"/>
      <c r="AN211" s="149"/>
      <c r="AO211" s="149"/>
      <c r="AP211" s="149"/>
      <c r="AQ211" s="149"/>
      <c r="AR211" s="149"/>
      <c r="AS211" s="149"/>
      <c r="AT211" s="1204"/>
      <c r="AU211" s="149"/>
      <c r="AV211" s="149"/>
      <c r="AW211" s="149"/>
      <c r="AX211" s="149"/>
      <c r="BA211" s="149"/>
      <c r="BB211" s="149"/>
    </row>
    <row r="212" spans="1:54" ht="6" customHeight="1">
      <c r="A212" s="414"/>
      <c r="B212" s="151"/>
      <c r="C212" s="576"/>
      <c r="D212" s="576"/>
      <c r="E212" s="576"/>
      <c r="F212" s="576"/>
      <c r="G212" s="576"/>
      <c r="H212" s="576"/>
      <c r="I212" s="576"/>
      <c r="J212" s="576"/>
      <c r="K212" s="576"/>
      <c r="L212" s="576"/>
      <c r="M212" s="576"/>
      <c r="N212" s="576"/>
      <c r="O212" s="576"/>
      <c r="P212" s="576"/>
      <c r="Q212" s="576"/>
      <c r="R212" s="576"/>
      <c r="S212" s="576"/>
      <c r="T212" s="576"/>
      <c r="U212" s="576"/>
      <c r="V212" s="576"/>
      <c r="W212" s="576"/>
      <c r="X212" s="576"/>
      <c r="Y212" s="576"/>
      <c r="Z212" s="576"/>
      <c r="AA212" s="576"/>
      <c r="AB212" s="576"/>
      <c r="AC212" s="576"/>
      <c r="AD212" s="576"/>
      <c r="AE212" s="576"/>
      <c r="AF212" s="576"/>
      <c r="AG212" s="576"/>
      <c r="AH212" s="576"/>
      <c r="AI212" s="576"/>
      <c r="AJ212" s="151"/>
    </row>
    <row r="213" spans="1:54" ht="15.75" customHeight="1">
      <c r="A213" s="483"/>
      <c r="B213" s="560" t="s">
        <v>121</v>
      </c>
      <c r="C213" s="483"/>
      <c r="D213" s="483"/>
      <c r="E213" s="483"/>
      <c r="F213" s="483"/>
      <c r="G213" s="483"/>
      <c r="H213" s="483"/>
      <c r="I213" s="483"/>
      <c r="J213" s="483"/>
      <c r="K213" s="483"/>
      <c r="L213" s="483"/>
      <c r="M213" s="483"/>
      <c r="N213" s="483"/>
      <c r="O213" s="483"/>
      <c r="P213" s="483"/>
      <c r="Q213" s="483"/>
      <c r="R213" s="483"/>
      <c r="S213" s="483"/>
      <c r="T213" s="483"/>
      <c r="U213" s="483"/>
      <c r="V213" s="483"/>
      <c r="W213" s="483"/>
      <c r="X213" s="483"/>
      <c r="Y213" s="483"/>
      <c r="Z213" s="483"/>
      <c r="AA213" s="483"/>
      <c r="AB213" s="483"/>
      <c r="AC213" s="483"/>
      <c r="AD213" s="483"/>
      <c r="AE213" s="483"/>
      <c r="AF213" s="483"/>
      <c r="AG213" s="483"/>
      <c r="AH213" s="483"/>
      <c r="AI213" s="483"/>
      <c r="AJ213" s="1133"/>
    </row>
    <row r="214" spans="1:54" ht="14.25">
      <c r="A214" s="483"/>
      <c r="B214" s="561" t="s">
        <v>157</v>
      </c>
      <c r="C214" s="609"/>
      <c r="D214" s="609"/>
      <c r="E214" s="609"/>
      <c r="F214" s="609"/>
      <c r="G214" s="609"/>
      <c r="H214" s="609"/>
      <c r="I214" s="609"/>
      <c r="J214" s="609"/>
      <c r="K214" s="609"/>
      <c r="L214" s="609"/>
      <c r="M214" s="609"/>
      <c r="N214" s="609"/>
      <c r="O214" s="609"/>
      <c r="P214" s="609"/>
      <c r="Q214" s="609"/>
      <c r="R214" s="609"/>
      <c r="S214" s="609"/>
      <c r="T214" s="609"/>
      <c r="U214" s="609"/>
      <c r="V214" s="609"/>
      <c r="W214" s="609"/>
      <c r="X214" s="609"/>
      <c r="Y214" s="973"/>
      <c r="Z214" s="984" t="s">
        <v>116</v>
      </c>
      <c r="AA214" s="984"/>
      <c r="AB214" s="984"/>
      <c r="AC214" s="984"/>
      <c r="AD214" s="984"/>
      <c r="AE214" s="984"/>
      <c r="AF214" s="984"/>
      <c r="AG214" s="984"/>
      <c r="AH214" s="984"/>
      <c r="AI214" s="984"/>
      <c r="AJ214" s="984"/>
      <c r="AK214" s="984"/>
    </row>
    <row r="215" spans="1:54" ht="16.5" customHeight="1">
      <c r="A215" s="483"/>
      <c r="B215" s="562"/>
      <c r="C215" s="610" t="s">
        <v>188</v>
      </c>
      <c r="D215" s="647"/>
      <c r="E215" s="647"/>
      <c r="F215" s="647"/>
      <c r="G215" s="647"/>
      <c r="H215" s="647"/>
      <c r="I215" s="647"/>
      <c r="J215" s="647"/>
      <c r="K215" s="647"/>
      <c r="L215" s="647"/>
      <c r="M215" s="647"/>
      <c r="N215" s="647"/>
      <c r="O215" s="647"/>
      <c r="P215" s="647"/>
      <c r="Q215" s="647"/>
      <c r="R215" s="647"/>
      <c r="S215" s="647"/>
      <c r="T215" s="647"/>
      <c r="U215" s="647"/>
      <c r="V215" s="647"/>
      <c r="W215" s="647"/>
      <c r="X215" s="647"/>
      <c r="Y215" s="974"/>
      <c r="Z215" s="985" t="s">
        <v>119</v>
      </c>
      <c r="AA215" s="985"/>
      <c r="AB215" s="985"/>
      <c r="AC215" s="985"/>
      <c r="AD215" s="985"/>
      <c r="AE215" s="985"/>
      <c r="AF215" s="985"/>
      <c r="AG215" s="985"/>
      <c r="AH215" s="985"/>
      <c r="AI215" s="985"/>
      <c r="AJ215" s="985"/>
      <c r="AK215" s="1141"/>
      <c r="BA215" s="1227" t="b">
        <v>0</v>
      </c>
    </row>
    <row r="216" spans="1:54" ht="16.5" customHeight="1">
      <c r="A216" s="483"/>
      <c r="B216" s="563"/>
      <c r="C216" s="611" t="s">
        <v>354</v>
      </c>
      <c r="D216" s="648"/>
      <c r="E216" s="648"/>
      <c r="F216" s="648"/>
      <c r="G216" s="648"/>
      <c r="H216" s="648"/>
      <c r="I216" s="648"/>
      <c r="J216" s="648"/>
      <c r="K216" s="648"/>
      <c r="L216" s="648"/>
      <c r="M216" s="648"/>
      <c r="N216" s="648"/>
      <c r="O216" s="648"/>
      <c r="P216" s="648"/>
      <c r="Q216" s="648"/>
      <c r="R216" s="648"/>
      <c r="S216" s="648"/>
      <c r="T216" s="648"/>
      <c r="U216" s="648"/>
      <c r="V216" s="648"/>
      <c r="W216" s="648"/>
      <c r="X216" s="648"/>
      <c r="Y216" s="975"/>
      <c r="Z216" s="986" t="s">
        <v>122</v>
      </c>
      <c r="AA216" s="986"/>
      <c r="AB216" s="986"/>
      <c r="AC216" s="986"/>
      <c r="AD216" s="986"/>
      <c r="AE216" s="986"/>
      <c r="AF216" s="986"/>
      <c r="AG216" s="986"/>
      <c r="AH216" s="986"/>
      <c r="AI216" s="986"/>
      <c r="AJ216" s="986"/>
      <c r="AK216" s="1142"/>
      <c r="BA216" s="1227" t="b">
        <v>0</v>
      </c>
    </row>
    <row r="217" spans="1:54" ht="16.5" customHeight="1">
      <c r="A217" s="483"/>
      <c r="B217" s="563"/>
      <c r="C217" s="611" t="s">
        <v>214</v>
      </c>
      <c r="D217" s="648"/>
      <c r="E217" s="648"/>
      <c r="F217" s="648"/>
      <c r="G217" s="648"/>
      <c r="H217" s="648"/>
      <c r="I217" s="648"/>
      <c r="J217" s="648"/>
      <c r="K217" s="648"/>
      <c r="L217" s="648"/>
      <c r="M217" s="648"/>
      <c r="N217" s="648"/>
      <c r="O217" s="648"/>
      <c r="P217" s="648"/>
      <c r="Q217" s="648"/>
      <c r="R217" s="648"/>
      <c r="S217" s="648"/>
      <c r="T217" s="648"/>
      <c r="U217" s="648"/>
      <c r="V217" s="648"/>
      <c r="W217" s="648"/>
      <c r="X217" s="648"/>
      <c r="Y217" s="975"/>
      <c r="Z217" s="986" t="s">
        <v>300</v>
      </c>
      <c r="AA217" s="986"/>
      <c r="AB217" s="986"/>
      <c r="AC217" s="986"/>
      <c r="AD217" s="986"/>
      <c r="AE217" s="986"/>
      <c r="AF217" s="986"/>
      <c r="AG217" s="986"/>
      <c r="AH217" s="986"/>
      <c r="AI217" s="986"/>
      <c r="AJ217" s="986"/>
      <c r="AK217" s="1142"/>
      <c r="BA217" s="1227" t="b">
        <v>0</v>
      </c>
    </row>
    <row r="218" spans="1:54" ht="16.5" customHeight="1">
      <c r="A218" s="483"/>
      <c r="B218" s="563"/>
      <c r="C218" s="611" t="s">
        <v>292</v>
      </c>
      <c r="D218" s="648"/>
      <c r="E218" s="648"/>
      <c r="F218" s="648"/>
      <c r="G218" s="648"/>
      <c r="H218" s="648"/>
      <c r="I218" s="648"/>
      <c r="J218" s="648"/>
      <c r="K218" s="648"/>
      <c r="L218" s="648"/>
      <c r="M218" s="648"/>
      <c r="N218" s="648"/>
      <c r="O218" s="648"/>
      <c r="P218" s="648"/>
      <c r="Q218" s="648"/>
      <c r="R218" s="648"/>
      <c r="S218" s="648"/>
      <c r="T218" s="648"/>
      <c r="U218" s="648"/>
      <c r="V218" s="648"/>
      <c r="W218" s="648"/>
      <c r="X218" s="648"/>
      <c r="Y218" s="975"/>
      <c r="Z218" s="986" t="s">
        <v>315</v>
      </c>
      <c r="AA218" s="986"/>
      <c r="AB218" s="986"/>
      <c r="AC218" s="986"/>
      <c r="AD218" s="986"/>
      <c r="AE218" s="986"/>
      <c r="AF218" s="986"/>
      <c r="AG218" s="986"/>
      <c r="AH218" s="986"/>
      <c r="AI218" s="986"/>
      <c r="AJ218" s="986"/>
      <c r="AK218" s="1142"/>
      <c r="BA218" s="1227" t="b">
        <v>0</v>
      </c>
    </row>
    <row r="219" spans="1:54" ht="24.75" customHeight="1">
      <c r="A219" s="483"/>
      <c r="B219" s="563"/>
      <c r="C219" s="612" t="s">
        <v>224</v>
      </c>
      <c r="D219" s="612"/>
      <c r="E219" s="612"/>
      <c r="F219" s="612"/>
      <c r="G219" s="612"/>
      <c r="H219" s="612"/>
      <c r="I219" s="612"/>
      <c r="J219" s="612"/>
      <c r="K219" s="612"/>
      <c r="L219" s="612"/>
      <c r="M219" s="612"/>
      <c r="N219" s="612"/>
      <c r="O219" s="612"/>
      <c r="P219" s="612"/>
      <c r="Q219" s="612"/>
      <c r="R219" s="612"/>
      <c r="S219" s="612"/>
      <c r="T219" s="612"/>
      <c r="U219" s="612"/>
      <c r="V219" s="612"/>
      <c r="W219" s="612"/>
      <c r="X219" s="612"/>
      <c r="Y219" s="976"/>
      <c r="Z219" s="986" t="s">
        <v>225</v>
      </c>
      <c r="AA219" s="986"/>
      <c r="AB219" s="986"/>
      <c r="AC219" s="986"/>
      <c r="AD219" s="986"/>
      <c r="AE219" s="986"/>
      <c r="AF219" s="986"/>
      <c r="AG219" s="986"/>
      <c r="AH219" s="986"/>
      <c r="AI219" s="986"/>
      <c r="AJ219" s="986"/>
      <c r="AK219" s="1142"/>
      <c r="BA219" s="1227" t="b">
        <v>0</v>
      </c>
    </row>
    <row r="220" spans="1:54" ht="16.5" customHeight="1">
      <c r="A220" s="483"/>
      <c r="B220" s="563"/>
      <c r="C220" s="612" t="s">
        <v>195</v>
      </c>
      <c r="D220" s="612"/>
      <c r="E220" s="612"/>
      <c r="F220" s="612"/>
      <c r="G220" s="612"/>
      <c r="H220" s="612"/>
      <c r="I220" s="612"/>
      <c r="J220" s="612"/>
      <c r="K220" s="612"/>
      <c r="L220" s="612"/>
      <c r="M220" s="612"/>
      <c r="N220" s="612"/>
      <c r="O220" s="612"/>
      <c r="P220" s="612"/>
      <c r="Q220" s="612"/>
      <c r="R220" s="612"/>
      <c r="S220" s="612"/>
      <c r="T220" s="612"/>
      <c r="U220" s="612"/>
      <c r="V220" s="612"/>
      <c r="W220" s="612"/>
      <c r="X220" s="612"/>
      <c r="Y220" s="976"/>
      <c r="Z220" s="987" t="s">
        <v>226</v>
      </c>
      <c r="AA220" s="987"/>
      <c r="AB220" s="987"/>
      <c r="AC220" s="987"/>
      <c r="AD220" s="987"/>
      <c r="AE220" s="987"/>
      <c r="AF220" s="987"/>
      <c r="AG220" s="987"/>
      <c r="AH220" s="987"/>
      <c r="AI220" s="987"/>
      <c r="AJ220" s="987"/>
      <c r="AK220" s="1143"/>
      <c r="BA220" s="1227" t="b">
        <v>0</v>
      </c>
    </row>
    <row r="221" spans="1:54" ht="16.5" customHeight="1">
      <c r="A221" s="483"/>
      <c r="B221" s="564"/>
      <c r="C221" s="613" t="s">
        <v>190</v>
      </c>
      <c r="D221" s="649"/>
      <c r="E221" s="649"/>
      <c r="F221" s="649"/>
      <c r="G221" s="649"/>
      <c r="H221" s="649"/>
      <c r="I221" s="649"/>
      <c r="J221" s="649"/>
      <c r="K221" s="649"/>
      <c r="L221" s="649"/>
      <c r="M221" s="649"/>
      <c r="N221" s="649"/>
      <c r="O221" s="649"/>
      <c r="P221" s="649"/>
      <c r="Q221" s="649"/>
      <c r="R221" s="649"/>
      <c r="S221" s="649"/>
      <c r="T221" s="649"/>
      <c r="U221" s="649"/>
      <c r="V221" s="649"/>
      <c r="W221" s="649"/>
      <c r="X221" s="649"/>
      <c r="Y221" s="977"/>
      <c r="Z221" s="988" t="s">
        <v>118</v>
      </c>
      <c r="AA221" s="988"/>
      <c r="AB221" s="988"/>
      <c r="AC221" s="988"/>
      <c r="AD221" s="988"/>
      <c r="AE221" s="988"/>
      <c r="AF221" s="988"/>
      <c r="AG221" s="988"/>
      <c r="AH221" s="988"/>
      <c r="AI221" s="988"/>
      <c r="AJ221" s="988"/>
      <c r="AK221" s="1144"/>
      <c r="BA221" s="1227" t="b">
        <v>0</v>
      </c>
    </row>
    <row r="222" spans="1:54" ht="3" customHeight="1">
      <c r="A222" s="483"/>
      <c r="B222" s="483"/>
      <c r="C222" s="560"/>
      <c r="D222" s="483"/>
      <c r="E222" s="483"/>
      <c r="F222" s="483"/>
      <c r="G222" s="483"/>
      <c r="H222" s="483"/>
      <c r="I222" s="483"/>
      <c r="J222" s="483"/>
      <c r="K222" s="483"/>
      <c r="L222" s="483"/>
      <c r="M222" s="483"/>
      <c r="N222" s="483"/>
      <c r="O222" s="483"/>
      <c r="P222" s="483"/>
      <c r="Q222" s="483"/>
      <c r="R222" s="483"/>
      <c r="S222" s="483"/>
      <c r="T222" s="483"/>
      <c r="U222" s="483"/>
      <c r="V222" s="483"/>
      <c r="W222" s="483"/>
      <c r="X222" s="483"/>
      <c r="Y222" s="483"/>
      <c r="Z222" s="560"/>
      <c r="AA222" s="560"/>
      <c r="AB222" s="560"/>
      <c r="AC222" s="560"/>
      <c r="AD222" s="560"/>
      <c r="AE222" s="560"/>
      <c r="AF222" s="560"/>
      <c r="AG222" s="560"/>
      <c r="AH222" s="560"/>
      <c r="AI222" s="483"/>
      <c r="AJ222" s="1133"/>
    </row>
    <row r="223" spans="1:54" ht="12" customHeight="1">
      <c r="A223" s="483"/>
      <c r="B223" s="565" t="s">
        <v>235</v>
      </c>
      <c r="C223" s="614" t="s">
        <v>234</v>
      </c>
      <c r="D223" s="614"/>
      <c r="E223" s="614"/>
      <c r="F223" s="614"/>
      <c r="G223" s="614"/>
      <c r="H223" s="614"/>
      <c r="I223" s="614"/>
      <c r="J223" s="614"/>
      <c r="K223" s="614"/>
      <c r="L223" s="614"/>
      <c r="M223" s="614"/>
      <c r="N223" s="614"/>
      <c r="O223" s="614"/>
      <c r="P223" s="614"/>
      <c r="Q223" s="614"/>
      <c r="R223" s="614"/>
      <c r="S223" s="614"/>
      <c r="T223" s="614"/>
      <c r="U223" s="614"/>
      <c r="V223" s="614"/>
      <c r="W223" s="614"/>
      <c r="X223" s="614"/>
      <c r="Y223" s="614"/>
      <c r="Z223" s="614"/>
      <c r="AA223" s="614"/>
      <c r="AB223" s="614"/>
      <c r="AC223" s="614"/>
      <c r="AD223" s="614"/>
      <c r="AE223" s="614"/>
      <c r="AF223" s="614"/>
      <c r="AG223" s="614"/>
      <c r="AH223" s="614"/>
      <c r="AI223" s="614"/>
      <c r="AJ223" s="614"/>
      <c r="AK223" s="614"/>
    </row>
    <row r="224" spans="1:54" ht="21" customHeight="1">
      <c r="A224" s="483"/>
      <c r="B224" s="566" t="s">
        <v>50</v>
      </c>
      <c r="C224" s="615" t="s">
        <v>120</v>
      </c>
      <c r="D224" s="615"/>
      <c r="E224" s="615"/>
      <c r="F224" s="615"/>
      <c r="G224" s="615"/>
      <c r="H224" s="615"/>
      <c r="I224" s="615"/>
      <c r="J224" s="615"/>
      <c r="K224" s="615"/>
      <c r="L224" s="615"/>
      <c r="M224" s="615"/>
      <c r="N224" s="615"/>
      <c r="O224" s="615"/>
      <c r="P224" s="615"/>
      <c r="Q224" s="615"/>
      <c r="R224" s="615"/>
      <c r="S224" s="615"/>
      <c r="T224" s="615"/>
      <c r="U224" s="615"/>
      <c r="V224" s="615"/>
      <c r="W224" s="615"/>
      <c r="X224" s="615"/>
      <c r="Y224" s="615"/>
      <c r="Z224" s="615"/>
      <c r="AA224" s="615"/>
      <c r="AB224" s="615"/>
      <c r="AC224" s="615"/>
      <c r="AD224" s="615"/>
      <c r="AE224" s="615"/>
      <c r="AF224" s="615"/>
      <c r="AG224" s="615"/>
      <c r="AH224" s="615"/>
      <c r="AI224" s="615"/>
      <c r="AJ224" s="615"/>
      <c r="AK224" s="615"/>
    </row>
    <row r="225" spans="1:52" ht="7.5" customHeight="1">
      <c r="A225" s="484"/>
      <c r="B225" s="484"/>
      <c r="C225" s="616"/>
      <c r="D225" s="616"/>
      <c r="E225" s="616"/>
      <c r="F225" s="616"/>
      <c r="G225" s="616"/>
      <c r="H225" s="616"/>
      <c r="I225" s="616"/>
      <c r="J225" s="616"/>
      <c r="K225" s="616"/>
      <c r="L225" s="616"/>
      <c r="M225" s="616"/>
      <c r="N225" s="616"/>
      <c r="O225" s="616"/>
      <c r="P225" s="616"/>
      <c r="Q225" s="616"/>
      <c r="R225" s="616"/>
      <c r="S225" s="616"/>
      <c r="T225" s="616"/>
      <c r="U225" s="616"/>
      <c r="V225" s="616"/>
      <c r="W225" s="616"/>
      <c r="X225" s="616"/>
      <c r="Y225" s="616"/>
      <c r="Z225" s="616"/>
      <c r="AA225" s="616"/>
      <c r="AB225" s="616"/>
      <c r="AC225" s="616"/>
      <c r="AD225" s="616"/>
      <c r="AE225" s="616"/>
      <c r="AF225" s="616"/>
      <c r="AG225" s="616"/>
      <c r="AH225" s="616"/>
      <c r="AI225" s="616"/>
      <c r="AJ225" s="1134"/>
    </row>
    <row r="226" spans="1:52" ht="4.5" customHeight="1">
      <c r="A226" s="485"/>
      <c r="B226" s="567"/>
      <c r="C226" s="567"/>
      <c r="D226" s="567"/>
      <c r="E226" s="567"/>
      <c r="F226" s="567"/>
      <c r="G226" s="567"/>
      <c r="H226" s="567"/>
      <c r="I226" s="567"/>
      <c r="J226" s="567"/>
      <c r="K226" s="567"/>
      <c r="L226" s="567"/>
      <c r="M226" s="567"/>
      <c r="N226" s="567"/>
      <c r="O226" s="567"/>
      <c r="P226" s="567"/>
      <c r="Q226" s="567"/>
      <c r="R226" s="567"/>
      <c r="S226" s="567"/>
      <c r="T226" s="567"/>
      <c r="U226" s="567"/>
      <c r="V226" s="567"/>
      <c r="W226" s="567"/>
      <c r="X226" s="567"/>
      <c r="Y226" s="567"/>
      <c r="Z226" s="567"/>
      <c r="AA226" s="567"/>
      <c r="AB226" s="567"/>
      <c r="AC226" s="567"/>
      <c r="AD226" s="567"/>
      <c r="AE226" s="567"/>
      <c r="AF226" s="567"/>
      <c r="AG226" s="567"/>
      <c r="AH226" s="567"/>
      <c r="AI226" s="567"/>
      <c r="AJ226" s="567"/>
      <c r="AK226" s="1145"/>
    </row>
    <row r="227" spans="1:52" ht="31.5" customHeight="1">
      <c r="A227" s="486"/>
      <c r="B227" s="568" t="s">
        <v>165</v>
      </c>
      <c r="C227" s="568"/>
      <c r="D227" s="568"/>
      <c r="E227" s="568"/>
      <c r="F227" s="568"/>
      <c r="G227" s="568"/>
      <c r="H227" s="568"/>
      <c r="I227" s="568"/>
      <c r="J227" s="568"/>
      <c r="K227" s="568"/>
      <c r="L227" s="568"/>
      <c r="M227" s="568"/>
      <c r="N227" s="568"/>
      <c r="O227" s="568"/>
      <c r="P227" s="568"/>
      <c r="Q227" s="568"/>
      <c r="R227" s="568"/>
      <c r="S227" s="568"/>
      <c r="T227" s="568"/>
      <c r="U227" s="568"/>
      <c r="V227" s="568"/>
      <c r="W227" s="568"/>
      <c r="X227" s="568"/>
      <c r="Y227" s="568"/>
      <c r="Z227" s="568"/>
      <c r="AA227" s="568"/>
      <c r="AB227" s="568"/>
      <c r="AC227" s="568"/>
      <c r="AD227" s="568"/>
      <c r="AE227" s="568"/>
      <c r="AF227" s="568"/>
      <c r="AG227" s="568"/>
      <c r="AH227" s="568"/>
      <c r="AI227" s="568"/>
      <c r="AJ227" s="568"/>
      <c r="AK227" s="1146"/>
    </row>
    <row r="228" spans="1:52" ht="3" customHeight="1">
      <c r="A228" s="486"/>
      <c r="B228" s="560"/>
      <c r="C228" s="483"/>
      <c r="D228" s="483"/>
      <c r="E228" s="483"/>
      <c r="F228" s="483"/>
      <c r="G228" s="483"/>
      <c r="H228" s="483"/>
      <c r="I228" s="483"/>
      <c r="J228" s="483"/>
      <c r="K228" s="483"/>
      <c r="L228" s="483"/>
      <c r="M228" s="483"/>
      <c r="N228" s="483"/>
      <c r="O228" s="483"/>
      <c r="P228" s="483"/>
      <c r="Q228" s="483"/>
      <c r="R228" s="483"/>
      <c r="S228" s="483"/>
      <c r="T228" s="483"/>
      <c r="U228" s="483"/>
      <c r="V228" s="483"/>
      <c r="W228" s="483"/>
      <c r="X228" s="483"/>
      <c r="Y228" s="483"/>
      <c r="Z228" s="483"/>
      <c r="AA228" s="483"/>
      <c r="AB228" s="483"/>
      <c r="AC228" s="483"/>
      <c r="AD228" s="483"/>
      <c r="AE228" s="483"/>
      <c r="AF228" s="483"/>
      <c r="AG228" s="483"/>
      <c r="AH228" s="483"/>
      <c r="AI228" s="483"/>
      <c r="AJ228" s="483"/>
      <c r="AK228" s="1147"/>
      <c r="AM228" s="399"/>
      <c r="AN228" s="399"/>
      <c r="AO228" s="399"/>
      <c r="AP228" s="399"/>
      <c r="AQ228" s="399"/>
      <c r="AR228" s="399"/>
      <c r="AS228" s="399"/>
      <c r="AT228" s="399"/>
      <c r="AU228" s="399"/>
      <c r="AV228" s="399"/>
      <c r="AW228" s="399"/>
      <c r="AX228" s="399"/>
      <c r="AY228" s="399"/>
      <c r="AZ228" s="399"/>
    </row>
    <row r="229" spans="1:52" s="399" customFormat="1" ht="13.5" customHeight="1">
      <c r="A229" s="487"/>
      <c r="B229" s="569" t="s">
        <v>77</v>
      </c>
      <c r="C229" s="569"/>
      <c r="D229" s="650"/>
      <c r="E229" s="691"/>
      <c r="F229" s="569" t="s">
        <v>5</v>
      </c>
      <c r="G229" s="650"/>
      <c r="H229" s="691"/>
      <c r="I229" s="569" t="s">
        <v>3</v>
      </c>
      <c r="J229" s="650"/>
      <c r="K229" s="691"/>
      <c r="L229" s="569" t="s">
        <v>26</v>
      </c>
      <c r="M229" s="793"/>
      <c r="N229" s="811" t="s">
        <v>28</v>
      </c>
      <c r="O229" s="811"/>
      <c r="P229" s="811"/>
      <c r="Q229" s="851" t="str">
        <f>IF(G9="","",G9)</f>
        <v/>
      </c>
      <c r="R229" s="851"/>
      <c r="S229" s="851"/>
      <c r="T229" s="851"/>
      <c r="U229" s="851"/>
      <c r="V229" s="851"/>
      <c r="W229" s="851"/>
      <c r="X229" s="851"/>
      <c r="Y229" s="851"/>
      <c r="Z229" s="851"/>
      <c r="AA229" s="851"/>
      <c r="AB229" s="851"/>
      <c r="AC229" s="851"/>
      <c r="AD229" s="851"/>
      <c r="AE229" s="851"/>
      <c r="AF229" s="851"/>
      <c r="AG229" s="851"/>
      <c r="AH229" s="851"/>
      <c r="AI229" s="851"/>
      <c r="AJ229" s="851"/>
      <c r="AK229" s="1148"/>
    </row>
    <row r="230" spans="1:52" s="399" customFormat="1" ht="13.5" customHeight="1">
      <c r="A230" s="488"/>
      <c r="B230" s="570"/>
      <c r="C230" s="617"/>
      <c r="D230" s="617"/>
      <c r="E230" s="617"/>
      <c r="F230" s="617"/>
      <c r="G230" s="617"/>
      <c r="H230" s="617"/>
      <c r="I230" s="617"/>
      <c r="J230" s="617"/>
      <c r="K230" s="617"/>
      <c r="L230" s="617"/>
      <c r="M230" s="617"/>
      <c r="N230" s="812" t="s">
        <v>153</v>
      </c>
      <c r="O230" s="812"/>
      <c r="P230" s="812"/>
      <c r="Q230" s="852" t="s">
        <v>154</v>
      </c>
      <c r="R230" s="852"/>
      <c r="S230" s="880"/>
      <c r="T230" s="880"/>
      <c r="U230" s="880"/>
      <c r="V230" s="880"/>
      <c r="W230" s="880"/>
      <c r="X230" s="960" t="s">
        <v>156</v>
      </c>
      <c r="Y230" s="960"/>
      <c r="Z230" s="880"/>
      <c r="AA230" s="880"/>
      <c r="AB230" s="880"/>
      <c r="AC230" s="880"/>
      <c r="AD230" s="880"/>
      <c r="AE230" s="880"/>
      <c r="AF230" s="880"/>
      <c r="AG230" s="880"/>
      <c r="AH230" s="880"/>
      <c r="AI230" s="1051"/>
      <c r="AJ230" s="1051"/>
      <c r="AK230" s="1148"/>
    </row>
    <row r="231" spans="1:52" s="399" customFormat="1" ht="2.25" customHeight="1">
      <c r="A231" s="489"/>
      <c r="B231" s="571"/>
      <c r="C231" s="618"/>
      <c r="D231" s="618"/>
      <c r="E231" s="618"/>
      <c r="F231" s="618"/>
      <c r="G231" s="618"/>
      <c r="H231" s="618"/>
      <c r="I231" s="618"/>
      <c r="J231" s="618"/>
      <c r="K231" s="618"/>
      <c r="L231" s="618"/>
      <c r="M231" s="618"/>
      <c r="N231" s="618"/>
      <c r="O231" s="618"/>
      <c r="P231" s="571"/>
      <c r="Q231" s="853"/>
      <c r="R231" s="864"/>
      <c r="S231" s="864"/>
      <c r="T231" s="864"/>
      <c r="U231" s="864"/>
      <c r="V231" s="864"/>
      <c r="W231" s="939"/>
      <c r="X231" s="939"/>
      <c r="Y231" s="939"/>
      <c r="Z231" s="939"/>
      <c r="AA231" s="939"/>
      <c r="AB231" s="939"/>
      <c r="AC231" s="939"/>
      <c r="AD231" s="939"/>
      <c r="AE231" s="939"/>
      <c r="AF231" s="939"/>
      <c r="AG231" s="939"/>
      <c r="AH231" s="939"/>
      <c r="AI231" s="1052"/>
      <c r="AJ231" s="1135"/>
      <c r="AK231" s="1149"/>
      <c r="AM231" s="149"/>
      <c r="AN231" s="149"/>
      <c r="AO231" s="149"/>
      <c r="AP231" s="149"/>
      <c r="AQ231" s="149"/>
      <c r="AR231" s="149"/>
      <c r="AS231" s="149"/>
      <c r="AT231" s="149"/>
      <c r="AU231" s="149"/>
      <c r="AV231" s="149"/>
      <c r="AW231" s="149"/>
      <c r="AX231" s="149"/>
      <c r="AY231" s="149"/>
      <c r="AZ231" s="149"/>
    </row>
    <row r="232" spans="1:52" ht="7.5" customHeight="1">
      <c r="A232" s="490"/>
      <c r="B232" s="572"/>
      <c r="C232" s="619"/>
      <c r="D232" s="619"/>
      <c r="E232" s="619"/>
      <c r="F232" s="619"/>
      <c r="G232" s="619"/>
      <c r="H232" s="619"/>
      <c r="I232" s="619"/>
      <c r="J232" s="619"/>
      <c r="K232" s="619"/>
      <c r="L232" s="619"/>
      <c r="M232" s="619"/>
      <c r="N232" s="619"/>
      <c r="O232" s="619"/>
      <c r="P232" s="619"/>
      <c r="Q232" s="619"/>
      <c r="R232" s="619"/>
      <c r="S232" s="619"/>
      <c r="T232" s="619"/>
      <c r="U232" s="619"/>
      <c r="V232" s="619"/>
      <c r="W232" s="619"/>
      <c r="X232" s="619"/>
      <c r="Y232" s="619"/>
      <c r="Z232" s="619"/>
      <c r="AA232" s="619"/>
      <c r="AB232" s="619"/>
      <c r="AC232" s="619"/>
      <c r="AD232" s="619"/>
      <c r="AE232" s="619"/>
      <c r="AF232" s="619"/>
      <c r="AG232" s="619"/>
      <c r="AH232" s="619"/>
      <c r="AI232" s="619"/>
      <c r="AJ232" s="490"/>
    </row>
    <row r="233" spans="1:52">
      <c r="B233" s="573"/>
    </row>
  </sheetData>
  <sheetProtection sheet="1" formatCells="0" formatColumns="0" formatRows="0" insertColumns="0" insertRows="0" autoFilter="0"/>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7">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count="8">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 allowBlank="1" showDropDown="0" showInputMessage="1" showErrorMessage="1" prompt="その他の職種(C)に支払われた額は含めません。" sqref="P34:U35"/>
    <dataValidation allowBlank="1" showDropDown="0" showInputMessage="1" showErrorMessage="1" prompt="下記の記入上の注意を読んだ上で記載すること。" sqref="AD32:AI32 P30:AI30"/>
    <dataValidation allowBlank="1" showDropDown="0" showInputMessage="1" showErrorMessage="1" prompt="介護職員以外に支払われた額は含みません" sqref="P32:U32"/>
    <dataValidation allowBlank="1" showDropDown="0" showInputMessage="1" showErrorMessage="1" prompt="介護職員及びその他の職種の賃金の総額を記載すること。" sqref="W32:AB32"/>
  </dataValidations>
  <pageMargins left="0.62992125984251968" right="0.15748031496062992" top="0.62992125984251968" bottom="0.23622047244094488" header="0.51181102362204722" footer="0.35433070866141736"/>
  <pageSetup paperSize="9" fitToWidth="1" fitToHeight="1" orientation="portrait" usePrinterDefaults="1" r:id="rId1"/>
  <headerFooter alignWithMargins="0"/>
  <rowBreaks count="4" manualBreakCount="4">
    <brk id="51" max="52"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dimension ref="A1:AA2"/>
  <sheetViews>
    <sheetView workbookViewId="0"/>
  </sheetViews>
  <sheetFormatPr defaultRowHeight="13.5"/>
  <sheetData>
    <row r="1" spans="1:27">
      <c r="A1" t="s">
        <v>28</v>
      </c>
      <c r="B1" t="s">
        <v>479</v>
      </c>
      <c r="C1" t="s">
        <v>31</v>
      </c>
      <c r="D1" t="s">
        <v>348</v>
      </c>
      <c r="E1" t="s">
        <v>398</v>
      </c>
      <c r="F1" t="s">
        <v>272</v>
      </c>
      <c r="G1" t="s">
        <v>485</v>
      </c>
      <c r="H1" t="s">
        <v>11</v>
      </c>
      <c r="I1" t="s">
        <v>248</v>
      </c>
      <c r="J1" t="s">
        <v>247</v>
      </c>
      <c r="K1" t="s">
        <v>480</v>
      </c>
      <c r="L1" t="s">
        <v>450</v>
      </c>
      <c r="M1" t="s">
        <v>164</v>
      </c>
      <c r="N1" t="s">
        <v>8</v>
      </c>
      <c r="O1" t="s">
        <v>250</v>
      </c>
      <c r="P1" t="s">
        <v>341</v>
      </c>
      <c r="Q1" t="s">
        <v>481</v>
      </c>
      <c r="R1" t="s">
        <v>482</v>
      </c>
      <c r="S1" t="s">
        <v>483</v>
      </c>
      <c r="T1" t="s">
        <v>484</v>
      </c>
      <c r="U1" t="s">
        <v>65</v>
      </c>
      <c r="V1" t="s">
        <v>242</v>
      </c>
      <c r="W1" t="s">
        <v>227</v>
      </c>
      <c r="X1" t="s">
        <v>217</v>
      </c>
      <c r="Y1" t="s">
        <v>282</v>
      </c>
      <c r="Z1" t="s">
        <v>108</v>
      </c>
      <c r="AA1" t="s">
        <v>47</v>
      </c>
    </row>
    <row r="2" spans="1:27">
      <c r="A2">
        <f>'(入力①) 基本情報入力シート'!M16</f>
        <v>0</v>
      </c>
      <c r="B2">
        <f>'(入力①) 基本情報入力シート'!M23</f>
        <v>0</v>
      </c>
      <c r="C2">
        <f>'(入力①) 基本情報入力シート'!M24</f>
        <v>0</v>
      </c>
      <c r="D2">
        <f>'(入力①) 基本情報入力シート'!M26</f>
        <v>0</v>
      </c>
      <c r="E2" t="str">
        <f>'(入力③)別紙様式2-1 計画書_総括表'!B19</f>
        <v>×</v>
      </c>
      <c r="F2" t="str">
        <f>'(入力③)別紙様式2-1 計画書_総括表'!L19</f>
        <v>×</v>
      </c>
      <c r="G2" t="str">
        <f>'(入力③)別紙様式2-1 計画書_総括表'!W19</f>
        <v>○</v>
      </c>
      <c r="H2" t="str">
        <f>'(入力③)別紙様式2-1 計画書_総括表'!V27</f>
        <v/>
      </c>
      <c r="I2" t="str">
        <f>'(入力③)別紙様式2-1 計画書_総括表'!AC27</f>
        <v/>
      </c>
      <c r="J2" t="str">
        <f>'(入力③)別紙様式2-1 計画書_総括表'!AJ27</f>
        <v/>
      </c>
      <c r="K2" t="str">
        <f>'(入力③)別紙様式2-1 計画書_総括表'!AC93</f>
        <v/>
      </c>
      <c r="L2" t="str">
        <f>'(入力③)別紙様式2-1 計画書_総括表'!AC96</f>
        <v/>
      </c>
      <c r="M2" t="str">
        <f>'(入力③)別紙様式2-1 計画書_総括表'!AN102</f>
        <v/>
      </c>
      <c r="N2">
        <f>'(入力③)別紙様式2-1 計画書_総括表'!BB132</f>
        <v>0</v>
      </c>
      <c r="O2">
        <f>'(入力③)別紙様式2-1 計画書_総括表'!BB182</f>
        <v>0</v>
      </c>
      <c r="P2">
        <f>'(入力③)別紙様式2-1 計画書_総括表'!BB186</f>
        <v>0</v>
      </c>
      <c r="Q2">
        <f>'(入力③)別紙様式2-1 計画書_総括表'!BB190</f>
        <v>0</v>
      </c>
      <c r="R2">
        <f>'(入力③)別紙様式2-1 計画書_総括表'!BB194</f>
        <v>0</v>
      </c>
      <c r="S2">
        <f>'(入力③)別紙様式2-1 計画書_総括表'!BB198</f>
        <v>0</v>
      </c>
      <c r="T2">
        <f>'(入力③)別紙様式2-1 計画書_総括表'!BB202</f>
        <v>0</v>
      </c>
      <c r="U2" t="b">
        <f>'(入力③)別紙様式2-1 計画書_総括表'!BA215</f>
        <v>0</v>
      </c>
      <c r="V2" t="b">
        <f>'(入力③)別紙様式2-1 計画書_総括表'!BA216</f>
        <v>0</v>
      </c>
      <c r="W2" t="b">
        <f>'(入力③)別紙様式2-1 計画書_総括表'!BA217</f>
        <v>0</v>
      </c>
      <c r="X2" t="b">
        <f>'(入力③)別紙様式2-1 計画書_総括表'!BA218</f>
        <v>0</v>
      </c>
      <c r="Y2" t="b">
        <f>'(入力③)別紙様式2-1 計画書_総括表'!BA219</f>
        <v>0</v>
      </c>
      <c r="Z2" t="b">
        <f>'(入力③)別紙様式2-1 計画書_総括表'!BA220</f>
        <v>0</v>
      </c>
      <c r="AA2" t="b">
        <f>'(入力③)別紙様式2-1 計画書_総括表'!BA221</f>
        <v>0</v>
      </c>
    </row>
  </sheetData>
  <sheetProtection sheet="1" objects="1" scenarios="1"/>
  <phoneticPr fontId="20"/>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M38"/>
  <sheetViews>
    <sheetView zoomScale="70" zoomScaleNormal="70" zoomScaleSheetLayoutView="85" workbookViewId="0"/>
  </sheetViews>
  <sheetFormatPr defaultColWidth="9" defaultRowHeight="13.5"/>
  <cols>
    <col min="1" max="1" width="21.75" style="1228" customWidth="1"/>
    <col min="2" max="2" width="20.375" style="1228" customWidth="1"/>
    <col min="3" max="7" width="6" style="1228" customWidth="1"/>
    <col min="8" max="8" width="8.625" style="1229" customWidth="1"/>
    <col min="9" max="9" width="8.5" style="1229" customWidth="1"/>
    <col min="10" max="10" width="26.875" style="1229" customWidth="1"/>
    <col min="11" max="11" width="29.5" style="1229" bestFit="1" customWidth="1"/>
    <col min="12" max="12" width="65.75" style="1229" customWidth="1"/>
    <col min="13" max="13" width="8.875" style="1228" customWidth="1"/>
    <col min="14" max="14" width="9.125" style="1228" customWidth="1"/>
    <col min="15" max="16384" width="9" style="1228"/>
  </cols>
  <sheetData>
    <row r="1" spans="1:13" ht="14.25">
      <c r="A1" s="1230" t="s">
        <v>317</v>
      </c>
      <c r="B1" s="1230"/>
      <c r="C1" s="1230"/>
      <c r="D1" s="1230"/>
      <c r="E1" s="1230"/>
      <c r="F1" s="1230"/>
      <c r="G1" s="1230"/>
    </row>
    <row r="2" spans="1:13" s="1228" customFormat="1" ht="27.75" customHeight="1">
      <c r="A2" s="1231" t="s">
        <v>59</v>
      </c>
      <c r="B2" s="1237"/>
      <c r="C2" s="1243" t="s">
        <v>138</v>
      </c>
      <c r="D2" s="1248"/>
      <c r="E2" s="1248"/>
      <c r="F2" s="1248"/>
      <c r="G2" s="1259"/>
      <c r="H2" s="1262" t="s">
        <v>327</v>
      </c>
      <c r="I2" s="1263"/>
      <c r="J2" s="1263"/>
      <c r="K2" s="1263"/>
      <c r="L2" s="1272"/>
    </row>
    <row r="3" spans="1:13" ht="39" customHeight="1">
      <c r="A3" s="1232"/>
      <c r="B3" s="1238"/>
      <c r="C3" s="1244" t="s">
        <v>139</v>
      </c>
      <c r="D3" s="1249"/>
      <c r="E3" s="1249"/>
      <c r="F3" s="1249"/>
      <c r="G3" s="1260"/>
      <c r="H3" s="1244" t="s">
        <v>133</v>
      </c>
      <c r="I3" s="1260"/>
      <c r="J3" s="1267" t="s">
        <v>254</v>
      </c>
      <c r="K3" s="1237"/>
      <c r="L3" s="1273"/>
    </row>
    <row r="4" spans="1:13" ht="18" customHeight="1">
      <c r="A4" s="1233"/>
      <c r="B4" s="1239"/>
      <c r="C4" s="1244" t="s">
        <v>130</v>
      </c>
      <c r="D4" s="1249" t="s">
        <v>91</v>
      </c>
      <c r="E4" s="1249" t="s">
        <v>131</v>
      </c>
      <c r="F4" s="1249"/>
      <c r="G4" s="1260"/>
      <c r="H4" s="1244" t="s">
        <v>79</v>
      </c>
      <c r="I4" s="1260" t="s">
        <v>80</v>
      </c>
      <c r="J4" s="1268"/>
      <c r="K4" s="1239"/>
      <c r="L4" s="1274"/>
    </row>
    <row r="5" spans="1:13" ht="18" customHeight="1">
      <c r="A5" s="1234" t="s">
        <v>75</v>
      </c>
      <c r="B5" s="1240"/>
      <c r="C5" s="1245">
        <v>0.13700000000000001</v>
      </c>
      <c r="D5" s="1250">
        <v>0.1</v>
      </c>
      <c r="E5" s="1253">
        <v>5.5e-002</v>
      </c>
      <c r="F5" s="1256">
        <v>0</v>
      </c>
      <c r="G5" s="1256">
        <v>0</v>
      </c>
      <c r="H5" s="1245">
        <v>6.3e-002</v>
      </c>
      <c r="I5" s="1264">
        <v>4.2000000000000003e-002</v>
      </c>
      <c r="J5" s="1253" t="s">
        <v>340</v>
      </c>
      <c r="K5" s="1269" t="s">
        <v>110</v>
      </c>
      <c r="L5" s="1264" t="s">
        <v>266</v>
      </c>
      <c r="M5" s="1228" t="s">
        <v>280</v>
      </c>
    </row>
    <row r="6" spans="1:13" ht="18" customHeight="1">
      <c r="A6" s="1234" t="s">
        <v>56</v>
      </c>
      <c r="B6" s="1240"/>
      <c r="C6" s="1245">
        <v>0.13700000000000001</v>
      </c>
      <c r="D6" s="1250">
        <v>0.1</v>
      </c>
      <c r="E6" s="1253">
        <v>5.5e-002</v>
      </c>
      <c r="F6" s="1256">
        <v>0</v>
      </c>
      <c r="G6" s="1256">
        <v>0</v>
      </c>
      <c r="H6" s="1245">
        <v>6.3e-002</v>
      </c>
      <c r="I6" s="1264">
        <v>4.2000000000000003e-002</v>
      </c>
      <c r="J6" s="1253" t="s">
        <v>314</v>
      </c>
      <c r="K6" s="1269" t="s">
        <v>339</v>
      </c>
      <c r="L6" s="1264" t="s">
        <v>266</v>
      </c>
      <c r="M6" s="1228" t="s">
        <v>280</v>
      </c>
    </row>
    <row r="7" spans="1:13" ht="18" customHeight="1">
      <c r="A7" s="1234" t="s">
        <v>329</v>
      </c>
      <c r="B7" s="1240"/>
      <c r="C7" s="1245">
        <v>0.13700000000000001</v>
      </c>
      <c r="D7" s="1250">
        <v>0.1</v>
      </c>
      <c r="E7" s="1253">
        <v>5.5e-002</v>
      </c>
      <c r="F7" s="1256">
        <v>0</v>
      </c>
      <c r="G7" s="1256">
        <v>0</v>
      </c>
      <c r="H7" s="1245">
        <v>6.3e-002</v>
      </c>
      <c r="I7" s="1264">
        <v>4.2000000000000003e-002</v>
      </c>
      <c r="J7" s="1253" t="s">
        <v>314</v>
      </c>
      <c r="K7" s="1269" t="s">
        <v>339</v>
      </c>
      <c r="L7" s="1264" t="s">
        <v>266</v>
      </c>
      <c r="M7" s="1228" t="s">
        <v>280</v>
      </c>
    </row>
    <row r="8" spans="1:13" ht="18" customHeight="1">
      <c r="A8" s="1234" t="s">
        <v>393</v>
      </c>
      <c r="B8" s="1240"/>
      <c r="C8" s="1245">
        <v>5.8000000000000003e-002</v>
      </c>
      <c r="D8" s="1250">
        <v>4.2000000000000003e-002</v>
      </c>
      <c r="E8" s="1253">
        <v>2.3e-002</v>
      </c>
      <c r="F8" s="1256">
        <v>0</v>
      </c>
      <c r="G8" s="1256">
        <v>0</v>
      </c>
      <c r="H8" s="1245">
        <v>2.1000000000000001e-002</v>
      </c>
      <c r="I8" s="1264">
        <v>1.4999999999999999e-002</v>
      </c>
      <c r="J8" s="1253" t="s">
        <v>314</v>
      </c>
      <c r="K8" s="1269" t="s">
        <v>339</v>
      </c>
      <c r="L8" s="1264" t="s">
        <v>266</v>
      </c>
      <c r="M8" s="1228" t="s">
        <v>280</v>
      </c>
    </row>
    <row r="9" spans="1:13" ht="18" customHeight="1">
      <c r="A9" s="1234" t="s">
        <v>4</v>
      </c>
      <c r="B9" s="1240"/>
      <c r="C9" s="1245">
        <v>5.8999999999999997e-002</v>
      </c>
      <c r="D9" s="1250">
        <v>4.2999999999999997e-002</v>
      </c>
      <c r="E9" s="1253">
        <v>2.3e-002</v>
      </c>
      <c r="F9" s="1256">
        <v>0</v>
      </c>
      <c r="G9" s="1256">
        <v>0</v>
      </c>
      <c r="H9" s="1245">
        <v>1.2e-002</v>
      </c>
      <c r="I9" s="1264">
        <v>1.e-002</v>
      </c>
      <c r="J9" s="1253" t="s">
        <v>314</v>
      </c>
      <c r="K9" s="1269" t="s">
        <v>339</v>
      </c>
      <c r="L9" s="1264" t="s">
        <v>266</v>
      </c>
      <c r="M9" s="1228" t="s">
        <v>280</v>
      </c>
    </row>
    <row r="10" spans="1:13" ht="18" customHeight="1">
      <c r="A10" s="1234" t="s">
        <v>58</v>
      </c>
      <c r="B10" s="1240"/>
      <c r="C10" s="1245">
        <v>5.8999999999999997e-002</v>
      </c>
      <c r="D10" s="1250">
        <v>4.2999999999999997e-002</v>
      </c>
      <c r="E10" s="1253">
        <v>2.3e-002</v>
      </c>
      <c r="F10" s="1256">
        <v>0</v>
      </c>
      <c r="G10" s="1256">
        <v>0</v>
      </c>
      <c r="H10" s="1245">
        <v>1.2e-002</v>
      </c>
      <c r="I10" s="1264">
        <v>1.e-002</v>
      </c>
      <c r="J10" s="1253" t="s">
        <v>314</v>
      </c>
      <c r="K10" s="1269" t="s">
        <v>339</v>
      </c>
      <c r="L10" s="1264" t="s">
        <v>189</v>
      </c>
      <c r="M10" s="1228" t="s">
        <v>280</v>
      </c>
    </row>
    <row r="11" spans="1:13" ht="18" customHeight="1">
      <c r="A11" s="1234" t="s">
        <v>395</v>
      </c>
      <c r="B11" s="1240"/>
      <c r="C11" s="1245">
        <v>4.7e-002</v>
      </c>
      <c r="D11" s="1250">
        <v>3.4000000000000002e-002</v>
      </c>
      <c r="E11" s="1253">
        <v>1.9e-002</v>
      </c>
      <c r="F11" s="1256">
        <v>0</v>
      </c>
      <c r="G11" s="1256">
        <v>0</v>
      </c>
      <c r="H11" s="1245">
        <v>2.e-002</v>
      </c>
      <c r="I11" s="1264">
        <v>1.7000000000000001e-002</v>
      </c>
      <c r="J11" s="1253" t="s">
        <v>314</v>
      </c>
      <c r="K11" s="1269" t="s">
        <v>339</v>
      </c>
      <c r="L11" s="1264" t="s">
        <v>266</v>
      </c>
      <c r="M11" s="1228" t="s">
        <v>280</v>
      </c>
    </row>
    <row r="12" spans="1:13" ht="18" customHeight="1">
      <c r="A12" s="1234" t="s">
        <v>396</v>
      </c>
      <c r="B12" s="1240"/>
      <c r="C12" s="1245">
        <v>8.2000000000000003e-002</v>
      </c>
      <c r="D12" s="1250">
        <v>6.e-002</v>
      </c>
      <c r="E12" s="1253">
        <v>3.3000000000000002e-002</v>
      </c>
      <c r="F12" s="1256">
        <v>0</v>
      </c>
      <c r="G12" s="1256">
        <v>0</v>
      </c>
      <c r="H12" s="1245">
        <v>1.7999999999999999e-002</v>
      </c>
      <c r="I12" s="1264">
        <v>1.2e-002</v>
      </c>
      <c r="J12" s="1253" t="s">
        <v>314</v>
      </c>
      <c r="K12" s="1269" t="s">
        <v>339</v>
      </c>
      <c r="L12" s="1264" t="s">
        <v>295</v>
      </c>
      <c r="M12" s="1228" t="s">
        <v>280</v>
      </c>
    </row>
    <row r="13" spans="1:13" ht="18" customHeight="1">
      <c r="A13" s="1234" t="s">
        <v>60</v>
      </c>
      <c r="B13" s="1240"/>
      <c r="C13" s="1245">
        <v>8.2000000000000003e-002</v>
      </c>
      <c r="D13" s="1250">
        <v>6.e-002</v>
      </c>
      <c r="E13" s="1253">
        <v>3.3000000000000002e-002</v>
      </c>
      <c r="F13" s="1256">
        <v>0</v>
      </c>
      <c r="G13" s="1256">
        <v>0</v>
      </c>
      <c r="H13" s="1245">
        <v>1.7999999999999999e-002</v>
      </c>
      <c r="I13" s="1264">
        <v>1.2e-002</v>
      </c>
      <c r="J13" s="1253" t="s">
        <v>314</v>
      </c>
      <c r="K13" s="1269" t="s">
        <v>339</v>
      </c>
      <c r="L13" s="1264" t="s">
        <v>295</v>
      </c>
      <c r="M13" s="1228" t="s">
        <v>280</v>
      </c>
    </row>
    <row r="14" spans="1:13" ht="18" customHeight="1">
      <c r="A14" s="1234" t="s">
        <v>312</v>
      </c>
      <c r="B14" s="1240"/>
      <c r="C14" s="1245">
        <v>0.104</v>
      </c>
      <c r="D14" s="1250">
        <v>7.5999999999999998e-002</v>
      </c>
      <c r="E14" s="1253">
        <v>4.2000000000000003e-002</v>
      </c>
      <c r="F14" s="1256">
        <v>0</v>
      </c>
      <c r="G14" s="1256">
        <v>0</v>
      </c>
      <c r="H14" s="1245">
        <v>3.1e-002</v>
      </c>
      <c r="I14" s="1264">
        <v>2.4e-002</v>
      </c>
      <c r="J14" s="1253" t="s">
        <v>314</v>
      </c>
      <c r="K14" s="1269" t="s">
        <v>339</v>
      </c>
      <c r="L14" s="1264" t="s">
        <v>266</v>
      </c>
      <c r="M14" s="1228" t="s">
        <v>280</v>
      </c>
    </row>
    <row r="15" spans="1:13" ht="18" customHeight="1">
      <c r="A15" s="1234" t="s">
        <v>257</v>
      </c>
      <c r="B15" s="1240"/>
      <c r="C15" s="1245">
        <v>0.10199999999999999</v>
      </c>
      <c r="D15" s="1250">
        <v>7.3999999999999996e-002</v>
      </c>
      <c r="E15" s="1253">
        <v>4.1000000000000002e-002</v>
      </c>
      <c r="F15" s="1256">
        <v>0</v>
      </c>
      <c r="G15" s="1256">
        <v>0</v>
      </c>
      <c r="H15" s="1245">
        <v>1.4999999999999999e-002</v>
      </c>
      <c r="I15" s="1264">
        <v>1.2e-002</v>
      </c>
      <c r="J15" s="1253" t="s">
        <v>314</v>
      </c>
      <c r="K15" s="1269" t="s">
        <v>339</v>
      </c>
      <c r="L15" s="1264" t="s">
        <v>266</v>
      </c>
      <c r="M15" s="1228" t="s">
        <v>280</v>
      </c>
    </row>
    <row r="16" spans="1:13" ht="18" customHeight="1">
      <c r="A16" s="1234" t="s">
        <v>62</v>
      </c>
      <c r="B16" s="1240"/>
      <c r="C16" s="1245">
        <v>0.10199999999999999</v>
      </c>
      <c r="D16" s="1250">
        <v>7.3999999999999996e-002</v>
      </c>
      <c r="E16" s="1253">
        <v>4.1000000000000002e-002</v>
      </c>
      <c r="F16" s="1256">
        <v>0</v>
      </c>
      <c r="G16" s="1256">
        <v>0</v>
      </c>
      <c r="H16" s="1245">
        <v>1.4999999999999999e-002</v>
      </c>
      <c r="I16" s="1264">
        <v>1.2e-002</v>
      </c>
      <c r="J16" s="1253" t="s">
        <v>314</v>
      </c>
      <c r="K16" s="1269" t="s">
        <v>339</v>
      </c>
      <c r="L16" s="1264" t="s">
        <v>266</v>
      </c>
      <c r="M16" s="1228" t="s">
        <v>280</v>
      </c>
    </row>
    <row r="17" spans="1:13" ht="18" customHeight="1">
      <c r="A17" s="1234" t="s">
        <v>397</v>
      </c>
      <c r="B17" s="1240"/>
      <c r="C17" s="1245">
        <v>0.111</v>
      </c>
      <c r="D17" s="1250">
        <v>8.1000000000000003e-002</v>
      </c>
      <c r="E17" s="1253">
        <v>4.4999999999999998e-002</v>
      </c>
      <c r="F17" s="1256">
        <v>0</v>
      </c>
      <c r="G17" s="1256">
        <v>0</v>
      </c>
      <c r="H17" s="1245">
        <v>3.1e-002</v>
      </c>
      <c r="I17" s="1264">
        <v>2.3e-002</v>
      </c>
      <c r="J17" s="1253" t="s">
        <v>314</v>
      </c>
      <c r="K17" s="1269" t="s">
        <v>339</v>
      </c>
      <c r="L17" s="1264" t="s">
        <v>266</v>
      </c>
      <c r="M17" s="1228" t="s">
        <v>280</v>
      </c>
    </row>
    <row r="18" spans="1:13" ht="18" customHeight="1">
      <c r="A18" s="1234" t="s">
        <v>40</v>
      </c>
      <c r="B18" s="1240"/>
      <c r="C18" s="1245">
        <v>8.3000000000000004e-002</v>
      </c>
      <c r="D18" s="1250">
        <v>6.e-002</v>
      </c>
      <c r="E18" s="1253">
        <v>3.3000000000000002e-002</v>
      </c>
      <c r="F18" s="1256">
        <v>0</v>
      </c>
      <c r="G18" s="1256">
        <v>0</v>
      </c>
      <c r="H18" s="1245">
        <v>2.7e-002</v>
      </c>
      <c r="I18" s="1264">
        <v>2.3e-002</v>
      </c>
      <c r="J18" s="1253" t="s">
        <v>314</v>
      </c>
      <c r="K18" s="1269" t="s">
        <v>339</v>
      </c>
      <c r="L18" s="1264" t="s">
        <v>152</v>
      </c>
      <c r="M18" s="1228" t="s">
        <v>280</v>
      </c>
    </row>
    <row r="19" spans="1:13" ht="18" customHeight="1">
      <c r="A19" s="1234" t="s">
        <v>61</v>
      </c>
      <c r="B19" s="1240"/>
      <c r="C19" s="1245">
        <v>8.3000000000000004e-002</v>
      </c>
      <c r="D19" s="1250">
        <v>6.e-002</v>
      </c>
      <c r="E19" s="1253">
        <v>3.3000000000000002e-002</v>
      </c>
      <c r="F19" s="1256">
        <v>0</v>
      </c>
      <c r="G19" s="1256">
        <v>0</v>
      </c>
      <c r="H19" s="1245">
        <v>2.7e-002</v>
      </c>
      <c r="I19" s="1264">
        <v>2.3e-002</v>
      </c>
      <c r="J19" s="1253" t="s">
        <v>314</v>
      </c>
      <c r="K19" s="1269" t="s">
        <v>339</v>
      </c>
      <c r="L19" s="1264" t="s">
        <v>152</v>
      </c>
      <c r="M19" s="1228" t="s">
        <v>280</v>
      </c>
    </row>
    <row r="20" spans="1:13" ht="27.75" customHeight="1">
      <c r="A20" s="1234" t="s">
        <v>388</v>
      </c>
      <c r="B20" s="1240"/>
      <c r="C20" s="1245">
        <v>8.3000000000000004e-002</v>
      </c>
      <c r="D20" s="1250">
        <v>6.e-002</v>
      </c>
      <c r="E20" s="1253">
        <v>3.3000000000000002e-002</v>
      </c>
      <c r="F20" s="1256">
        <v>0</v>
      </c>
      <c r="G20" s="1256">
        <v>0</v>
      </c>
      <c r="H20" s="1245">
        <v>2.7e-002</v>
      </c>
      <c r="I20" s="1264">
        <v>2.3e-002</v>
      </c>
      <c r="J20" s="1253" t="s">
        <v>314</v>
      </c>
      <c r="K20" s="1269" t="s">
        <v>339</v>
      </c>
      <c r="L20" s="1264" t="s">
        <v>101</v>
      </c>
      <c r="M20" s="1228" t="s">
        <v>280</v>
      </c>
    </row>
    <row r="21" spans="1:13" ht="18" customHeight="1">
      <c r="A21" s="1234" t="s">
        <v>64</v>
      </c>
      <c r="B21" s="1240"/>
      <c r="C21" s="1245">
        <v>3.9e-002</v>
      </c>
      <c r="D21" s="1250">
        <v>2.9000000000000001e-002</v>
      </c>
      <c r="E21" s="1253">
        <v>1.6e-002</v>
      </c>
      <c r="F21" s="1256">
        <v>0</v>
      </c>
      <c r="G21" s="1256">
        <v>0</v>
      </c>
      <c r="H21" s="1245">
        <v>2.1000000000000001e-002</v>
      </c>
      <c r="I21" s="1264">
        <v>1.7000000000000001e-002</v>
      </c>
      <c r="J21" s="1253" t="s">
        <v>314</v>
      </c>
      <c r="K21" s="1269" t="s">
        <v>339</v>
      </c>
      <c r="L21" s="1264" t="s">
        <v>266</v>
      </c>
      <c r="M21" s="1228" t="s">
        <v>280</v>
      </c>
    </row>
    <row r="22" spans="1:13" ht="29.25" customHeight="1">
      <c r="A22" s="1234" t="s">
        <v>147</v>
      </c>
      <c r="B22" s="1240"/>
      <c r="C22" s="1245">
        <v>3.9e-002</v>
      </c>
      <c r="D22" s="1250">
        <v>2.9000000000000001e-002</v>
      </c>
      <c r="E22" s="1253">
        <v>1.6e-002</v>
      </c>
      <c r="F22" s="1256">
        <v>0</v>
      </c>
      <c r="G22" s="1256">
        <v>0</v>
      </c>
      <c r="H22" s="1245">
        <v>2.1000000000000001e-002</v>
      </c>
      <c r="I22" s="1264">
        <v>1.7000000000000001e-002</v>
      </c>
      <c r="J22" s="1253" t="s">
        <v>314</v>
      </c>
      <c r="K22" s="1269" t="s">
        <v>339</v>
      </c>
      <c r="L22" s="1264" t="s">
        <v>370</v>
      </c>
      <c r="M22" s="1228" t="s">
        <v>280</v>
      </c>
    </row>
    <row r="23" spans="1:13" ht="18" customHeight="1">
      <c r="A23" s="1234" t="s">
        <v>67</v>
      </c>
      <c r="B23" s="1240"/>
      <c r="C23" s="1245">
        <v>2.5999999999999999e-002</v>
      </c>
      <c r="D23" s="1250">
        <v>1.9e-002</v>
      </c>
      <c r="E23" s="1253">
        <v>1.e-002</v>
      </c>
      <c r="F23" s="1256">
        <v>0</v>
      </c>
      <c r="G23" s="1256">
        <v>0</v>
      </c>
      <c r="H23" s="1245">
        <v>1.4999999999999999e-002</v>
      </c>
      <c r="I23" s="1264">
        <v>1.0999999999999999e-002</v>
      </c>
      <c r="J23" s="1253" t="s">
        <v>314</v>
      </c>
      <c r="K23" s="1269" t="s">
        <v>339</v>
      </c>
      <c r="L23" s="1264" t="s">
        <v>266</v>
      </c>
      <c r="M23" s="1228" t="s">
        <v>280</v>
      </c>
    </row>
    <row r="24" spans="1:13" ht="27.75" customHeight="1">
      <c r="A24" s="1234" t="s">
        <v>182</v>
      </c>
      <c r="B24" s="1240"/>
      <c r="C24" s="1245">
        <v>2.5999999999999999e-002</v>
      </c>
      <c r="D24" s="1250">
        <v>1.9e-002</v>
      </c>
      <c r="E24" s="1253">
        <v>1.e-002</v>
      </c>
      <c r="F24" s="1256">
        <v>0</v>
      </c>
      <c r="G24" s="1256">
        <v>0</v>
      </c>
      <c r="H24" s="1245">
        <v>1.4999999999999999e-002</v>
      </c>
      <c r="I24" s="1264">
        <v>1.0999999999999999e-002</v>
      </c>
      <c r="J24" s="1253" t="s">
        <v>314</v>
      </c>
      <c r="K24" s="1269" t="s">
        <v>339</v>
      </c>
      <c r="L24" s="1264" t="s">
        <v>370</v>
      </c>
      <c r="M24" s="1228" t="s">
        <v>280</v>
      </c>
    </row>
    <row r="25" spans="1:13" ht="18" customHeight="1">
      <c r="A25" s="1234" t="s">
        <v>19</v>
      </c>
      <c r="B25" s="1240"/>
      <c r="C25" s="1245">
        <v>2.5999999999999999e-002</v>
      </c>
      <c r="D25" s="1250">
        <v>1.9e-002</v>
      </c>
      <c r="E25" s="1253">
        <v>1.e-002</v>
      </c>
      <c r="F25" s="1256">
        <v>0</v>
      </c>
      <c r="G25" s="1256">
        <v>0</v>
      </c>
      <c r="H25" s="1245">
        <v>1.4999999999999999e-002</v>
      </c>
      <c r="I25" s="1264">
        <v>1.0999999999999999e-002</v>
      </c>
      <c r="J25" s="1253" t="s">
        <v>314</v>
      </c>
      <c r="K25" s="1269" t="s">
        <v>339</v>
      </c>
      <c r="L25" s="1264" t="s">
        <v>266</v>
      </c>
      <c r="M25" s="1228" t="s">
        <v>280</v>
      </c>
    </row>
    <row r="26" spans="1:13" s="1228" customFormat="1" ht="27.75" customHeight="1">
      <c r="A26" s="1235" t="s">
        <v>134</v>
      </c>
      <c r="B26" s="1241"/>
      <c r="C26" s="1246">
        <v>2.5999999999999999e-002</v>
      </c>
      <c r="D26" s="1251">
        <v>1.9e-002</v>
      </c>
      <c r="E26" s="1254">
        <v>1.e-002</v>
      </c>
      <c r="F26" s="1256">
        <v>0</v>
      </c>
      <c r="G26" s="1256">
        <v>0</v>
      </c>
      <c r="H26" s="1246">
        <v>1.4999999999999999e-002</v>
      </c>
      <c r="I26" s="1265">
        <v>1.0999999999999999e-002</v>
      </c>
      <c r="J26" s="1254" t="s">
        <v>314</v>
      </c>
      <c r="K26" s="1270" t="s">
        <v>339</v>
      </c>
      <c r="L26" s="1265" t="s">
        <v>101</v>
      </c>
      <c r="M26" s="1228" t="s">
        <v>280</v>
      </c>
    </row>
    <row r="27" spans="1:13" s="1228" customFormat="1" ht="28.5" customHeight="1">
      <c r="A27" s="1236" t="s">
        <v>382</v>
      </c>
      <c r="B27" s="1242"/>
      <c r="C27" s="1247">
        <v>0.13700000000000001</v>
      </c>
      <c r="D27" s="1252">
        <v>0.1</v>
      </c>
      <c r="E27" s="1255">
        <v>5.5e-002</v>
      </c>
      <c r="F27" s="1257">
        <v>0</v>
      </c>
      <c r="G27" s="1257">
        <v>0</v>
      </c>
      <c r="H27" s="1247">
        <v>6.3e-002</v>
      </c>
      <c r="I27" s="1266">
        <v>4.2000000000000003e-002</v>
      </c>
      <c r="J27" s="1255" t="s">
        <v>161</v>
      </c>
      <c r="K27" s="1271" t="s">
        <v>155</v>
      </c>
      <c r="L27" s="1266" t="s">
        <v>369</v>
      </c>
      <c r="M27" s="1228" t="s">
        <v>280</v>
      </c>
    </row>
    <row r="28" spans="1:13" ht="18" customHeight="1">
      <c r="A28" s="1235" t="s">
        <v>383</v>
      </c>
      <c r="B28" s="1241"/>
      <c r="C28" s="1246">
        <v>5.8999999999999997e-002</v>
      </c>
      <c r="D28" s="1251">
        <v>4.2999999999999997e-002</v>
      </c>
      <c r="E28" s="1254">
        <v>2.3e-002</v>
      </c>
      <c r="F28" s="1258">
        <v>0</v>
      </c>
      <c r="G28" s="1258">
        <v>0</v>
      </c>
      <c r="H28" s="1246">
        <v>1.2e-002</v>
      </c>
      <c r="I28" s="1265">
        <v>1.e-002</v>
      </c>
      <c r="J28" s="1254" t="s">
        <v>325</v>
      </c>
      <c r="K28" s="1270" t="s">
        <v>372</v>
      </c>
      <c r="L28" s="1265" t="s">
        <v>371</v>
      </c>
      <c r="M28" s="1228" t="s">
        <v>280</v>
      </c>
    </row>
    <row r="29" spans="1:13" s="1228" customFormat="1" ht="18" customHeight="1">
      <c r="A29" s="1234" t="s">
        <v>389</v>
      </c>
      <c r="B29" s="1240"/>
      <c r="C29" s="1245">
        <v>5.8000000000000003e-002</v>
      </c>
      <c r="D29" s="1250">
        <v>4.2000000000000003e-002</v>
      </c>
      <c r="E29" s="1253">
        <v>2.3e-002</v>
      </c>
      <c r="F29" s="1256">
        <v>0</v>
      </c>
      <c r="G29" s="1256">
        <v>0</v>
      </c>
      <c r="H29" s="1245">
        <v>2.1000000000000001e-002</v>
      </c>
      <c r="I29" s="1264">
        <v>1.4999999999999999e-002</v>
      </c>
      <c r="J29" s="1253" t="s">
        <v>314</v>
      </c>
      <c r="K29" s="1269" t="s">
        <v>339</v>
      </c>
      <c r="L29" s="1264" t="s">
        <v>266</v>
      </c>
      <c r="M29" s="1228" t="s">
        <v>280</v>
      </c>
    </row>
    <row r="30" spans="1:13" s="1228" customFormat="1" ht="18" customHeight="1">
      <c r="A30" s="1234" t="s">
        <v>390</v>
      </c>
      <c r="B30" s="1240"/>
      <c r="C30" s="1245">
        <v>4.7e-002</v>
      </c>
      <c r="D30" s="1250">
        <v>3.4000000000000002e-002</v>
      </c>
      <c r="E30" s="1253">
        <v>1.9e-002</v>
      </c>
      <c r="F30" s="1256">
        <v>0</v>
      </c>
      <c r="G30" s="1256">
        <v>0</v>
      </c>
      <c r="H30" s="1245">
        <v>2.e-002</v>
      </c>
      <c r="I30" s="1264">
        <v>1.7000000000000001e-002</v>
      </c>
      <c r="J30" s="1253" t="s">
        <v>314</v>
      </c>
      <c r="K30" s="1269" t="s">
        <v>339</v>
      </c>
      <c r="L30" s="1264" t="s">
        <v>266</v>
      </c>
      <c r="M30" s="1228" t="s">
        <v>280</v>
      </c>
    </row>
    <row r="31" spans="1:13" s="1228" customFormat="1" ht="18" customHeight="1">
      <c r="A31" s="1234" t="s">
        <v>94</v>
      </c>
      <c r="B31" s="1240"/>
      <c r="C31" s="1245">
        <v>8.2000000000000003e-002</v>
      </c>
      <c r="D31" s="1250">
        <v>6.e-002</v>
      </c>
      <c r="E31" s="1253">
        <v>3.3000000000000002e-002</v>
      </c>
      <c r="F31" s="1256">
        <v>0</v>
      </c>
      <c r="G31" s="1256">
        <v>0</v>
      </c>
      <c r="H31" s="1245">
        <v>1.7999999999999999e-002</v>
      </c>
      <c r="I31" s="1264">
        <v>1.2e-002</v>
      </c>
      <c r="J31" s="1253" t="s">
        <v>314</v>
      </c>
      <c r="K31" s="1269" t="s">
        <v>339</v>
      </c>
      <c r="L31" s="1264" t="s">
        <v>266</v>
      </c>
      <c r="M31" s="1228" t="s">
        <v>280</v>
      </c>
    </row>
    <row r="32" spans="1:13" s="1228" customFormat="1" ht="18" customHeight="1">
      <c r="A32" s="1234" t="s">
        <v>275</v>
      </c>
      <c r="B32" s="1240"/>
      <c r="C32" s="1245">
        <v>0.104</v>
      </c>
      <c r="D32" s="1250">
        <v>7.5999999999999998e-002</v>
      </c>
      <c r="E32" s="1253">
        <v>4.2000000000000003e-002</v>
      </c>
      <c r="F32" s="1256">
        <v>0</v>
      </c>
      <c r="G32" s="1256">
        <v>0</v>
      </c>
      <c r="H32" s="1245">
        <v>3.1e-002</v>
      </c>
      <c r="I32" s="1264">
        <v>2.4e-002</v>
      </c>
      <c r="J32" s="1253" t="s">
        <v>314</v>
      </c>
      <c r="K32" s="1269" t="s">
        <v>339</v>
      </c>
      <c r="L32" s="1264" t="s">
        <v>266</v>
      </c>
      <c r="M32" s="1228" t="s">
        <v>280</v>
      </c>
    </row>
    <row r="33" spans="1:13" s="1228" customFormat="1" ht="18" customHeight="1">
      <c r="A33" s="1234" t="s">
        <v>126</v>
      </c>
      <c r="B33" s="1240"/>
      <c r="C33" s="1245">
        <v>0.10199999999999999</v>
      </c>
      <c r="D33" s="1250">
        <v>7.3999999999999996e-002</v>
      </c>
      <c r="E33" s="1253">
        <v>4.1000000000000002e-002</v>
      </c>
      <c r="F33" s="1256">
        <v>0</v>
      </c>
      <c r="G33" s="1256">
        <v>0</v>
      </c>
      <c r="H33" s="1245">
        <v>1.4999999999999999e-002</v>
      </c>
      <c r="I33" s="1264">
        <v>1.2e-002</v>
      </c>
      <c r="J33" s="1253" t="s">
        <v>314</v>
      </c>
      <c r="K33" s="1269" t="s">
        <v>339</v>
      </c>
      <c r="L33" s="1264" t="s">
        <v>266</v>
      </c>
      <c r="M33" s="1228" t="s">
        <v>280</v>
      </c>
    </row>
    <row r="34" spans="1:13" s="1228" customFormat="1" ht="18" customHeight="1">
      <c r="A34" s="1234" t="s">
        <v>167</v>
      </c>
      <c r="B34" s="1240"/>
      <c r="C34" s="1245">
        <v>0.111</v>
      </c>
      <c r="D34" s="1250">
        <v>8.1000000000000003e-002</v>
      </c>
      <c r="E34" s="1253">
        <v>4.4999999999999998e-002</v>
      </c>
      <c r="F34" s="1256">
        <v>0</v>
      </c>
      <c r="G34" s="1256">
        <v>0</v>
      </c>
      <c r="H34" s="1245">
        <v>3.1e-002</v>
      </c>
      <c r="I34" s="1264">
        <v>2.3e-002</v>
      </c>
      <c r="J34" s="1253" t="s">
        <v>314</v>
      </c>
      <c r="K34" s="1269" t="s">
        <v>339</v>
      </c>
      <c r="L34" s="1264" t="s">
        <v>266</v>
      </c>
      <c r="M34" s="1228" t="s">
        <v>280</v>
      </c>
    </row>
    <row r="35" spans="1:13" s="1228" customFormat="1" ht="27.75" customHeight="1">
      <c r="A35" s="1234" t="s">
        <v>391</v>
      </c>
      <c r="B35" s="1240"/>
      <c r="C35" s="1245">
        <v>8.3000000000000004e-002</v>
      </c>
      <c r="D35" s="1250">
        <v>6.e-002</v>
      </c>
      <c r="E35" s="1253">
        <v>3.3000000000000002e-002</v>
      </c>
      <c r="F35" s="1256">
        <v>0</v>
      </c>
      <c r="G35" s="1256">
        <v>0</v>
      </c>
      <c r="H35" s="1245">
        <v>2.7e-002</v>
      </c>
      <c r="I35" s="1264">
        <v>2.3e-002</v>
      </c>
      <c r="J35" s="1253" t="s">
        <v>314</v>
      </c>
      <c r="K35" s="1269" t="s">
        <v>339</v>
      </c>
      <c r="L35" s="1264" t="s">
        <v>101</v>
      </c>
      <c r="M35" s="1228" t="s">
        <v>280</v>
      </c>
    </row>
    <row r="36" spans="1:13" s="1228" customFormat="1" ht="29.25" customHeight="1">
      <c r="A36" s="1234" t="s">
        <v>392</v>
      </c>
      <c r="B36" s="1240"/>
      <c r="C36" s="1245">
        <v>3.9e-002</v>
      </c>
      <c r="D36" s="1250">
        <v>2.9000000000000001e-002</v>
      </c>
      <c r="E36" s="1253">
        <v>1.6e-002</v>
      </c>
      <c r="F36" s="1256">
        <v>0</v>
      </c>
      <c r="G36" s="1256">
        <v>0</v>
      </c>
      <c r="H36" s="1245">
        <v>2.1000000000000001e-002</v>
      </c>
      <c r="I36" s="1264">
        <v>1.7000000000000001e-002</v>
      </c>
      <c r="J36" s="1253" t="s">
        <v>314</v>
      </c>
      <c r="K36" s="1269" t="s">
        <v>339</v>
      </c>
      <c r="L36" s="1264" t="s">
        <v>370</v>
      </c>
      <c r="M36" s="1228" t="s">
        <v>280</v>
      </c>
    </row>
    <row r="37" spans="1:13" s="1228" customFormat="1" ht="27.75" customHeight="1">
      <c r="A37" s="1234" t="s">
        <v>345</v>
      </c>
      <c r="B37" s="1240"/>
      <c r="C37" s="1245">
        <v>2.5999999999999999e-002</v>
      </c>
      <c r="D37" s="1250">
        <v>1.9e-002</v>
      </c>
      <c r="E37" s="1253">
        <v>1.e-002</v>
      </c>
      <c r="F37" s="1256">
        <v>0</v>
      </c>
      <c r="G37" s="1256">
        <v>0</v>
      </c>
      <c r="H37" s="1245">
        <v>1.4999999999999999e-002</v>
      </c>
      <c r="I37" s="1264">
        <v>1.0999999999999999e-002</v>
      </c>
      <c r="J37" s="1253" t="s">
        <v>314</v>
      </c>
      <c r="K37" s="1269" t="s">
        <v>339</v>
      </c>
      <c r="L37" s="1264" t="s">
        <v>370</v>
      </c>
      <c r="M37" s="1228" t="s">
        <v>280</v>
      </c>
    </row>
    <row r="38" spans="1:13" s="1228" customFormat="1" ht="27.75" customHeight="1">
      <c r="A38" s="1235" t="s">
        <v>109</v>
      </c>
      <c r="B38" s="1241"/>
      <c r="C38" s="1246">
        <v>2.5999999999999999e-002</v>
      </c>
      <c r="D38" s="1251">
        <v>1.9e-002</v>
      </c>
      <c r="E38" s="1254">
        <v>1.e-002</v>
      </c>
      <c r="F38" s="1258">
        <v>0</v>
      </c>
      <c r="G38" s="1261">
        <v>0</v>
      </c>
      <c r="H38" s="1246">
        <v>1.4999999999999999e-002</v>
      </c>
      <c r="I38" s="1265">
        <v>1.0999999999999999e-002</v>
      </c>
      <c r="J38" s="1254" t="s">
        <v>314</v>
      </c>
      <c r="K38" s="1270" t="s">
        <v>339</v>
      </c>
      <c r="L38" s="1265" t="s">
        <v>101</v>
      </c>
      <c r="M38" s="1228" t="s">
        <v>280</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228" customWidth="1"/>
    <col min="2" max="2" width="20.375" style="1228" customWidth="1"/>
    <col min="3" max="3" width="29.75" style="1228" customWidth="1"/>
    <col min="4" max="16384" width="9" style="1228"/>
  </cols>
  <sheetData>
    <row r="1" spans="1:7" ht="14.25">
      <c r="A1" s="1230" t="s">
        <v>461</v>
      </c>
      <c r="B1" s="1230"/>
      <c r="C1" s="1230"/>
    </row>
    <row r="2" spans="1:7" ht="27.75" customHeight="1">
      <c r="A2" s="1231" t="s">
        <v>59</v>
      </c>
      <c r="B2" s="1237"/>
      <c r="C2" s="1282" t="s">
        <v>331</v>
      </c>
      <c r="E2" s="1243" t="s">
        <v>138</v>
      </c>
      <c r="F2" s="1248"/>
      <c r="G2" s="1248"/>
    </row>
    <row r="3" spans="1:7" ht="18" customHeight="1">
      <c r="A3" s="1275" t="s">
        <v>75</v>
      </c>
      <c r="B3" s="1279"/>
      <c r="C3" s="1283">
        <v>2.4e-002</v>
      </c>
      <c r="E3" s="1244" t="s">
        <v>66</v>
      </c>
      <c r="F3" s="1249"/>
      <c r="G3" s="1249"/>
    </row>
    <row r="4" spans="1:7" ht="18" customHeight="1">
      <c r="A4" s="1276" t="s">
        <v>56</v>
      </c>
      <c r="B4" s="1279"/>
      <c r="C4" s="1283">
        <v>2.4e-002</v>
      </c>
      <c r="E4" s="1244" t="s">
        <v>130</v>
      </c>
      <c r="F4" s="1249" t="s">
        <v>91</v>
      </c>
      <c r="G4" s="1249" t="s">
        <v>131</v>
      </c>
    </row>
    <row r="5" spans="1:7" ht="18" customHeight="1">
      <c r="A5" s="1276" t="s">
        <v>329</v>
      </c>
      <c r="B5" s="1279"/>
      <c r="C5" s="1283">
        <v>2.4e-002</v>
      </c>
    </row>
    <row r="6" spans="1:7" ht="18" customHeight="1">
      <c r="A6" s="1276" t="s">
        <v>393</v>
      </c>
      <c r="B6" s="1279"/>
      <c r="C6" s="1283">
        <v>1.0999999999999999e-002</v>
      </c>
    </row>
    <row r="7" spans="1:7" ht="18" customHeight="1">
      <c r="A7" s="1276" t="s">
        <v>4</v>
      </c>
      <c r="B7" s="1279"/>
      <c r="C7" s="1283">
        <v>1.0999999999999999e-002</v>
      </c>
    </row>
    <row r="8" spans="1:7" ht="18" customHeight="1">
      <c r="A8" s="1276" t="s">
        <v>58</v>
      </c>
      <c r="B8" s="1279"/>
      <c r="C8" s="1283">
        <v>1.0999999999999999e-002</v>
      </c>
    </row>
    <row r="9" spans="1:7" ht="18" customHeight="1">
      <c r="A9" s="1276" t="s">
        <v>395</v>
      </c>
      <c r="B9" s="1279"/>
      <c r="C9" s="1283">
        <v>1.e-002</v>
      </c>
    </row>
    <row r="10" spans="1:7" ht="18" customHeight="1">
      <c r="A10" s="1276" t="s">
        <v>396</v>
      </c>
      <c r="B10" s="1279"/>
      <c r="C10" s="1283">
        <v>1.4999999999999999e-002</v>
      </c>
    </row>
    <row r="11" spans="1:7" ht="18" customHeight="1">
      <c r="A11" s="1276" t="s">
        <v>60</v>
      </c>
      <c r="B11" s="1279"/>
      <c r="C11" s="1283">
        <v>1.4999999999999999e-002</v>
      </c>
    </row>
    <row r="12" spans="1:7" ht="18" customHeight="1">
      <c r="A12" s="1276" t="s">
        <v>312</v>
      </c>
      <c r="B12" s="1279"/>
      <c r="C12" s="1283">
        <v>2.3e-002</v>
      </c>
    </row>
    <row r="13" spans="1:7" ht="18" customHeight="1">
      <c r="A13" s="1276" t="s">
        <v>257</v>
      </c>
      <c r="B13" s="1279"/>
      <c r="C13" s="1283">
        <v>1.7000000000000001e-002</v>
      </c>
    </row>
    <row r="14" spans="1:7" ht="18" customHeight="1">
      <c r="A14" s="1276" t="s">
        <v>62</v>
      </c>
      <c r="B14" s="1279"/>
      <c r="C14" s="1283">
        <v>1.7000000000000001e-002</v>
      </c>
    </row>
    <row r="15" spans="1:7" ht="18" customHeight="1">
      <c r="A15" s="1276" t="s">
        <v>397</v>
      </c>
      <c r="B15" s="1279"/>
      <c r="C15" s="1283">
        <v>2.3e-002</v>
      </c>
    </row>
    <row r="16" spans="1:7" ht="18" customHeight="1">
      <c r="A16" s="1276" t="s">
        <v>40</v>
      </c>
      <c r="B16" s="1279"/>
      <c r="C16" s="1283">
        <v>1.6e-002</v>
      </c>
    </row>
    <row r="17" spans="1:3" ht="18" customHeight="1">
      <c r="A17" s="1276" t="s">
        <v>61</v>
      </c>
      <c r="B17" s="1279"/>
      <c r="C17" s="1283">
        <v>1.6e-002</v>
      </c>
    </row>
    <row r="18" spans="1:3" ht="18" customHeight="1">
      <c r="A18" s="1276" t="s">
        <v>388</v>
      </c>
      <c r="B18" s="1279"/>
      <c r="C18" s="1283">
        <v>1.6e-002</v>
      </c>
    </row>
    <row r="19" spans="1:3" ht="18" customHeight="1">
      <c r="A19" s="1276" t="s">
        <v>64</v>
      </c>
      <c r="B19" s="1279"/>
      <c r="C19" s="1283">
        <v>8.0000000000000002e-003</v>
      </c>
    </row>
    <row r="20" spans="1:3" ht="18" customHeight="1">
      <c r="A20" s="1276" t="s">
        <v>147</v>
      </c>
      <c r="B20" s="1279"/>
      <c r="C20" s="1283">
        <v>8.0000000000000002e-003</v>
      </c>
    </row>
    <row r="21" spans="1:3" ht="18" customHeight="1">
      <c r="A21" s="1276" t="s">
        <v>67</v>
      </c>
      <c r="B21" s="1279"/>
      <c r="C21" s="1283">
        <v>5.0000000000000001e-003</v>
      </c>
    </row>
    <row r="22" spans="1:3" ht="18" customHeight="1">
      <c r="A22" s="1276" t="s">
        <v>182</v>
      </c>
      <c r="B22" s="1279"/>
      <c r="C22" s="1283">
        <v>5.0000000000000001e-003</v>
      </c>
    </row>
    <row r="23" spans="1:3" ht="18" customHeight="1">
      <c r="A23" s="1276" t="s">
        <v>19</v>
      </c>
      <c r="B23" s="1279"/>
      <c r="C23" s="1283">
        <v>5.0000000000000001e-003</v>
      </c>
    </row>
    <row r="24" spans="1:3" ht="18" customHeight="1">
      <c r="A24" s="1277" t="s">
        <v>134</v>
      </c>
      <c r="B24" s="1280"/>
      <c r="C24" s="1283">
        <v>5.0000000000000001e-003</v>
      </c>
    </row>
    <row r="25" spans="1:3" ht="18" customHeight="1">
      <c r="A25" s="1278" t="s">
        <v>382</v>
      </c>
      <c r="B25" s="1281"/>
      <c r="C25" s="1284">
        <v>2.4e-002</v>
      </c>
    </row>
    <row r="26" spans="1:3" ht="18" customHeight="1">
      <c r="A26" s="1277" t="s">
        <v>383</v>
      </c>
      <c r="B26" s="1280"/>
      <c r="C26" s="1285">
        <v>1.0999999999999999e-002</v>
      </c>
    </row>
    <row r="27" spans="1:3" ht="18" customHeight="1">
      <c r="A27" s="1276" t="s">
        <v>389</v>
      </c>
      <c r="B27" s="1279"/>
      <c r="C27" s="1283">
        <v>1.0999999999999999e-002</v>
      </c>
    </row>
    <row r="28" spans="1:3" ht="18" customHeight="1">
      <c r="A28" s="1276" t="s">
        <v>390</v>
      </c>
      <c r="B28" s="1279"/>
      <c r="C28" s="1283">
        <v>1.e-002</v>
      </c>
    </row>
    <row r="29" spans="1:3" ht="18" customHeight="1">
      <c r="A29" s="1276" t="s">
        <v>94</v>
      </c>
      <c r="B29" s="1279"/>
      <c r="C29" s="1283">
        <v>1.4999999999999999e-002</v>
      </c>
    </row>
    <row r="30" spans="1:3" ht="18" customHeight="1">
      <c r="A30" s="1276" t="s">
        <v>275</v>
      </c>
      <c r="B30" s="1279"/>
      <c r="C30" s="1283">
        <v>2.3e-002</v>
      </c>
    </row>
    <row r="31" spans="1:3" ht="18" customHeight="1">
      <c r="A31" s="1276" t="s">
        <v>126</v>
      </c>
      <c r="B31" s="1279"/>
      <c r="C31" s="1283">
        <v>1.7000000000000001e-002</v>
      </c>
    </row>
    <row r="32" spans="1:3" ht="18" customHeight="1">
      <c r="A32" s="1276" t="s">
        <v>167</v>
      </c>
      <c r="B32" s="1279"/>
      <c r="C32" s="1283">
        <v>2.3e-002</v>
      </c>
    </row>
    <row r="33" spans="1:3" ht="18" customHeight="1">
      <c r="A33" s="1276" t="s">
        <v>391</v>
      </c>
      <c r="B33" s="1279"/>
      <c r="C33" s="1283">
        <v>1.6e-002</v>
      </c>
    </row>
    <row r="34" spans="1:3" ht="18" customHeight="1">
      <c r="A34" s="1276" t="s">
        <v>392</v>
      </c>
      <c r="B34" s="1279"/>
      <c r="C34" s="1283">
        <v>8.0000000000000002e-003</v>
      </c>
    </row>
    <row r="35" spans="1:3" ht="18" customHeight="1">
      <c r="A35" s="1276" t="s">
        <v>345</v>
      </c>
      <c r="B35" s="1279"/>
      <c r="C35" s="1283">
        <v>5.0000000000000001e-003</v>
      </c>
    </row>
    <row r="36" spans="1:3" ht="18" customHeight="1">
      <c r="A36" s="1277" t="s">
        <v>109</v>
      </c>
      <c r="B36" s="1280"/>
      <c r="C36" s="1285">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はじめに</vt:lpstr>
      <vt:lpstr>(入力①) 基本情報入力シート</vt:lpstr>
      <vt:lpstr>(入力②-1)別紙様式2-2 個表_処遇</vt:lpstr>
      <vt:lpstr>(入力②‐2)別紙様式2-3 個表_特定</vt:lpstr>
      <vt:lpstr>(入力②-3)別紙様式2-4 個表_ベースアップ</vt:lpstr>
      <vt:lpstr>(入力③)別紙様式2-1 計画書_総括表</vt:lpstr>
      <vt:lpstr>県集計用</vt:lpstr>
      <vt:lpstr>【参考】数式用</vt:lpstr>
      <vt:lpstr>【参考】数式用2</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2022-08-16T04:38:51Z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2022-08-16T04:38:51Z</vt:filetime>
  </property>
</Properties>
</file>