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11160" yWindow="-16320" windowWidth="2370" windowHeight="15840" tabRatio="789" firstSheet="2" activeTab="5"/>
  </bookViews>
  <sheets>
    <sheet name="はじめに" sheetId="74" r:id="rId1"/>
    <sheet name="(入力①) 基本情報入力シート" sheetId="73" r:id="rId2"/>
    <sheet name="(入力②-1)別紙様式2-2 個表_処遇" sheetId="9" r:id="rId3"/>
    <sheet name="(入力②‐2)別紙様式2-3 個表_特定" sheetId="72" r:id="rId4"/>
    <sheet name="(入力②-3)別紙様式2-4 個表_ベースアップ" sheetId="77" r:id="rId5"/>
    <sheet name="(入力③)別紙様式2-1 計画書_総括表" sheetId="70" r:id="rId6"/>
    <sheet name="県集計用" sheetId="78" state="hidden" r:id="rId7"/>
    <sheet name="【参考】数式用" sheetId="16" state="hidden" r:id="rId8"/>
    <sheet name="【参考】数式用2" sheetId="76" state="hidden" r:id="rId9"/>
  </sheets>
  <definedNames>
    <definedName name="_xlnm._FilterDatabase" localSheetId="2" hidden="1">'(入力②-1)別紙様式2-2 個表_処遇'!$L$11:$AH$11</definedName>
    <definedName name="_xlnm._FilterDatabase" localSheetId="3" hidden="1">'(入力②‐2)別紙様式2-3 個表_特定'!$L$11:$AI$11</definedName>
    <definedName name="_xlnm._FilterDatabase" localSheetId="4" hidden="1">'(入力②-3)別紙様式2-4 個表_ベースアップ'!$B$11:$AL$111</definedName>
    <definedName name="_xlnm._FilterDatabase" localSheetId="7" hidden="1">#REF!</definedName>
    <definedName name="_xlnm._FilterDatabase" localSheetId="8" hidden="1">#REF!</definedName>
    <definedName name="_xlnm.Print_Area" localSheetId="1">'(入力①) 基本情報入力シート'!$A$1:$AA$52</definedName>
    <definedName name="_xlnm.Print_Area" localSheetId="2">'(入力②-1)別紙様式2-2 個表_処遇'!$A$1:$AH$31</definedName>
    <definedName name="_xlnm.Print_Area" localSheetId="3">'(入力②‐2)別紙様式2-3 個表_特定'!$A$1:$AI$31</definedName>
    <definedName name="_xlnm.Print_Area" localSheetId="4">'(入力②-3)別紙様式2-4 個表_ベースアップ'!$A$1:$AL$31</definedName>
    <definedName name="_xlnm.Print_Area" localSheetId="5">'(入力③)別紙様式2-1 計画書_総括表'!$A$1:$AL$232</definedName>
    <definedName name="_xlnm.Print_Area" localSheetId="7">'【参考】数式用'!$A$1:$I$28</definedName>
    <definedName name="_xlnm.Print_Area" localSheetId="8">'【参考】数式用2'!$A$1:$C$26</definedName>
    <definedName name="_xlnm.Print_Area" localSheetId="0">はじめに!$A$1:$F$31</definedName>
    <definedName name="_xlnm.Print_Titles" localSheetId="2">'(入力②-1)別紙様式2-2 個表_処遇'!$7:$11</definedName>
    <definedName name="_xlnm.Print_Titles" localSheetId="3">'(入力②‐2)別紙様式2-3 個表_特定'!$7:$11</definedName>
    <definedName name="_xlnm.Print_Titles" localSheetId="4">'(入力②-3)別紙様式2-4 個表_ベースアップ'!$7:$11</definedName>
    <definedName name="www" localSheetId="3">#REF!</definedName>
    <definedName name="www" localSheetId="4">#REF!</definedName>
    <definedName name="www" localSheetId="8">#REF!</definedName>
    <definedName name="www" localSheetId="0">#REF!</definedName>
    <definedName name="www">#REF!</definedName>
    <definedName name="サービス" localSheetId="3">#REF!</definedName>
    <definedName name="サービス" localSheetId="4">#REF!</definedName>
    <definedName name="サービス" localSheetId="5">#REF!</definedName>
    <definedName name="サービス" localSheetId="8">#REF!</definedName>
    <definedName name="サービス">#REF!</definedName>
    <definedName name="サービス種別">#REF!</definedName>
    <definedName name="サービス名" localSheetId="4">#REF!</definedName>
    <definedName name="サービス名" localSheetId="8">'【参考】数式用2'!$A$3:$A$26</definedName>
    <definedName name="サービス名" localSheetId="0">#REF!</definedName>
    <definedName name="サービス名">'【参考】数式用'!$A$5:$A$28</definedName>
    <definedName name="一覧">#REF!</definedName>
    <definedName name="種類">#REF!</definedName>
    <definedName name="特定" localSheetId="4">#REF!</definedName>
    <definedName name="特定" localSheetId="8">#REF!</definedName>
    <definedName name="特定" localSheetId="0">#REF!</definedName>
    <definedName name="特定">#REF!</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Y31" authorId="0">
      <text>
        <r>
          <rPr>
            <b/>
            <sz val="10"/>
            <color indexed="81"/>
            <rFont val="MS P ゴシック"/>
          </rPr>
          <t>サービス名のセルを選択した際に右下に表示されるプルダウンリストからサービス名を選択してください。</t>
        </r>
      </text>
    </comment>
    <comment ref="Z31" authorId="0">
      <text>
        <r>
          <rPr>
            <b/>
            <sz val="10"/>
            <color indexed="81"/>
            <rFont val="MS P ゴシック"/>
          </rPr>
          <t>介護サービスと介護予防サービスにおいては、行を分けてそれぞれ一行ごとに入力が必要です。</t>
        </r>
        <r>
          <rPr>
            <b/>
            <sz val="9"/>
            <color indexed="81"/>
            <rFont val="MS P ゴシック"/>
          </rPr>
          <t xml:space="preserve">
</t>
        </r>
      </text>
    </comment>
    <comment ref="B33" authorId="0">
      <text>
        <r>
          <rPr>
            <b/>
            <sz val="9"/>
            <color indexed="81"/>
            <rFont val="MS P ゴシック"/>
          </rPr>
          <t>行が足りない場合は適宜行を追加して対応してください。
その際、各種数値等が他の各シートに反映されているかよく確認してください。</t>
        </r>
      </text>
    </comment>
  </commentList>
</comments>
</file>

<file path=xl/comments2.xml><?xml version="1.0" encoding="utf-8"?>
<comments xmlns="http://schemas.openxmlformats.org/spreadsheetml/2006/main">
  <authors>
    <author>作成者</author>
  </authors>
  <commentList>
    <comment ref="S9" authorId="0">
      <text>
        <r>
          <rPr>
            <b/>
            <sz val="10"/>
            <color indexed="81"/>
            <rFont val="MS P ゴシック"/>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text>
        <r>
          <rPr>
            <b/>
            <sz val="10"/>
            <color indexed="81"/>
            <rFont val="MS P ゴシック"/>
          </rPr>
          <t>新規：特定加算を新たに算定
継続：現在の特定加算区分を継続
区分変更：特定加算Ⅱ→特定加算Ⅰ　等</t>
        </r>
      </text>
    </comment>
  </commentList>
</comments>
</file>

<file path=xl/comments4.xml><?xml version="1.0" encoding="utf-8"?>
<comments xmlns="http://schemas.openxmlformats.org/spreadsheetml/2006/main">
  <authors>
    <author>作成者</author>
  </authors>
  <commentList>
    <comment ref="AK15" authorId="0">
      <text>
        <r>
          <rPr>
            <b/>
            <sz val="10"/>
            <color indexed="81"/>
            <rFont val="MS P ゴシック"/>
          </rPr>
          <t>本様式2-1を完成させるには、「基本情報入力シート」「様式2-2」「様式2-3」「様式2-4」から転記される情報が必要です。まずは上記ワークシートを完成させてください。</t>
        </r>
      </text>
    </comment>
    <comment ref="AL19" authorId="0">
      <text>
        <r>
          <rPr>
            <b/>
            <sz val="10"/>
            <color indexed="81"/>
            <rFont val="MS P ゴシック"/>
          </rPr>
          <t>「○」もしくは「×」を選択してください。
「×」を選択すると入力が不要になるセルがグレーになります。</t>
        </r>
      </text>
    </comment>
    <comment ref="AK207" authorId="0">
      <text>
        <r>
          <rPr>
            <sz val="10"/>
            <color indexed="81"/>
            <rFont val="MS P ゴシック"/>
          </rPr>
          <t>該当する周知方法をチェックしてください。継続申請となる事業者に関しては、</t>
        </r>
        <r>
          <rPr>
            <b/>
            <u/>
            <sz val="10"/>
            <color indexed="81"/>
            <rFont val="MS P ゴシック"/>
          </rPr>
          <t>掲載されていることが必須要件</t>
        </r>
        <r>
          <rPr>
            <sz val="10"/>
            <color indexed="81"/>
            <rFont val="MS P ゴシック"/>
          </rPr>
          <t>となります。
なお、</t>
        </r>
        <r>
          <rPr>
            <b/>
            <u/>
            <sz val="10"/>
            <color indexed="81"/>
            <rFont val="MS P ゴシック"/>
          </rPr>
          <t>新規</t>
        </r>
        <r>
          <rPr>
            <sz val="10"/>
            <color indexed="81"/>
            <rFont val="MS P ゴシック"/>
          </rPr>
          <t>で加算を取得する場合で、加算算定月までに掲載を予定している場合は、「掲載予定」又は「予定」にチェックをしてください。</t>
        </r>
      </text>
    </comment>
    <comment ref="L113" authorId="0">
      <text>
        <r>
          <rPr>
            <sz val="9"/>
            <color indexed="81"/>
            <rFont val="MS P ゴシック"/>
          </rPr>
          <t>ドロップダウンリストから選択できます。</t>
        </r>
      </text>
    </comment>
    <comment ref="AP69" authorId="0">
      <text>
        <r>
          <rPr>
            <b/>
            <sz val="9"/>
            <color indexed="81"/>
            <rFont val="MS P ゴシック"/>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text>
        <r>
          <rPr>
            <b/>
            <sz val="10"/>
            <color indexed="81"/>
            <rFont val="MS P ゴシック"/>
          </rPr>
          <t>上記のいずれの配分方法にも当てはまらない場合は、当該事業所（法人）におけるグループ毎の配分額を記入して下さい。</t>
        </r>
      </text>
    </comment>
    <comment ref="AL28" authorId="0">
      <text>
        <r>
          <rPr>
            <b/>
            <sz val="10"/>
            <color indexed="81"/>
            <rFont val="MS P ゴシック"/>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6" authorId="0">
      <text>
        <r>
          <rPr>
            <b/>
            <u/>
            <sz val="10"/>
            <color indexed="81"/>
            <rFont val="MS P ゴシック"/>
          </rPr>
          <t>独自の賃金改善を行っていない場合は入力不要です。</t>
        </r>
      </text>
    </comment>
    <comment ref="AL55" authorId="0">
      <text>
        <r>
          <rPr>
            <b/>
            <sz val="10"/>
            <color indexed="81"/>
            <rFont val="MS P ゴシック"/>
          </rPr>
          <t>原則各年４月～翌年３月までの連続する期間を記入してください。なお、当該期間の月数は加算の対象月数を超えてはいけません。</t>
        </r>
      </text>
    </comment>
    <comment ref="AK211" authorId="0">
      <text>
        <r>
          <rPr>
            <sz val="10"/>
            <color indexed="81"/>
            <rFont val="MS P ゴシック"/>
          </rPr>
          <t>継続申請の場合、必要事項を記載した上で、前年度に提出した計画書の内容と変更がない場合は「変更なし」にチェックをしてください。</t>
        </r>
        <r>
          <rPr>
            <b/>
            <sz val="10"/>
            <color indexed="81"/>
            <rFont val="MS P ゴシック"/>
          </rPr>
          <t xml:space="preserve">
</t>
        </r>
        <r>
          <rPr>
            <b/>
            <u/>
            <sz val="10"/>
            <color indexed="81"/>
            <rFont val="MS P ゴシック"/>
          </rPr>
          <t>※変更なしにチェックをした場合でも記載が必要です。</t>
        </r>
      </text>
    </comment>
    <comment ref="AK203" authorId="0">
      <text>
        <r>
          <rPr>
            <sz val="10"/>
            <color indexed="81"/>
            <rFont val="MS P ゴシック"/>
          </rPr>
          <t>継続申請の場合、必要事項を記載した上で、前年度に提出した計画書の内容と変更がない場合は「変更なし」にチェックをしてください。</t>
        </r>
        <r>
          <rPr>
            <b/>
            <sz val="10"/>
            <color indexed="81"/>
            <rFont val="MS P ゴシック"/>
          </rPr>
          <t xml:space="preserve">
</t>
        </r>
        <r>
          <rPr>
            <b/>
            <u/>
            <sz val="10"/>
            <color indexed="81"/>
            <rFont val="MS P ゴシック"/>
          </rPr>
          <t>※変更なしにチェックをした場合でも記載が必要です。</t>
        </r>
      </text>
    </comment>
    <comment ref="AK114" authorId="0">
      <text>
        <r>
          <rPr>
            <sz val="10"/>
            <color indexed="81"/>
            <rFont val="MS P ゴシック"/>
          </rPr>
          <t>継続申請の場合、必要事項を記載した上で、前年度に提出した計画書の内容と変更がない場合は「変更なし」にチェックをしてください。</t>
        </r>
        <r>
          <rPr>
            <b/>
            <sz val="10"/>
            <color indexed="81"/>
            <rFont val="MS P ゴシック"/>
          </rPr>
          <t xml:space="preserve">
</t>
        </r>
        <r>
          <rPr>
            <b/>
            <u/>
            <sz val="10"/>
            <color indexed="81"/>
            <rFont val="MS P ゴシック"/>
          </rPr>
          <t>※変更なしにチェックをした場合でも記載が必要です。</t>
        </r>
      </text>
    </comment>
    <comment ref="AK127" authorId="0">
      <text>
        <r>
          <rPr>
            <sz val="10"/>
            <color indexed="81"/>
            <rFont val="MS P ゴシック"/>
          </rPr>
          <t>継続申請の場合、必要事項を記載した上で、前年度に提出した計画書の内容と変更がない場合は「変更なし」にチェックをしてください。</t>
        </r>
        <r>
          <rPr>
            <b/>
            <sz val="10"/>
            <color indexed="81"/>
            <rFont val="MS P ゴシック"/>
          </rPr>
          <t xml:space="preserve">
</t>
        </r>
        <r>
          <rPr>
            <b/>
            <u/>
            <sz val="10"/>
            <color indexed="81"/>
            <rFont val="MS P ゴシック"/>
          </rPr>
          <t>※変更なしにチェックをした場合でも記載が必要です。</t>
        </r>
      </text>
    </comment>
    <comment ref="AL31" authorId="0">
      <text>
        <r>
          <rPr>
            <b/>
            <sz val="9"/>
            <color indexed="81"/>
            <rFont val="MS P ゴシック"/>
          </rPr>
          <t>各入力項目については、</t>
        </r>
        <r>
          <rPr>
            <b/>
            <u/>
            <sz val="11"/>
            <color indexed="81"/>
            <rFont val="MS P ゴシック"/>
          </rPr>
          <t>【賃金の総額に係る記入上の注意】をよく読んだ上で、</t>
        </r>
        <r>
          <rPr>
            <b/>
            <sz val="9"/>
            <color indexed="81"/>
            <rFont val="MS P ゴシック"/>
          </rPr>
          <t xml:space="preserve">
②ⅱ)(ア)、(イ)、(ウ)、(エ)、(オ)→②ⅰ)の順で入力してください。</t>
        </r>
      </text>
    </comment>
    <comment ref="AK171" authorId="0">
      <text>
        <r>
          <rPr>
            <sz val="10"/>
            <color indexed="81"/>
            <rFont val="MS P ゴシック"/>
          </rPr>
          <t>継続申請の場合、必要事項を記載した上で、前年度に提出した計画書の内容と変更がない場合は「変更なし」にチェックをしてください。</t>
        </r>
        <r>
          <rPr>
            <b/>
            <sz val="10"/>
            <color indexed="81"/>
            <rFont val="MS P ゴシック"/>
          </rPr>
          <t xml:space="preserve">
</t>
        </r>
        <r>
          <rPr>
            <b/>
            <u/>
            <sz val="10"/>
            <color indexed="81"/>
            <rFont val="MS P ゴシック"/>
          </rPr>
          <t>※変更なしにチェックをした場合でも記載が必要です。</t>
        </r>
      </text>
    </comment>
    <comment ref="AK163" authorId="0">
      <text>
        <r>
          <rPr>
            <sz val="10"/>
            <color indexed="81"/>
            <rFont val="MS P ゴシック"/>
          </rPr>
          <t>継続申請の場合、必要事項を記載した上で、前年度に提出した計画書の内容と変更がない場合は「変更なし」にチェックをしてください。</t>
        </r>
        <r>
          <rPr>
            <b/>
            <sz val="10"/>
            <color indexed="81"/>
            <rFont val="MS P ゴシック"/>
          </rPr>
          <t xml:space="preserve">
</t>
        </r>
        <r>
          <rPr>
            <b/>
            <u/>
            <sz val="10"/>
            <color indexed="81"/>
            <rFont val="MS P ゴシック"/>
          </rPr>
          <t>※変更なしにチェックをした場合でも記載が必要です。</t>
        </r>
      </text>
    </comment>
    <comment ref="AK153" authorId="0">
      <text>
        <r>
          <rPr>
            <sz val="10"/>
            <color indexed="81"/>
            <rFont val="MS P ゴシック"/>
          </rPr>
          <t>継続申請の場合、必要事項を記載した上で、前年度に提出した計画書の内容と変更がない場合は「変更なし」にチェックをしてください。</t>
        </r>
        <r>
          <rPr>
            <b/>
            <sz val="10"/>
            <color indexed="81"/>
            <rFont val="MS P ゴシック"/>
          </rPr>
          <t xml:space="preserve">
</t>
        </r>
        <r>
          <rPr>
            <b/>
            <u/>
            <sz val="10"/>
            <color indexed="81"/>
            <rFont val="MS P ゴシック"/>
          </rPr>
          <t>※変更なしにチェックをした場合でも記載が必要です。</t>
        </r>
      </text>
    </comment>
    <comment ref="AK138" authorId="0">
      <text>
        <r>
          <rPr>
            <sz val="10"/>
            <color indexed="81"/>
            <rFont val="MS P ゴシック"/>
          </rPr>
          <t>継続申請の場合、必要事項を記載した上で、前年度に提出した計画書の内容と変更がない場合は「変更なし」にチェックをしてください。</t>
        </r>
        <r>
          <rPr>
            <b/>
            <sz val="10"/>
            <color indexed="81"/>
            <rFont val="MS P ゴシック"/>
          </rPr>
          <t xml:space="preserve">
</t>
        </r>
        <r>
          <rPr>
            <b/>
            <u/>
            <sz val="10"/>
            <color indexed="81"/>
            <rFont val="MS P ゴシック"/>
          </rPr>
          <t>※変更なしにチェックをした場合でも記載が必要です。</t>
        </r>
      </text>
    </comment>
    <comment ref="AK69" authorId="0">
      <text>
        <r>
          <rPr>
            <b/>
            <sz val="10"/>
            <color indexed="81"/>
            <rFont val="MS P ゴシック"/>
          </rPr>
          <t>数値が表示されてない(エラーが出ている)場合は、上記セル内(AP69,AQ69またはAP72,AQ72,AR72)のグループの配分比率を入力してください。</t>
        </r>
      </text>
    </comment>
    <comment ref="AK130" authorId="0">
      <text>
        <r>
          <rPr>
            <b/>
            <sz val="9"/>
            <color indexed="81"/>
            <rFont val="MS P ゴシック"/>
          </rPr>
          <t>加算の算定要件上、「ベースアップ等」のいずれか一つ以上にチェックが入っていない場合、算定要件を満たしません。</t>
        </r>
      </text>
    </comment>
    <comment ref="AL44" authorId="0">
      <text>
        <r>
          <rPr>
            <b/>
            <sz val="10"/>
            <color indexed="81"/>
            <rFont val="MS P ゴシック"/>
          </rPr>
          <t>法定福利費等の事業主負担の増加分を含める場合、同一の数値とならないことがあります。</t>
        </r>
      </text>
    </comment>
  </commentList>
</comments>
</file>

<file path=xl/sharedStrings.xml><?xml version="1.0" encoding="utf-8"?>
<sst xmlns="http://schemas.openxmlformats.org/spreadsheetml/2006/main" xmlns:r="http://schemas.openxmlformats.org/officeDocument/2006/relationships" count="488" uniqueCount="488">
  <si>
    <t>介護保険事業所番号</t>
    <rPh sb="0" eb="2">
      <t>カイゴ</t>
    </rPh>
    <rPh sb="2" eb="4">
      <t>ホケン</t>
    </rPh>
    <rPh sb="4" eb="7">
      <t>ジギョウショ</t>
    </rPh>
    <rPh sb="7" eb="9">
      <t>バンゴウ</t>
    </rPh>
    <phoneticPr fontId="20"/>
  </si>
  <si>
    <t>書類作成担当者</t>
    <rPh sb="0" eb="2">
      <t>ショルイ</t>
    </rPh>
    <rPh sb="2" eb="4">
      <t>サクセイ</t>
    </rPh>
    <rPh sb="4" eb="7">
      <t>タントウシャ</t>
    </rPh>
    <phoneticPr fontId="20"/>
  </si>
  <si>
    <t>(A)</t>
  </si>
  <si>
    <t>月</t>
    <rPh sb="0" eb="1">
      <t>ゲツ</t>
    </rPh>
    <phoneticPr fontId="20"/>
  </si>
  <si>
    <t>通所介護</t>
  </si>
  <si>
    <t>年</t>
    <rPh sb="0" eb="1">
      <t>ネン</t>
    </rPh>
    <phoneticPr fontId="20"/>
  </si>
  <si>
    <t>月</t>
    <rPh sb="0" eb="1">
      <t>ツキ</t>
    </rPh>
    <phoneticPr fontId="20"/>
  </si>
  <si>
    <t>ワークシート名（左からの順）</t>
    <rPh sb="6" eb="7">
      <t>メイ</t>
    </rPh>
    <rPh sb="8" eb="9">
      <t>ヒダリ</t>
    </rPh>
    <rPh sb="12" eb="13">
      <t>ジュン</t>
    </rPh>
    <phoneticPr fontId="20"/>
  </si>
  <si>
    <t>ベアで改善している？1以上ならOK</t>
    <rPh sb="3" eb="5">
      <t>カイゼン</t>
    </rPh>
    <rPh sb="11" eb="13">
      <t>イジョウ</t>
    </rPh>
    <phoneticPr fontId="20"/>
  </si>
  <si>
    <t>電話番号</t>
    <rPh sb="0" eb="2">
      <t>デンワ</t>
    </rPh>
    <rPh sb="2" eb="4">
      <t>バンゴウ</t>
    </rPh>
    <phoneticPr fontId="20"/>
  </si>
  <si>
    <t>ヶ月）</t>
    <rPh sb="1" eb="2">
      <t>ゲツ</t>
    </rPh>
    <phoneticPr fontId="20"/>
  </si>
  <si>
    <t>処遇改善加算要件①</t>
    <rPh sb="0" eb="2">
      <t>ショグウ</t>
    </rPh>
    <rPh sb="2" eb="4">
      <t>カイゼン</t>
    </rPh>
    <rPh sb="4" eb="6">
      <t>カサン</t>
    </rPh>
    <rPh sb="6" eb="8">
      <t>ヨウケン</t>
    </rPh>
    <phoneticPr fontId="20"/>
  </si>
  <si>
    <t>賃金改善実施期間</t>
  </si>
  <si>
    <t>①</t>
  </si>
  <si>
    <t>ⅰ）その他の職員の賃金改善の見込額　(o-1)</t>
    <rPh sb="4" eb="5">
      <t>タ</t>
    </rPh>
    <rPh sb="6" eb="8">
      <t>ショクイン</t>
    </rPh>
    <phoneticPr fontId="20"/>
  </si>
  <si>
    <t>FAX番号</t>
    <rPh sb="3" eb="5">
      <t>バンゴウ</t>
    </rPh>
    <phoneticPr fontId="20"/>
  </si>
  <si>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20"/>
  </si>
  <si>
    <t>事業所の所在地</t>
    <rPh sb="0" eb="3">
      <t>ジギョウショ</t>
    </rPh>
    <rPh sb="4" eb="7">
      <t>ショザイチ</t>
    </rPh>
    <phoneticPr fontId="20"/>
  </si>
  <si>
    <t>）</t>
  </si>
  <si>
    <t>介護医療院</t>
    <rPh sb="0" eb="2">
      <t>カイゴ</t>
    </rPh>
    <rPh sb="2" eb="4">
      <t>イリョウ</t>
    </rPh>
    <rPh sb="4" eb="5">
      <t>イン</t>
    </rPh>
    <phoneticPr fontId="20"/>
  </si>
  <si>
    <t>新規・
継続
の別</t>
    <rPh sb="0" eb="2">
      <t>シンキ</t>
    </rPh>
    <rPh sb="4" eb="6">
      <t>ケイゾク</t>
    </rPh>
    <rPh sb="8" eb="9">
      <t>ベツ</t>
    </rPh>
    <phoneticPr fontId="20"/>
  </si>
  <si>
    <t>円</t>
    <rPh sb="0" eb="1">
      <t>エン</t>
    </rPh>
    <phoneticPr fontId="20"/>
  </si>
  <si>
    <t>資格取得のための支援の実施</t>
    <rPh sb="0" eb="2">
      <t>シカク</t>
    </rPh>
    <rPh sb="2" eb="4">
      <t>シュトク</t>
    </rPh>
    <rPh sb="8" eb="10">
      <t>シエン</t>
    </rPh>
    <rPh sb="11" eb="13">
      <t>ジッシ</t>
    </rPh>
    <phoneticPr fontId="20"/>
  </si>
  <si>
    <t>基本給</t>
    <rPh sb="0" eb="3">
      <t>キホンキュウ</t>
    </rPh>
    <phoneticPr fontId="20"/>
  </si>
  <si>
    <t>(4)には、介護職員のみの賃金の総額を記載すること。</t>
  </si>
  <si>
    <t>ワークシートの入力の順番（推奨）</t>
    <rPh sb="7" eb="9">
      <t>ニュウリョク</t>
    </rPh>
    <rPh sb="10" eb="12">
      <t>ジュンバン</t>
    </rPh>
    <rPh sb="13" eb="15">
      <t>スイショウ</t>
    </rPh>
    <phoneticPr fontId="20"/>
  </si>
  <si>
    <t>日</t>
    <rPh sb="0" eb="1">
      <t>ニチ</t>
    </rPh>
    <phoneticPr fontId="20"/>
  </si>
  <si>
    <t>ロ</t>
  </si>
  <si>
    <t>法人名</t>
    <rPh sb="0" eb="2">
      <t>ホウジン</t>
    </rPh>
    <rPh sb="2" eb="3">
      <t>メイ</t>
    </rPh>
    <phoneticPr fontId="20"/>
  </si>
  <si>
    <t>ベースアップ等</t>
    <rPh sb="6" eb="7">
      <t>トウ</t>
    </rPh>
    <phoneticPr fontId="20"/>
  </si>
  <si>
    <t>就業規則の見直し</t>
    <rPh sb="0" eb="2">
      <t>シュウギョウ</t>
    </rPh>
    <rPh sb="2" eb="4">
      <t>キソク</t>
    </rPh>
    <rPh sb="5" eb="7">
      <t>ミナオ</t>
    </rPh>
    <phoneticPr fontId="20"/>
  </si>
  <si>
    <t>連絡先番号</t>
    <rPh sb="0" eb="3">
      <t>レンラクサキ</t>
    </rPh>
    <rPh sb="3" eb="5">
      <t>バンゴウ</t>
    </rPh>
    <phoneticPr fontId="20"/>
  </si>
  <si>
    <t>（１）②ⅱ）(オ)の「前年度の各介護サービス事業者等の独自の賃金改善額」に計上する場合は記載すること。</t>
    <rPh sb="15" eb="18">
      <t>カクカイゴ</t>
    </rPh>
    <rPh sb="22" eb="26">
      <t>ジギョウシャトウ</t>
    </rPh>
    <phoneticPr fontId="20"/>
  </si>
  <si>
    <t>〒</t>
  </si>
  <si>
    <t>賞与</t>
    <rPh sb="0" eb="2">
      <t>ショウヨ</t>
    </rPh>
    <phoneticPr fontId="20"/>
  </si>
  <si>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20"/>
  </si>
  <si>
    <t>フリガナ</t>
  </si>
  <si>
    <t>年</t>
  </si>
  <si>
    <t>②</t>
  </si>
  <si>
    <t>手当（既存の増額）</t>
  </si>
  <si>
    <t>介護老人福祉施設</t>
    <rPh sb="0" eb="2">
      <t>カイゴ</t>
    </rPh>
    <rPh sb="2" eb="4">
      <t>ロウジン</t>
    </rPh>
    <rPh sb="4" eb="6">
      <t>フクシ</t>
    </rPh>
    <rPh sb="6" eb="8">
      <t>シセツ</t>
    </rPh>
    <phoneticPr fontId="20"/>
  </si>
  <si>
    <t>非該当</t>
    <rPh sb="0" eb="3">
      <t>ヒガイトウ</t>
    </rPh>
    <phoneticPr fontId="20"/>
  </si>
  <si>
    <t>月</t>
  </si>
  <si>
    <t>～</t>
  </si>
  <si>
    <t>月</t>
    <rPh sb="0" eb="1">
      <t>ガツ</t>
    </rPh>
    <phoneticPr fontId="20"/>
  </si>
  <si>
    <t>(A)及び(B)を実施</t>
  </si>
  <si>
    <t>⑤</t>
  </si>
  <si>
    <t>確認項目7</t>
    <rPh sb="0" eb="2">
      <t>カクニン</t>
    </rPh>
    <rPh sb="2" eb="4">
      <t>コウモク</t>
    </rPh>
    <phoneticPr fontId="20"/>
  </si>
  <si>
    <t>具体的な取組内容</t>
    <rPh sb="0" eb="3">
      <t>グタイテキ</t>
    </rPh>
    <rPh sb="4" eb="6">
      <t>トリクミ</t>
    </rPh>
    <rPh sb="6" eb="8">
      <t>ナイヨウ</t>
    </rPh>
    <phoneticPr fontId="20"/>
  </si>
  <si>
    <t>別紙様式2-1 ２ （２）介護職員処遇改善加算</t>
    <rPh sb="0" eb="2">
      <t>ベッシ</t>
    </rPh>
    <rPh sb="2" eb="4">
      <t>ヨウシキ</t>
    </rPh>
    <rPh sb="13" eb="15">
      <t>カイゴ</t>
    </rPh>
    <rPh sb="15" eb="17">
      <t>ショクイン</t>
    </rPh>
    <rPh sb="17" eb="19">
      <t>ショグウ</t>
    </rPh>
    <rPh sb="19" eb="23">
      <t>カイゼンカサン</t>
    </rPh>
    <phoneticPr fontId="20"/>
  </si>
  <si>
    <t>※　</t>
  </si>
  <si>
    <t>⑦</t>
  </si>
  <si>
    <t>年度）</t>
  </si>
  <si>
    <t>経験に応じて昇給する仕組み
※「勤続年数」や「経験年数」などに応じて昇給する仕組みを指す。</t>
  </si>
  <si>
    <t>「介護サービス情報公表システム」への掲載</t>
    <rPh sb="1" eb="3">
      <t>カイゴ</t>
    </rPh>
    <rPh sb="7" eb="9">
      <t>ジョウホウ</t>
    </rPh>
    <rPh sb="9" eb="11">
      <t>コウヒョウ</t>
    </rPh>
    <rPh sb="18" eb="20">
      <t>ケイサイ</t>
    </rPh>
    <phoneticPr fontId="20"/>
  </si>
  <si>
    <t>職員の事情等の状況に応じた勤務シフトや短時間正規職員制度の導入、職員の希望に即した非正規職員から正規職員への転換の制度等の整備</t>
  </si>
  <si>
    <t>夜間対応型訪問介護</t>
  </si>
  <si>
    <t>①処遇改善加算の見込額／②賃金改善の見込額</t>
  </si>
  <si>
    <t>地域密着型通所介護</t>
  </si>
  <si>
    <t>サービス区分</t>
  </si>
  <si>
    <t>地域密着型特定施設入居者生活介護</t>
  </si>
  <si>
    <t>地域密着型介護老人福祉施設</t>
  </si>
  <si>
    <t>看護小規模多機能型居宅介護</t>
    <rPh sb="0" eb="13">
      <t>カンゴ</t>
    </rPh>
    <phoneticPr fontId="20"/>
  </si>
  <si>
    <r>
      <t xml:space="preserve">賃金改善の見込額(ⅰ-ⅱ）
</t>
    </r>
    <r>
      <rPr>
        <b/>
        <sz val="9"/>
        <color auto="1"/>
        <rFont val="ＭＳ Ｐ明朝"/>
      </rPr>
      <t>（右側の額は加算見込額を上回ること）</t>
    </r>
    <rPh sb="15" eb="17">
      <t>ミギガワ</t>
    </rPh>
    <rPh sb="18" eb="19">
      <t>ガク</t>
    </rPh>
    <rPh sb="20" eb="22">
      <t>カサン</t>
    </rPh>
    <rPh sb="22" eb="25">
      <t>ミコミガク</t>
    </rPh>
    <rPh sb="26" eb="28">
      <t>ウワマワ</t>
    </rPh>
    <phoneticPr fontId="20"/>
  </si>
  <si>
    <t>介護老人保健施設</t>
    <rPh sb="0" eb="8">
      <t>ロウケン</t>
    </rPh>
    <phoneticPr fontId="20"/>
  </si>
  <si>
    <t>確認項目1</t>
    <rPh sb="0" eb="2">
      <t>カクニン</t>
    </rPh>
    <rPh sb="2" eb="4">
      <t>コウモク</t>
    </rPh>
    <phoneticPr fontId="20"/>
  </si>
  <si>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20"/>
  </si>
  <si>
    <t>介護療養型医療施設</t>
    <rPh sb="0" eb="9">
      <t>カイゴ</t>
    </rPh>
    <phoneticPr fontId="20"/>
  </si>
  <si>
    <t>加算提出先</t>
    <rPh sb="0" eb="2">
      <t>カサン</t>
    </rPh>
    <rPh sb="2" eb="4">
      <t>テイシュツ</t>
    </rPh>
    <rPh sb="4" eb="5">
      <t>サキ</t>
    </rPh>
    <phoneticPr fontId="20"/>
  </si>
  <si>
    <t>④</t>
  </si>
  <si>
    <t>実施済</t>
    <rPh sb="0" eb="2">
      <t>ジッシ</t>
    </rPh>
    <rPh sb="2" eb="3">
      <t>ズ</t>
    </rPh>
    <phoneticPr fontId="20"/>
  </si>
  <si>
    <r>
      <rPr>
        <sz val="14"/>
        <color theme="1"/>
        <rFont val="ＭＳ Ｐゴシック"/>
      </rPr>
      <t>●令和２年度</t>
    </r>
    <r>
      <rPr>
        <sz val="14"/>
        <color auto="1"/>
        <rFont val="ＭＳ Ｐゴシック"/>
      </rPr>
      <t>からの主な変更点・注意点は下記のとおりです。</t>
    </r>
    <rPh sb="1" eb="3">
      <t>レイワ</t>
    </rPh>
    <rPh sb="4" eb="6">
      <t>ネンド</t>
    </rPh>
    <rPh sb="9" eb="10">
      <t>オモ</t>
    </rPh>
    <rPh sb="11" eb="14">
      <t>ヘンコウテン</t>
    </rPh>
    <rPh sb="15" eb="18">
      <t>チュウイテン</t>
    </rPh>
    <rPh sb="19" eb="21">
      <t>カキ</t>
    </rPh>
    <phoneticPr fontId="20"/>
  </si>
  <si>
    <t>（</t>
  </si>
  <si>
    <t>３　加算の対象事業所に関する情報</t>
    <rPh sb="2" eb="4">
      <t>カサン</t>
    </rPh>
    <rPh sb="5" eb="7">
      <t>タイショウ</t>
    </rPh>
    <rPh sb="7" eb="9">
      <t>ジギョウ</t>
    </rPh>
    <rPh sb="9" eb="10">
      <t>ショ</t>
    </rPh>
    <rPh sb="11" eb="12">
      <t>カン</t>
    </rPh>
    <rPh sb="14" eb="16">
      <t>ジョウホウ</t>
    </rPh>
    <phoneticPr fontId="20"/>
  </si>
  <si>
    <t>ホームページ
への掲載</t>
    <rPh sb="9" eb="11">
      <t>ケイサイ</t>
    </rPh>
    <phoneticPr fontId="20"/>
  </si>
  <si>
    <t>訪問介護</t>
  </si>
  <si>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20"/>
  </si>
  <si>
    <t>令和</t>
    <rPh sb="0" eb="2">
      <t>レイワ</t>
    </rPh>
    <phoneticPr fontId="20"/>
  </si>
  <si>
    <t>③</t>
  </si>
  <si>
    <t>特定加算Ⅰ</t>
    <rPh sb="0" eb="2">
      <t>トクテイ</t>
    </rPh>
    <rPh sb="2" eb="4">
      <t>カサン</t>
    </rPh>
    <phoneticPr fontId="20"/>
  </si>
  <si>
    <t>特定加算Ⅱ</t>
    <rPh sb="0" eb="2">
      <t>トクテイ</t>
    </rPh>
    <rPh sb="2" eb="4">
      <t>カサン</t>
    </rPh>
    <phoneticPr fontId="20"/>
  </si>
  <si>
    <t>③処遇改善加算の取得状況</t>
    <rPh sb="1" eb="7">
      <t>ショグウカイゼンカサン</t>
    </rPh>
    <rPh sb="8" eb="10">
      <t>シュトク</t>
    </rPh>
    <rPh sb="10" eb="12">
      <t>ジョウキョウ</t>
    </rPh>
    <phoneticPr fontId="20"/>
  </si>
  <si>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20"/>
  </si>
  <si>
    <t>内容</t>
    <rPh sb="0" eb="2">
      <t>ナイヨウ</t>
    </rPh>
    <phoneticPr fontId="20"/>
  </si>
  <si>
    <t>上位者・担当者等によるキャリア面談など、キャリアアップ等に関する定期的な相談の機会の確保</t>
  </si>
  <si>
    <t>人</t>
    <rPh sb="0" eb="1">
      <t>ニン</t>
    </rPh>
    <phoneticPr fontId="20"/>
  </si>
  <si>
    <t>⑧</t>
  </si>
  <si>
    <t>その他の方法
による掲示等</t>
    <rPh sb="2" eb="3">
      <t>タ</t>
    </rPh>
    <rPh sb="4" eb="6">
      <t>ホウホウ</t>
    </rPh>
    <rPh sb="10" eb="12">
      <t>ケイジ</t>
    </rPh>
    <rPh sb="12" eb="13">
      <t>トウ</t>
    </rPh>
    <phoneticPr fontId="20"/>
  </si>
  <si>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20"/>
  </si>
  <si>
    <t>)</t>
  </si>
  <si>
    <r>
      <t>　※前年度に提出した計画書から変更がある場合には、変更箇所を</t>
    </r>
    <r>
      <rPr>
        <u/>
        <sz val="8"/>
        <color theme="1"/>
        <rFont val="ＭＳ Ｐ明朝"/>
      </rPr>
      <t>下線</t>
    </r>
    <r>
      <rPr>
        <sz val="8"/>
        <color theme="1"/>
        <rFont val="ＭＳ Ｐ明朝"/>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20"/>
  </si>
  <si>
    <t>加算Ⅱ</t>
    <rPh sb="0" eb="2">
      <t>カサン</t>
    </rPh>
    <phoneticPr fontId="20"/>
  </si>
  <si>
    <t>その他</t>
    <rPh sb="2" eb="3">
      <t>タ</t>
    </rPh>
    <phoneticPr fontId="20"/>
  </si>
  <si>
    <t>賃金改善を行う給与の種類</t>
    <rPh sb="0" eb="2">
      <t>チンギン</t>
    </rPh>
    <rPh sb="2" eb="4">
      <t>カイゼン</t>
    </rPh>
    <rPh sb="5" eb="6">
      <t>オコナ</t>
    </rPh>
    <rPh sb="7" eb="9">
      <t>キュウヨ</t>
    </rPh>
    <rPh sb="10" eb="12">
      <t>シュルイ</t>
    </rPh>
    <phoneticPr fontId="20"/>
  </si>
  <si>
    <t>介護予防特定施設入居者生活介護</t>
  </si>
  <si>
    <t>予定</t>
    <rPh sb="0" eb="2">
      <t>ヨテイ</t>
    </rPh>
    <phoneticPr fontId="20"/>
  </si>
  <si>
    <r>
      <t>（賃金改善に関する規定内容）　</t>
    </r>
    <r>
      <rPr>
        <sz val="7"/>
        <color theme="1"/>
        <rFont val="ＭＳ Ｐ明朝"/>
      </rPr>
      <t>※上記の根拠規程のうち、賃金改善に関する部分を記載。</t>
    </r>
    <rPh sb="1" eb="3">
      <t>チンギン</t>
    </rPh>
    <rPh sb="3" eb="5">
      <t>カイゼン</t>
    </rPh>
    <rPh sb="6" eb="7">
      <t>カン</t>
    </rPh>
    <rPh sb="9" eb="11">
      <t>キテイ</t>
    </rPh>
    <rPh sb="11" eb="13">
      <t>ナイヨウ</t>
    </rPh>
    <phoneticPr fontId="20"/>
  </si>
  <si>
    <t>住所２（建物名等）</t>
    <rPh sb="0" eb="2">
      <t>ジュウショ</t>
    </rPh>
    <rPh sb="4" eb="6">
      <t>タテモノ</t>
    </rPh>
    <rPh sb="6" eb="7">
      <t>メイ</t>
    </rPh>
    <rPh sb="7" eb="8">
      <t>トウ</t>
    </rPh>
    <phoneticPr fontId="20"/>
  </si>
  <si>
    <t>加算Ⅰ・Ⅱの場合は必ず「該当」</t>
  </si>
  <si>
    <t>イ</t>
  </si>
  <si>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</si>
  <si>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併設本体施設において介護職員等特定処遇改善加算Ⅰの届出あり</t>
  </si>
  <si>
    <t>３　キャリアパス要件について＜処遇改善加算＞　</t>
    <rPh sb="8" eb="10">
      <t>ヨウケン</t>
    </rPh>
    <rPh sb="15" eb="17">
      <t>ショグウ</t>
    </rPh>
    <rPh sb="17" eb="21">
      <t>カイゼンカサン</t>
    </rPh>
    <phoneticPr fontId="20"/>
  </si>
  <si>
    <t>１単位あたりの
単価[円](b)</t>
    <rPh sb="1" eb="3">
      <t>タンイ</t>
    </rPh>
    <rPh sb="8" eb="10">
      <t>タンカ</t>
    </rPh>
    <rPh sb="11" eb="12">
      <t>エン</t>
    </rPh>
    <phoneticPr fontId="20"/>
  </si>
  <si>
    <t>一定の基準に基づき定期に昇給を判定する仕組み
※「実技試験」や「人事評価」などの結果に基づき昇給する仕組みを指す。ただし、客観的な評価基準や昇給条件が明文化されていることを要する。</t>
  </si>
  <si>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20"/>
  </si>
  <si>
    <t>その他（</t>
    <rPh sb="2" eb="3">
      <t>タ</t>
    </rPh>
    <phoneticPr fontId="20"/>
  </si>
  <si>
    <t>その他(</t>
  </si>
  <si>
    <t>確認項目6</t>
    <rPh sb="0" eb="2">
      <t>カクニン</t>
    </rPh>
    <rPh sb="2" eb="4">
      <t>コウモク</t>
    </rPh>
    <phoneticPr fontId="20"/>
  </si>
  <si>
    <t>介護予防短期入所療養介護（医療院）</t>
    <rPh sb="4" eb="6">
      <t>タンキ</t>
    </rPh>
    <rPh sb="6" eb="8">
      <t>ニュウショ</t>
    </rPh>
    <rPh sb="8" eb="10">
      <t>リョウヨウ</t>
    </rPh>
    <rPh sb="10" eb="12">
      <t>カイゴ</t>
    </rPh>
    <rPh sb="13" eb="15">
      <t>イリョウ</t>
    </rPh>
    <rPh sb="15" eb="16">
      <t>イン</t>
    </rPh>
    <phoneticPr fontId="20"/>
  </si>
  <si>
    <t>特定事業所加算（Ⅱ）</t>
    <rPh sb="0" eb="7">
      <t>ト</t>
    </rPh>
    <phoneticPr fontId="89"/>
  </si>
  <si>
    <t>該当</t>
    <rPh sb="0" eb="2">
      <t>ガイトウ</t>
    </rPh>
    <phoneticPr fontId="20"/>
  </si>
  <si>
    <t>年度の加算の見込額</t>
    <rPh sb="0" eb="2">
      <t>ネンド</t>
    </rPh>
    <rPh sb="3" eb="5">
      <t>カサン</t>
    </rPh>
    <rPh sb="6" eb="9">
      <t>ミコミガク</t>
    </rPh>
    <phoneticPr fontId="20"/>
  </si>
  <si>
    <t>※当該取組の内容について下記に記載すること</t>
    <rPh sb="1" eb="3">
      <t>トウガイ</t>
    </rPh>
    <rPh sb="3" eb="5">
      <t>トリクミ</t>
    </rPh>
    <rPh sb="6" eb="8">
      <t>ナイヨウ</t>
    </rPh>
    <rPh sb="12" eb="14">
      <t>カキ</t>
    </rPh>
    <rPh sb="15" eb="17">
      <t>キサイ</t>
    </rPh>
    <phoneticPr fontId="20"/>
  </si>
  <si>
    <t>サービス名</t>
    <rPh sb="4" eb="5">
      <t>メイ</t>
    </rPh>
    <phoneticPr fontId="20"/>
  </si>
  <si>
    <t>円）</t>
  </si>
  <si>
    <t>証明する資料の例</t>
    <rPh sb="0" eb="2">
      <t>ショウメイ</t>
    </rPh>
    <rPh sb="4" eb="6">
      <t>シリョウ</t>
    </rPh>
    <rPh sb="7" eb="8">
      <t>レイ</t>
    </rPh>
    <phoneticPr fontId="20"/>
  </si>
  <si>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20"/>
  </si>
  <si>
    <t>会議録、周知文書</t>
    <rPh sb="0" eb="3">
      <t>カイギロク</t>
    </rPh>
    <rPh sb="4" eb="6">
      <t>シュウチ</t>
    </rPh>
    <rPh sb="6" eb="8">
      <t>ブンショ</t>
    </rPh>
    <phoneticPr fontId="20"/>
  </si>
  <si>
    <t>就業規則、給与規程</t>
    <rPh sb="0" eb="2">
      <t>シュウギョウ</t>
    </rPh>
    <rPh sb="2" eb="4">
      <t>キソク</t>
    </rPh>
    <rPh sb="5" eb="7">
      <t>キュウヨ</t>
    </rPh>
    <rPh sb="7" eb="9">
      <t>キテイ</t>
    </rPh>
    <phoneticPr fontId="20"/>
  </si>
  <si>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20"/>
  </si>
  <si>
    <t>以下の点を確認し、全ての項目にチェックして下さい。</t>
    <rPh sb="0" eb="2">
      <t>イカ</t>
    </rPh>
    <rPh sb="3" eb="4">
      <t>テン</t>
    </rPh>
    <rPh sb="5" eb="7">
      <t>カクニン</t>
    </rPh>
    <rPh sb="9" eb="10">
      <t>スベ</t>
    </rPh>
    <rPh sb="12" eb="14">
      <t>コウモク</t>
    </rPh>
    <rPh sb="21" eb="22">
      <t>クダ</t>
    </rPh>
    <phoneticPr fontId="20"/>
  </si>
  <si>
    <t>給与明細</t>
    <rPh sb="0" eb="2">
      <t>キュウヨ</t>
    </rPh>
    <rPh sb="2" eb="4">
      <t>メイサイ</t>
    </rPh>
    <phoneticPr fontId="20"/>
  </si>
  <si>
    <r>
      <t>・特定加算の平均賃金改善額の配分ルールにおける「経験・技能のある介護職員」は「他の介護職員」の</t>
    </r>
    <r>
      <rPr>
        <b/>
        <sz val="14"/>
        <color theme="1"/>
        <rFont val="ＭＳ Ｐゴシック"/>
      </rPr>
      <t>「２倍以上であること」</t>
    </r>
    <r>
      <rPr>
        <sz val="14"/>
        <color theme="1"/>
        <rFont val="ＭＳ Ｐゴシック"/>
      </rPr>
      <t>について、「経験・技能のある介護職員」は「他の介護職員」</t>
    </r>
    <r>
      <rPr>
        <b/>
        <sz val="14"/>
        <color theme="1"/>
        <rFont val="ＭＳ Ｐゴシック"/>
      </rPr>
      <t>「と比較し高いこと」</t>
    </r>
    <r>
      <rPr>
        <sz val="14"/>
        <color theme="1"/>
        <rFont val="ＭＳ Ｐゴシック"/>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20"/>
  </si>
  <si>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20"/>
  </si>
  <si>
    <t>人（見込）</t>
    <rPh sb="0" eb="1">
      <t>ニン</t>
    </rPh>
    <rPh sb="2" eb="4">
      <t>ミコ</t>
    </rPh>
    <phoneticPr fontId="20"/>
  </si>
  <si>
    <t>介護予防小規模多機能型居宅介護</t>
  </si>
  <si>
    <t>自社のホームページに掲載</t>
    <rPh sb="0" eb="2">
      <t>ジシャ</t>
    </rPh>
    <rPh sb="10" eb="12">
      <t>ケイサイ</t>
    </rPh>
    <phoneticPr fontId="20"/>
  </si>
  <si>
    <t>介護福祉士配置等要件</t>
    <rPh sb="0" eb="2">
      <t>カイゴ</t>
    </rPh>
    <rPh sb="2" eb="5">
      <t>フクシシ</t>
    </rPh>
    <rPh sb="5" eb="7">
      <t>ハイチ</t>
    </rPh>
    <rPh sb="7" eb="8">
      <t>トウ</t>
    </rPh>
    <rPh sb="8" eb="10">
      <t>ヨウケン</t>
    </rPh>
    <phoneticPr fontId="20"/>
  </si>
  <si>
    <t>（「月額平均８万円の処遇改善又は改善後の賃金が年額440万円以上となる者」を設定できない場合その理由）</t>
  </si>
  <si>
    <t>加算Ⅰ</t>
    <rPh sb="0" eb="2">
      <t>カサン</t>
    </rPh>
    <phoneticPr fontId="20"/>
  </si>
  <si>
    <t>加算Ⅲ</t>
    <rPh sb="0" eb="2">
      <t>カサン</t>
    </rPh>
    <phoneticPr fontId="20"/>
  </si>
  <si>
    <t>⑤ベースアップ等による賃金改善の見込額等</t>
    <rPh sb="7" eb="8">
      <t>トウ</t>
    </rPh>
    <rPh sb="16" eb="18">
      <t>ミコ</t>
    </rPh>
    <rPh sb="18" eb="19">
      <t>ガク</t>
    </rPh>
    <rPh sb="19" eb="20">
      <t>トウ</t>
    </rPh>
    <phoneticPr fontId="20"/>
  </si>
  <si>
    <t>サービス提供体制強化加算等の算定状況に応じた加算率</t>
    <rPh sb="14" eb="16">
      <t>サンテイ</t>
    </rPh>
    <phoneticPr fontId="20"/>
  </si>
  <si>
    <t>短期入所療養介護（医療院）</t>
    <rPh sb="0" eb="2">
      <t>タンキ</t>
    </rPh>
    <rPh sb="2" eb="4">
      <t>ニュウショ</t>
    </rPh>
    <rPh sb="4" eb="6">
      <t>リョウヨウ</t>
    </rPh>
    <rPh sb="6" eb="8">
      <t>カイゴ</t>
    </rPh>
    <rPh sb="9" eb="11">
      <t>イリョウ</t>
    </rPh>
    <rPh sb="11" eb="12">
      <t>イン</t>
    </rPh>
    <phoneticPr fontId="20"/>
  </si>
  <si>
    <t>／</t>
  </si>
  <si>
    <t>別紙様式２－２</t>
    <rPh sb="0" eb="2">
      <t>ベッシ</t>
    </rPh>
    <rPh sb="2" eb="4">
      <t>ヨウシキ</t>
    </rPh>
    <phoneticPr fontId="20"/>
  </si>
  <si>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20"/>
  </si>
  <si>
    <t>介護職員処遇改善加算</t>
    <rPh sb="0" eb="2">
      <t>カイゴ</t>
    </rPh>
    <rPh sb="2" eb="4">
      <t>ショクイン</t>
    </rPh>
    <rPh sb="4" eb="6">
      <t>ショグウ</t>
    </rPh>
    <rPh sb="6" eb="10">
      <t>カイゼンカサン</t>
    </rPh>
    <phoneticPr fontId="20"/>
  </si>
  <si>
    <t>キャリアパス要件等の適合状況に応じた
加算率</t>
    <rPh sb="6" eb="9">
      <t>ヨウケントウ</t>
    </rPh>
    <rPh sb="10" eb="12">
      <t>テキゴウ</t>
    </rPh>
    <rPh sb="12" eb="14">
      <t>ジョウキョウ</t>
    </rPh>
    <rPh sb="15" eb="16">
      <t>オウ</t>
    </rPh>
    <rPh sb="19" eb="22">
      <t>カサンリツ</t>
    </rPh>
    <phoneticPr fontId="20"/>
  </si>
  <si>
    <t>提出先</t>
    <rPh sb="0" eb="2">
      <t>テイシュツ</t>
    </rPh>
    <rPh sb="2" eb="3">
      <t>サキ</t>
    </rPh>
    <phoneticPr fontId="20"/>
  </si>
  <si>
    <t>新規・継続の別</t>
    <rPh sb="0" eb="2">
      <t>シンキ</t>
    </rPh>
    <rPh sb="3" eb="5">
      <t>ケイゾク</t>
    </rPh>
    <rPh sb="6" eb="7">
      <t>ベツ</t>
    </rPh>
    <phoneticPr fontId="20"/>
  </si>
  <si>
    <t>子育てや家族等の介護等と仕事の両立を目指す者のための休業制度等の充実、事業所内託児施設の整備</t>
  </si>
  <si>
    <t>加算Ⅰの場合は必ず「該当」</t>
  </si>
  <si>
    <t>介護職員について、経験若しくは資格等に応じて昇給する仕組み又は一定の基準に基づき定期に昇給を判定する仕組みを設けている。</t>
  </si>
  <si>
    <t>月～令和</t>
    <rPh sb="0" eb="1">
      <t>ツキ</t>
    </rPh>
    <rPh sb="2" eb="4">
      <t>レイワ</t>
    </rPh>
    <phoneticPr fontId="20"/>
  </si>
  <si>
    <t>平均賃金改善額</t>
    <rPh sb="0" eb="2">
      <t>ヘイキン</t>
    </rPh>
    <rPh sb="2" eb="4">
      <t>チンギン</t>
    </rPh>
    <rPh sb="4" eb="6">
      <t>カイゼン</t>
    </rPh>
    <rPh sb="6" eb="7">
      <t>ガク</t>
    </rPh>
    <phoneticPr fontId="20"/>
  </si>
  <si>
    <t>短期入所療養介護（老健）</t>
  </si>
  <si>
    <t>【記入上の注意】</t>
    <rPh sb="1" eb="3">
      <t>キニュウ</t>
    </rPh>
    <rPh sb="3" eb="4">
      <t>ジョウ</t>
    </rPh>
    <rPh sb="5" eb="7">
      <t>チュウイ</t>
    </rPh>
    <phoneticPr fontId="20"/>
  </si>
  <si>
    <t>・</t>
  </si>
  <si>
    <t>手当（新設）</t>
    <rPh sb="0" eb="2">
      <t>テアテ</t>
    </rPh>
    <rPh sb="3" eb="5">
      <t>シンセツ</t>
    </rPh>
    <phoneticPr fontId="20"/>
  </si>
  <si>
    <t>手当（既存の増額）</t>
    <rPh sb="0" eb="2">
      <t>テアテ</t>
    </rPh>
    <rPh sb="3" eb="5">
      <t>キソン</t>
    </rPh>
    <rPh sb="6" eb="8">
      <t>ゾウガク</t>
    </rPh>
    <phoneticPr fontId="20"/>
  </si>
  <si>
    <t>日常生活継続支援加算（Ⅰ）又は（Ⅱ）</t>
    <rPh sb="0" eb="10">
      <t>ニチジョウセイカツ</t>
    </rPh>
    <rPh sb="13" eb="14">
      <t>マタ</t>
    </rPh>
    <phoneticPr fontId="89"/>
  </si>
  <si>
    <t>代表者</t>
    <rPh sb="0" eb="3">
      <t>ダイヒョウシャ</t>
    </rPh>
    <phoneticPr fontId="20"/>
  </si>
  <si>
    <t>職名</t>
    <rPh sb="0" eb="2">
      <t>ショクメイ</t>
    </rPh>
    <phoneticPr fontId="20"/>
  </si>
  <si>
    <t>特定事業所加算（II）</t>
  </si>
  <si>
    <t>氏名</t>
    <rPh sb="0" eb="2">
      <t>シメイ</t>
    </rPh>
    <phoneticPr fontId="20"/>
  </si>
  <si>
    <t>確認項目</t>
    <rPh sb="0" eb="2">
      <t>カクニン</t>
    </rPh>
    <rPh sb="2" eb="4">
      <t>コウモク</t>
    </rPh>
    <phoneticPr fontId="20"/>
  </si>
  <si>
    <t>名称</t>
    <rPh sb="0" eb="2">
      <t>メイショウ</t>
    </rPh>
    <phoneticPr fontId="20"/>
  </si>
  <si>
    <t>高齢者の活躍（居室やフロア等の掃除、食事の配膳・下膳などのほか、経理や労務、広報なども含めた介護業務以外の業務の提供）等による役割分担の明確化</t>
  </si>
  <si>
    <t>法人住所</t>
    <rPh sb="0" eb="2">
      <t>ホウジン</t>
    </rPh>
    <rPh sb="2" eb="4">
      <t>ジュウショ</t>
    </rPh>
    <phoneticPr fontId="20"/>
  </si>
  <si>
    <t>特定事業所加算（I）</t>
  </si>
  <si>
    <t>その他の職種(C)</t>
    <rPh sb="2" eb="3">
      <t>タ</t>
    </rPh>
    <rPh sb="4" eb="6">
      <t>ショクシュ</t>
    </rPh>
    <phoneticPr fontId="20"/>
  </si>
  <si>
    <t>法人代表者</t>
    <rPh sb="0" eb="2">
      <t>ホウジン</t>
    </rPh>
    <rPh sb="2" eb="5">
      <t>ダイヒョウシャ</t>
    </rPh>
    <phoneticPr fontId="20"/>
  </si>
  <si>
    <t>ベア加算要件3</t>
    <rPh sb="2" eb="4">
      <t>カサン</t>
    </rPh>
    <rPh sb="4" eb="6">
      <t>ヨウケン</t>
    </rPh>
    <phoneticPr fontId="20"/>
  </si>
  <si>
    <t>計画書の記載内容に虚偽がないことを証明するとともに、記載内容を証明する資料を適切に保管していることを誓約します。</t>
  </si>
  <si>
    <t>通し番号</t>
    <rPh sb="0" eb="1">
      <t>トオ</t>
    </rPh>
    <rPh sb="2" eb="4">
      <t>バンゴウ</t>
    </rPh>
    <phoneticPr fontId="20"/>
  </si>
  <si>
    <t>介護予防認知症対応型共同生活介護</t>
  </si>
  <si>
    <t>介護保険事業所番号</t>
    <rPh sb="0" eb="2">
      <t>カイゴ</t>
    </rPh>
    <rPh sb="2" eb="4">
      <t>ホケン</t>
    </rPh>
    <rPh sb="4" eb="6">
      <t>ジギョウ</t>
    </rPh>
    <rPh sb="6" eb="7">
      <t>ショ</t>
    </rPh>
    <rPh sb="7" eb="9">
      <t>バンゴウ</t>
    </rPh>
    <phoneticPr fontId="20"/>
  </si>
  <si>
    <t>住所１（番地・住居番号まで）</t>
    <rPh sb="0" eb="2">
      <t>ジュウショ</t>
    </rPh>
    <rPh sb="4" eb="6">
      <t>バンチ</t>
    </rPh>
    <rPh sb="7" eb="9">
      <t>ジュウキョ</t>
    </rPh>
    <rPh sb="9" eb="11">
      <t>バンゴウ</t>
    </rPh>
    <phoneticPr fontId="20"/>
  </si>
  <si>
    <t>枚数</t>
    <rPh sb="0" eb="2">
      <t>マイスウ</t>
    </rPh>
    <phoneticPr fontId="20"/>
  </si>
  <si>
    <t>E-mail</t>
  </si>
  <si>
    <t>－</t>
  </si>
  <si>
    <r>
      <t>ⅱ）前年度の常勤換算職員数</t>
    </r>
    <r>
      <rPr>
        <sz val="8"/>
        <color theme="1"/>
        <rFont val="ＭＳ Ｐ明朝"/>
      </rPr>
      <t>(i)</t>
    </r>
    <rPh sb="2" eb="4">
      <t>ゼンネン</t>
    </rPh>
    <rPh sb="4" eb="5">
      <t>ド</t>
    </rPh>
    <rPh sb="6" eb="8">
      <t>ジョウキン</t>
    </rPh>
    <rPh sb="8" eb="10">
      <t>カンサン</t>
    </rPh>
    <rPh sb="10" eb="13">
      <t>ショクインスウ</t>
    </rPh>
    <phoneticPr fontId="20"/>
  </si>
  <si>
    <t>指定権者名</t>
    <rPh sb="0" eb="2">
      <t>シテイ</t>
    </rPh>
    <rPh sb="2" eb="3">
      <t>ケン</t>
    </rPh>
    <rPh sb="3" eb="4">
      <t>ジャ</t>
    </rPh>
    <rPh sb="4" eb="5">
      <t>メイ</t>
    </rPh>
    <phoneticPr fontId="20"/>
  </si>
  <si>
    <t>事業所名</t>
    <rPh sb="0" eb="2">
      <t>ジギョウ</t>
    </rPh>
    <rPh sb="2" eb="3">
      <t>ショ</t>
    </rPh>
    <rPh sb="3" eb="4">
      <t>メイ</t>
    </rPh>
    <phoneticPr fontId="20"/>
  </si>
  <si>
    <t>(オ)前年度の各介護サービス事業者等の
独自の賃金改善額</t>
  </si>
  <si>
    <t>加算率(c)</t>
    <rPh sb="0" eb="2">
      <t>カサン</t>
    </rPh>
    <rPh sb="2" eb="3">
      <t>リツ</t>
    </rPh>
    <phoneticPr fontId="20"/>
  </si>
  <si>
    <t>〒結合</t>
    <rPh sb="1" eb="3">
      <t>ケツゴウ</t>
    </rPh>
    <phoneticPr fontId="20"/>
  </si>
  <si>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0"/>
  </si>
  <si>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0"/>
  </si>
  <si>
    <r>
      <t>　※前年度に提出した計画書から変更がある場合には、変更箇所を</t>
    </r>
    <r>
      <rPr>
        <u/>
        <sz val="8"/>
        <color theme="1"/>
        <rFont val="ＭＳ Ｐ明朝"/>
      </rPr>
      <t>下線</t>
    </r>
    <r>
      <rPr>
        <sz val="8"/>
        <color theme="1"/>
        <rFont val="ＭＳ Ｐ明朝"/>
      </rPr>
      <t>とするなど明確にすること。</t>
    </r>
    <rPh sb="2" eb="5">
      <t>ゼンネンド</t>
    </rPh>
    <rPh sb="37" eb="39">
      <t>メイカク</t>
    </rPh>
    <phoneticPr fontId="20"/>
  </si>
  <si>
    <t>短期入所療養介護（病院等（老健以外）)</t>
  </si>
  <si>
    <t>１単位
あたりの
単価[円]
(b)</t>
    <rPh sb="1" eb="3">
      <t>タンイ</t>
    </rPh>
    <rPh sb="9" eb="11">
      <t>タンカ</t>
    </rPh>
    <rPh sb="12" eb="13">
      <t>エン</t>
    </rPh>
    <phoneticPr fontId="20"/>
  </si>
  <si>
    <t>加算率(e)</t>
    <rPh sb="0" eb="2">
      <t>カサン</t>
    </rPh>
    <rPh sb="2" eb="3">
      <t>リツ</t>
    </rPh>
    <phoneticPr fontId="20"/>
  </si>
  <si>
    <t>↓隠し列</t>
    <rPh sb="1" eb="2">
      <t>カク</t>
    </rPh>
    <rPh sb="3" eb="4">
      <t>レツ</t>
    </rPh>
    <phoneticPr fontId="20"/>
  </si>
  <si>
    <t>経験・技能のある
介護職員(A)</t>
    <rPh sb="0" eb="2">
      <t>ケイケン</t>
    </rPh>
    <phoneticPr fontId="20"/>
  </si>
  <si>
    <t>独自の賃金改善額の算定根拠</t>
    <rPh sb="0" eb="2">
      <t>ドクジ</t>
    </rPh>
    <rPh sb="3" eb="5">
      <t>チンギン</t>
    </rPh>
    <rPh sb="5" eb="7">
      <t>カイゼン</t>
    </rPh>
    <rPh sb="7" eb="8">
      <t>ガク</t>
    </rPh>
    <rPh sb="9" eb="11">
      <t>サンテイ</t>
    </rPh>
    <rPh sb="11" eb="13">
      <t>コンキョ</t>
    </rPh>
    <phoneticPr fontId="20"/>
  </si>
  <si>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20"/>
  </si>
  <si>
    <t>サービス提供体制強化加算（Ⅲ）イ又はロ</t>
    <rPh sb="4" eb="8">
      <t>テイキョウ</t>
    </rPh>
    <rPh sb="8" eb="10">
      <t>キョウカ</t>
    </rPh>
    <rPh sb="10" eb="12">
      <t>カサン</t>
    </rPh>
    <rPh sb="16" eb="17">
      <t>マタ</t>
    </rPh>
    <phoneticPr fontId="89"/>
  </si>
  <si>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20"/>
  </si>
  <si>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20"/>
  </si>
  <si>
    <t>変更なし</t>
    <rPh sb="0" eb="2">
      <t>ヘンコウ</t>
    </rPh>
    <phoneticPr fontId="20"/>
  </si>
  <si>
    <t>事業所名</t>
    <rPh sb="0" eb="3">
      <t>ジギョウショ</t>
    </rPh>
    <rPh sb="3" eb="4">
      <t>メイ</t>
    </rPh>
    <phoneticPr fontId="20"/>
  </si>
  <si>
    <t>単価</t>
    <rPh sb="0" eb="2">
      <t>タンカ</t>
    </rPh>
    <phoneticPr fontId="20"/>
  </si>
  <si>
    <t>労働保険料の納付が適正に行われています。</t>
    <rPh sb="0" eb="2">
      <t>ロウドウ</t>
    </rPh>
    <rPh sb="2" eb="5">
      <t>ホケンリョウ</t>
    </rPh>
    <rPh sb="6" eb="8">
      <t>ノウフ</t>
    </rPh>
    <rPh sb="9" eb="11">
      <t>テキセイ</t>
    </rPh>
    <rPh sb="12" eb="13">
      <t>オコナ</t>
    </rPh>
    <phoneticPr fontId="20"/>
  </si>
  <si>
    <t>年間配分額</t>
    <rPh sb="0" eb="2">
      <t>ネンカン</t>
    </rPh>
    <rPh sb="2" eb="5">
      <t>ハイブンガク</t>
    </rPh>
    <phoneticPr fontId="20"/>
  </si>
  <si>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20"/>
  </si>
  <si>
    <t>(B)</t>
  </si>
  <si>
    <t>(C)</t>
  </si>
  <si>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20"/>
  </si>
  <si>
    <t>配分比率</t>
    <rPh sb="0" eb="2">
      <t>ハイブン</t>
    </rPh>
    <rPh sb="2" eb="4">
      <t>ヒリツ</t>
    </rPh>
    <phoneticPr fontId="20"/>
  </si>
  <si>
    <t>加算率(l)</t>
    <rPh sb="0" eb="2">
      <t>カサン</t>
    </rPh>
    <rPh sb="2" eb="3">
      <t>リツ</t>
    </rPh>
    <phoneticPr fontId="20"/>
  </si>
  <si>
    <t>区分</t>
    <rPh sb="0" eb="2">
      <t>クブン</t>
    </rPh>
    <phoneticPr fontId="20"/>
  </si>
  <si>
    <t>(A)のみ</t>
  </si>
  <si>
    <t>(A)及び(B)</t>
    <rPh sb="3" eb="4">
      <t>オヨ</t>
    </rPh>
    <phoneticPr fontId="20"/>
  </si>
  <si>
    <t>(A)(B)(C)全て</t>
    <rPh sb="9" eb="10">
      <t>スベ</t>
    </rPh>
    <phoneticPr fontId="20"/>
  </si>
  <si>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20"/>
  </si>
  <si>
    <t>別紙様式２－３</t>
    <rPh sb="0" eb="2">
      <t>ベッシ</t>
    </rPh>
    <rPh sb="2" eb="4">
      <t>ヨウシキ</t>
    </rPh>
    <phoneticPr fontId="20"/>
  </si>
  <si>
    <t>不要</t>
    <rPh sb="0" eb="2">
      <t>フヨウ</t>
    </rPh>
    <phoneticPr fontId="20"/>
  </si>
  <si>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20"/>
  </si>
  <si>
    <t>賃金改善を行う職員の範囲</t>
    <rPh sb="0" eb="2">
      <t>チンギン</t>
    </rPh>
    <rPh sb="2" eb="4">
      <t>カイゼン</t>
    </rPh>
    <rPh sb="5" eb="6">
      <t>オコナ</t>
    </rPh>
    <rPh sb="7" eb="9">
      <t>ショクイン</t>
    </rPh>
    <rPh sb="10" eb="12">
      <t>ハンイ</t>
    </rPh>
    <phoneticPr fontId="20"/>
  </si>
  <si>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20"/>
  </si>
  <si>
    <t>(A)(B)(C)全て実施</t>
  </si>
  <si>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20"/>
  </si>
  <si>
    <t>経験・技能のある介護職員の考え方</t>
    <rPh sb="0" eb="2">
      <t>ケイケン</t>
    </rPh>
    <rPh sb="3" eb="5">
      <t>ギノウ</t>
    </rPh>
    <rPh sb="8" eb="10">
      <t>カイゴ</t>
    </rPh>
    <rPh sb="10" eb="12">
      <t>ショクイン</t>
    </rPh>
    <rPh sb="13" eb="14">
      <t>カンガ</t>
    </rPh>
    <rPh sb="15" eb="16">
      <t>カタ</t>
    </rPh>
    <phoneticPr fontId="20"/>
  </si>
  <si>
    <t>連絡先</t>
    <rPh sb="0" eb="3">
      <t>レンラクサキ</t>
    </rPh>
    <phoneticPr fontId="20"/>
  </si>
  <si>
    <t>確認項目4</t>
    <rPh sb="0" eb="2">
      <t>カクニン</t>
    </rPh>
    <rPh sb="2" eb="4">
      <t>コウモク</t>
    </rPh>
    <phoneticPr fontId="20"/>
  </si>
  <si>
    <t>決まって毎月支払われる
手当（既存の増額）</t>
    <rPh sb="15" eb="17">
      <t>キソン</t>
    </rPh>
    <rPh sb="18" eb="20">
      <t>ゾウガク</t>
    </rPh>
    <phoneticPr fontId="20"/>
  </si>
  <si>
    <t>法人所在地</t>
    <rPh sb="0" eb="2">
      <t>ホウジン</t>
    </rPh>
    <rPh sb="2" eb="5">
      <t>ショザイチ</t>
    </rPh>
    <phoneticPr fontId="20"/>
  </si>
  <si>
    <t>e-mail</t>
  </si>
  <si>
    <t>（１）加算額を上回る賃金改善について</t>
    <rPh sb="3" eb="6">
      <t>カサンガク</t>
    </rPh>
    <rPh sb="7" eb="9">
      <t>ウワマワ</t>
    </rPh>
    <rPh sb="10" eb="12">
      <t>チンギン</t>
    </rPh>
    <rPh sb="12" eb="14">
      <t>カイゼン</t>
    </rPh>
    <phoneticPr fontId="20"/>
  </si>
  <si>
    <t>書類作成
担当者</t>
    <rPh sb="0" eb="2">
      <t>ショルイ</t>
    </rPh>
    <rPh sb="2" eb="4">
      <t>サクセイ</t>
    </rPh>
    <rPh sb="5" eb="8">
      <t>タントウシャ</t>
    </rPh>
    <phoneticPr fontId="20"/>
  </si>
  <si>
    <t>ⅱ）前年度の賃金の総額（処遇改善加算等を取得し実施される賃金改善額及び独自の賃金改善額を除く）【基準額１・基準額２・基準額３】</t>
    <rPh sb="58" eb="61">
      <t>キジュンガク</t>
    </rPh>
    <phoneticPr fontId="20"/>
  </si>
  <si>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20"/>
  </si>
  <si>
    <t>―</t>
  </si>
  <si>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20"/>
  </si>
  <si>
    <t>確認項目3</t>
    <rPh sb="0" eb="2">
      <t>カクニン</t>
    </rPh>
    <rPh sb="2" eb="4">
      <t>コウモク</t>
    </rPh>
    <phoneticPr fontId="20"/>
  </si>
  <si>
    <t>・提出先に関する情報</t>
    <rPh sb="1" eb="3">
      <t>テイシュツ</t>
    </rPh>
    <rPh sb="3" eb="4">
      <t>サキ</t>
    </rPh>
    <rPh sb="5" eb="6">
      <t>カン</t>
    </rPh>
    <rPh sb="8" eb="10">
      <t>ジョウホウ</t>
    </rPh>
    <phoneticPr fontId="89"/>
  </si>
  <si>
    <t>・基本情報</t>
    <rPh sb="1" eb="3">
      <t>キホン</t>
    </rPh>
    <phoneticPr fontId="89"/>
  </si>
  <si>
    <t>(</t>
  </si>
  <si>
    <t>１　提出先に関する情報</t>
    <rPh sb="2" eb="4">
      <t>テイシュツ</t>
    </rPh>
    <rPh sb="4" eb="5">
      <t>サキ</t>
    </rPh>
    <rPh sb="6" eb="7">
      <t>カン</t>
    </rPh>
    <rPh sb="9" eb="11">
      <t>ジョウホウ</t>
    </rPh>
    <phoneticPr fontId="89"/>
  </si>
  <si>
    <t>２　基本情報</t>
    <rPh sb="2" eb="4">
      <t>キホン</t>
    </rPh>
    <rPh sb="4" eb="6">
      <t>ジョウホウ</t>
    </rPh>
    <phoneticPr fontId="89"/>
  </si>
  <si>
    <t>はじめに</t>
  </si>
  <si>
    <t>各証明資料は、指定権者からの求めがあった場合には、速やかに提出すること。</t>
  </si>
  <si>
    <t>※</t>
  </si>
  <si>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20"/>
  </si>
  <si>
    <t>月～令和</t>
  </si>
  <si>
    <t>か月</t>
    <rPh sb="1" eb="2">
      <t>ゲツ</t>
    </rPh>
    <phoneticPr fontId="20"/>
  </si>
  <si>
    <t>所要額（丸め前）</t>
    <rPh sb="0" eb="3">
      <t>ショヨウガク</t>
    </rPh>
    <rPh sb="4" eb="5">
      <t>マル</t>
    </rPh>
    <rPh sb="6" eb="7">
      <t>マエ</t>
    </rPh>
    <phoneticPr fontId="20"/>
  </si>
  <si>
    <t>　実施している周知方法について、チェック（✔）すること。</t>
    <rPh sb="1" eb="3">
      <t>ジッシ</t>
    </rPh>
    <rPh sb="7" eb="9">
      <t>シュウチ</t>
    </rPh>
    <rPh sb="9" eb="11">
      <t>ホウホウ</t>
    </rPh>
    <phoneticPr fontId="20"/>
  </si>
  <si>
    <t>(A)経験・技能のある介護職員</t>
    <rPh sb="3" eb="5">
      <t>ケイケン</t>
    </rPh>
    <rPh sb="6" eb="8">
      <t>ギノウ</t>
    </rPh>
    <rPh sb="11" eb="13">
      <t>カイゴ</t>
    </rPh>
    <rPh sb="13" eb="15">
      <t>ショクイン</t>
    </rPh>
    <phoneticPr fontId="20"/>
  </si>
  <si>
    <t>確認項目2</t>
    <rPh sb="0" eb="2">
      <t>カクニン</t>
    </rPh>
    <rPh sb="2" eb="4">
      <t>コウモク</t>
    </rPh>
    <phoneticPr fontId="20"/>
  </si>
  <si>
    <t>（うち、ベースアップ等による賃金改善の
見込額）(n-2)</t>
  </si>
  <si>
    <t>研修の受講やキャリア段位制度と人事考課との連動</t>
  </si>
  <si>
    <t>(B)他の介護職員</t>
    <rPh sb="3" eb="4">
      <t>タ</t>
    </rPh>
    <rPh sb="5" eb="7">
      <t>カイゴ</t>
    </rPh>
    <rPh sb="7" eb="9">
      <t>ショクイン</t>
    </rPh>
    <phoneticPr fontId="20"/>
  </si>
  <si>
    <t>(C)その他の職種</t>
    <rPh sb="5" eb="6">
      <t>タ</t>
    </rPh>
    <rPh sb="7" eb="9">
      <t>ショクシュ</t>
    </rPh>
    <phoneticPr fontId="20"/>
  </si>
  <si>
    <t>ベア加算要件1</t>
    <rPh sb="2" eb="4">
      <t>カサン</t>
    </rPh>
    <rPh sb="4" eb="6">
      <t>ヨウケン</t>
    </rPh>
    <phoneticPr fontId="20"/>
  </si>
  <si>
    <t>特定要件①</t>
    <rPh sb="0" eb="2">
      <t>トクテイ</t>
    </rPh>
    <rPh sb="2" eb="4">
      <t>ヨウケン</t>
    </rPh>
    <phoneticPr fontId="20"/>
  </si>
  <si>
    <t>賃金規程の見直し</t>
    <rPh sb="0" eb="2">
      <t>チンギン</t>
    </rPh>
    <rPh sb="2" eb="4">
      <t>キテイ</t>
    </rPh>
    <rPh sb="5" eb="7">
      <t>ミナオ</t>
    </rPh>
    <phoneticPr fontId="20"/>
  </si>
  <si>
    <t>職場環境要件1</t>
    <rPh sb="0" eb="2">
      <t>ショクバ</t>
    </rPh>
    <rPh sb="2" eb="4">
      <t>カンキョウ</t>
    </rPh>
    <rPh sb="4" eb="6">
      <t>ヨウケン</t>
    </rPh>
    <phoneticPr fontId="20"/>
  </si>
  <si>
    <t>賃金規程の見直し</t>
    <rPh sb="5" eb="7">
      <t>ミナオ</t>
    </rPh>
    <phoneticPr fontId="20"/>
  </si>
  <si>
    <t>（上記取組の開始時期）</t>
    <rPh sb="1" eb="3">
      <t>ジョウキ</t>
    </rPh>
    <rPh sb="3" eb="5">
      <t>トリクミ</t>
    </rPh>
    <rPh sb="6" eb="8">
      <t>カイシ</t>
    </rPh>
    <rPh sb="8" eb="10">
      <t>ジキ</t>
    </rPh>
    <phoneticPr fontId="20"/>
  </si>
  <si>
    <t>令和</t>
  </si>
  <si>
    <t>介護福祉士配置等要件</t>
    <rPh sb="0" eb="5">
      <t>カイゴフクシシ</t>
    </rPh>
    <rPh sb="5" eb="7">
      <t>ハイチ</t>
    </rPh>
    <rPh sb="7" eb="8">
      <t>トウ</t>
    </rPh>
    <rPh sb="8" eb="10">
      <t>ヨウケン</t>
    </rPh>
    <phoneticPr fontId="20"/>
  </si>
  <si>
    <t>ヶ月）</t>
  </si>
  <si>
    <t>別紙様式２－１</t>
    <rPh sb="0" eb="2">
      <t>ベッシ</t>
    </rPh>
    <rPh sb="2" eb="4">
      <t>ヨウシキ</t>
    </rPh>
    <phoneticPr fontId="20"/>
  </si>
  <si>
    <t>小規模多機能型居宅介護</t>
  </si>
  <si>
    <t xml:space="preserve"> （(A)にチェック（✔）がない場合その理由）</t>
    <rPh sb="16" eb="18">
      <t>バアイ</t>
    </rPh>
    <phoneticPr fontId="20"/>
  </si>
  <si>
    <t>１　基本情報＜共通＞</t>
    <rPh sb="2" eb="4">
      <t>キホン</t>
    </rPh>
    <rPh sb="4" eb="6">
      <t>ジョウホウ</t>
    </rPh>
    <rPh sb="7" eb="9">
      <t>キョウツウ</t>
    </rPh>
    <phoneticPr fontId="20"/>
  </si>
  <si>
    <t>２　賃金改善計画について＜共通＞</t>
    <rPh sb="13" eb="15">
      <t>キョウツウ</t>
    </rPh>
    <phoneticPr fontId="20"/>
  </si>
  <si>
    <t>都道府県</t>
    <rPh sb="0" eb="4">
      <t>トドウフケン</t>
    </rPh>
    <phoneticPr fontId="20"/>
  </si>
  <si>
    <t>市区町村</t>
    <rPh sb="0" eb="2">
      <t>シク</t>
    </rPh>
    <rPh sb="2" eb="4">
      <t>チョウソン</t>
    </rPh>
    <phoneticPr fontId="20"/>
  </si>
  <si>
    <t>独自の賃金改善の具体的な取組内容</t>
    <rPh sb="0" eb="2">
      <t>ドクジ</t>
    </rPh>
    <rPh sb="3" eb="5">
      <t>チンギン</t>
    </rPh>
    <rPh sb="5" eb="7">
      <t>カイゼン</t>
    </rPh>
    <rPh sb="8" eb="11">
      <t>グタイテキ</t>
    </rPh>
    <rPh sb="12" eb="14">
      <t>トリクミ</t>
    </rPh>
    <rPh sb="14" eb="16">
      <t>ナイヨウ</t>
    </rPh>
    <phoneticPr fontId="20"/>
  </si>
  <si>
    <r>
      <t>ⅲ）前年度の一月当たりの常勤換算職員数</t>
    </r>
    <r>
      <rPr>
        <sz val="8"/>
        <color theme="1"/>
        <rFont val="ＭＳ Ｐ明朝"/>
      </rPr>
      <t>(j)</t>
    </r>
    <rPh sb="2" eb="4">
      <t>ゼンネン</t>
    </rPh>
    <rPh sb="4" eb="5">
      <t>ド</t>
    </rPh>
    <rPh sb="6" eb="7">
      <t>ヒト</t>
    </rPh>
    <rPh sb="7" eb="8">
      <t>ツキ</t>
    </rPh>
    <rPh sb="8" eb="9">
      <t>ア</t>
    </rPh>
    <rPh sb="12" eb="14">
      <t>ジョウキン</t>
    </rPh>
    <rPh sb="14" eb="16">
      <t>カンサン</t>
    </rPh>
    <rPh sb="16" eb="19">
      <t>ショクインスウ</t>
    </rPh>
    <phoneticPr fontId="20"/>
  </si>
  <si>
    <t>説明</t>
    <rPh sb="0" eb="2">
      <t>セツメイ</t>
    </rPh>
    <phoneticPr fontId="20"/>
  </si>
  <si>
    <t>-</t>
  </si>
  <si>
    <t>・本様式の内容と使い方を説明しています。</t>
    <rPh sb="1" eb="4">
      <t>ホンヨウシキ</t>
    </rPh>
    <rPh sb="5" eb="7">
      <t>ナイヨウ</t>
    </rPh>
    <rPh sb="8" eb="9">
      <t>ツカ</t>
    </rPh>
    <rPh sb="10" eb="11">
      <t>カタ</t>
    </rPh>
    <rPh sb="12" eb="14">
      <t>セツメイ</t>
    </rPh>
    <phoneticPr fontId="20"/>
  </si>
  <si>
    <t>基本情報入力シート</t>
    <rPh sb="0" eb="4">
      <t>キホンジョウホウ</t>
    </rPh>
    <rPh sb="4" eb="6">
      <t>ニュウリョク</t>
    </rPh>
    <phoneticPr fontId="20"/>
  </si>
  <si>
    <t>●令和３年度からの主な変更点は下記のとおりです。</t>
    <rPh sb="1" eb="3">
      <t>レイワ</t>
    </rPh>
    <rPh sb="4" eb="6">
      <t>ネンド</t>
    </rPh>
    <rPh sb="9" eb="10">
      <t>オモ</t>
    </rPh>
    <rPh sb="11" eb="14">
      <t>ヘンコウテン</t>
    </rPh>
    <rPh sb="15" eb="17">
      <t>カキ</t>
    </rPh>
    <phoneticPr fontId="20"/>
  </si>
  <si>
    <t>様式2-1 計画書_総括表</t>
    <rPh sb="0" eb="2">
      <t>ヨウシキ</t>
    </rPh>
    <rPh sb="6" eb="9">
      <t>ケイカクショ</t>
    </rPh>
    <rPh sb="10" eb="13">
      <t>ソウカツヒョウ</t>
    </rPh>
    <phoneticPr fontId="20"/>
  </si>
  <si>
    <t>提出</t>
    <rPh sb="0" eb="2">
      <t>テイシュツ</t>
    </rPh>
    <phoneticPr fontId="20"/>
  </si>
  <si>
    <t>取る加算：特定</t>
    <rPh sb="0" eb="1">
      <t>ト</t>
    </rPh>
    <rPh sb="2" eb="4">
      <t>カサン</t>
    </rPh>
    <rPh sb="5" eb="7">
      <t>トクテイ</t>
    </rPh>
    <phoneticPr fontId="20"/>
  </si>
  <si>
    <t>※上記に加えて、前年度に提出した計画書の記載内容から変更がない場合は「変更なし」にもチェック（✔）すること。</t>
    <rPh sb="1" eb="3">
      <t>ジョウキ</t>
    </rPh>
    <rPh sb="4" eb="5">
      <t>クワ</t>
    </rPh>
    <phoneticPr fontId="20"/>
  </si>
  <si>
    <t>様式2-3 個表_特定</t>
    <rPh sb="0" eb="2">
      <t>ヨウシキ</t>
    </rPh>
    <rPh sb="6" eb="7">
      <t>コ</t>
    </rPh>
    <rPh sb="7" eb="8">
      <t>ヒョウ</t>
    </rPh>
    <rPh sb="9" eb="11">
      <t>トクテイ</t>
    </rPh>
    <phoneticPr fontId="20"/>
  </si>
  <si>
    <t>介護予防認知症対応型通所介護</t>
  </si>
  <si>
    <t>２　書類の作成方法</t>
    <rPh sb="2" eb="4">
      <t>ショルイ</t>
    </rPh>
    <rPh sb="5" eb="7">
      <t>サクセイ</t>
    </rPh>
    <rPh sb="7" eb="9">
      <t>ホウホウ</t>
    </rPh>
    <phoneticPr fontId="20"/>
  </si>
  <si>
    <t>他産業からの転職者、主婦層、中高年齢者等、経験者・有資格者等にこだわらない幅広い採用の仕組みの構築</t>
    <rPh sb="43" eb="45">
      <t>シク</t>
    </rPh>
    <rPh sb="47" eb="49">
      <t>コウチク</t>
    </rPh>
    <phoneticPr fontId="20"/>
  </si>
  <si>
    <r>
      <t>・</t>
    </r>
    <r>
      <rPr>
        <b/>
        <sz val="14"/>
        <color auto="1"/>
        <rFont val="ＭＳ Ｐゴシック"/>
      </rPr>
      <t>根拠資料の提出は</t>
    </r>
    <r>
      <rPr>
        <sz val="14"/>
        <color auto="1"/>
        <rFont val="ＭＳ Ｐゴシック"/>
      </rPr>
      <t>、保管の有無をチェックリストで確認することで</t>
    </r>
    <r>
      <rPr>
        <b/>
        <sz val="14"/>
        <color auto="1"/>
        <rFont val="ＭＳ Ｐゴシック"/>
      </rPr>
      <t>原則不要</t>
    </r>
    <r>
      <rPr>
        <sz val="14"/>
        <color auto="1"/>
        <rFont val="ＭＳ Ｐゴシック"/>
      </rPr>
      <t>です。</t>
    </r>
    <rPh sb="1" eb="3">
      <t>コンキョ</t>
    </rPh>
    <rPh sb="3" eb="5">
      <t>シリョウ</t>
    </rPh>
    <rPh sb="6" eb="8">
      <t>テイシュツ</t>
    </rPh>
    <rPh sb="31" eb="33">
      <t>ゲンソク</t>
    </rPh>
    <rPh sb="33" eb="35">
      <t>フヨウ</t>
    </rPh>
    <phoneticPr fontId="20"/>
  </si>
  <si>
    <t>&lt;-</t>
  </si>
  <si>
    <t>いずれも取得していない</t>
    <rPh sb="4" eb="6">
      <t>シュトク</t>
    </rPh>
    <phoneticPr fontId="20"/>
  </si>
  <si>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89"/>
  </si>
  <si>
    <t>確認項目5</t>
    <rPh sb="0" eb="2">
      <t>カクニン</t>
    </rPh>
    <rPh sb="2" eb="4">
      <t>コウモク</t>
    </rPh>
    <phoneticPr fontId="20"/>
  </si>
  <si>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89"/>
  </si>
  <si>
    <t>丸め値との差額</t>
    <rPh sb="0" eb="1">
      <t>マル</t>
    </rPh>
    <rPh sb="2" eb="3">
      <t>アタイ</t>
    </rPh>
    <rPh sb="5" eb="7">
      <t>サガク</t>
    </rPh>
    <phoneticPr fontId="20"/>
  </si>
  <si>
    <t>切捨分（年額）</t>
    <rPh sb="0" eb="1">
      <t>キ</t>
    </rPh>
    <rPh sb="1" eb="2">
      <t>ス</t>
    </rPh>
    <rPh sb="2" eb="3">
      <t>ブン</t>
    </rPh>
    <rPh sb="4" eb="6">
      <t>ネンガク</t>
    </rPh>
    <phoneticPr fontId="20"/>
  </si>
  <si>
    <t>配分比率要件</t>
    <rPh sb="0" eb="4">
      <t>ハイ</t>
    </rPh>
    <rPh sb="4" eb="6">
      <t>ヨウケン</t>
    </rPh>
    <phoneticPr fontId="20"/>
  </si>
  <si>
    <t>なし</t>
  </si>
  <si>
    <t>(A)/(B)</t>
  </si>
  <si>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20"/>
  </si>
  <si>
    <t>(B)/(C)</t>
  </si>
  <si>
    <t>(A)/(C)(参考)</t>
    <rPh sb="8" eb="10">
      <t>サンコウ</t>
    </rPh>
    <phoneticPr fontId="20"/>
  </si>
  <si>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20"/>
  </si>
  <si>
    <t>(A)のみ実施</t>
  </si>
  <si>
    <t>(ア)前年度の賃金の総額</t>
  </si>
  <si>
    <t>入居継続支援加算（Ⅰ）又は（Ⅱ）</t>
    <rPh sb="0" eb="2">
      <t>ニュウキョ</t>
    </rPh>
    <rPh sb="2" eb="6">
      <t>ケイゾクシエン</t>
    </rPh>
    <rPh sb="6" eb="8">
      <t>カサン</t>
    </rPh>
    <rPh sb="11" eb="12">
      <t>マタ</t>
    </rPh>
    <phoneticPr fontId="89"/>
  </si>
  <si>
    <t>円</t>
  </si>
  <si>
    <t>算定する処遇改善加算の区分</t>
    <rPh sb="0" eb="2">
      <t>サンテイ</t>
    </rPh>
    <rPh sb="4" eb="6">
      <t>ショグウ</t>
    </rPh>
    <rPh sb="6" eb="10">
      <t>カイゼンカサン</t>
    </rPh>
    <rPh sb="11" eb="13">
      <t>クブン</t>
    </rPh>
    <phoneticPr fontId="20"/>
  </si>
  <si>
    <t>生産性向上のための業務改善の取組</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</si>
  <si>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</si>
  <si>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20"/>
  </si>
  <si>
    <t>ハ</t>
  </si>
  <si>
    <t>ミーティング等による職場内コミュニケーションの円滑化による個々の介護職員の気づきを踏まえた勤務環境やケア内容の改善</t>
  </si>
  <si>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20"/>
  </si>
  <si>
    <t>両立支援・多様な働き方の推進</t>
  </si>
  <si>
    <t>介護職員の任用における職位、職責又は職務内容等の要件を定めている。</t>
    <rPh sb="0" eb="2">
      <t>カイゴ</t>
    </rPh>
    <rPh sb="2" eb="4">
      <t>ショクイン</t>
    </rPh>
    <rPh sb="5" eb="7">
      <t>ニンヨウ</t>
    </rPh>
    <phoneticPr fontId="20"/>
  </si>
  <si>
    <t>イに掲げる職位、職責又は職務内容等に応じた賃金体系を定めている。</t>
    <rPh sb="2" eb="3">
      <t>カカ</t>
    </rPh>
    <phoneticPr fontId="20"/>
  </si>
  <si>
    <t>イについて、全ての介護職員に周知している。</t>
    <rPh sb="6" eb="7">
      <t>スベ</t>
    </rPh>
    <phoneticPr fontId="20"/>
  </si>
  <si>
    <t xml:space="preserve">
(n-2)
左記のうち、ベースアップ等による賃金改善の見込額［円］</t>
    <rPh sb="7" eb="8">
      <t>ヒダリ</t>
    </rPh>
    <rPh sb="28" eb="30">
      <t>ミコ</t>
    </rPh>
    <phoneticPr fontId="20"/>
  </si>
  <si>
    <t>利用者本位のケア方針など介護保険や法人の理念等を定期的に学ぶ機会の提供</t>
  </si>
  <si>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20"/>
  </si>
  <si>
    <t>具体的な仕組みの内容（該当するもの全てにチェック（✔）すること。）</t>
  </si>
  <si>
    <t>認知症対応型通所介護</t>
  </si>
  <si>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20"/>
  </si>
  <si>
    <t>サービス提供体制強化加算（Ⅰ）</t>
    <rPh sb="4" eb="8">
      <t>テイキョウ</t>
    </rPh>
    <rPh sb="8" eb="10">
      <t>キョウカ</t>
    </rPh>
    <rPh sb="10" eb="12">
      <t>カサン</t>
    </rPh>
    <phoneticPr fontId="89"/>
  </si>
  <si>
    <t>資質向上のための計画</t>
    <rPh sb="0" eb="2">
      <t>シシツ</t>
    </rPh>
    <rPh sb="2" eb="4">
      <t>コウジョウ</t>
    </rPh>
    <rPh sb="8" eb="10">
      <t>ケイカク</t>
    </rPh>
    <phoneticPr fontId="20"/>
  </si>
  <si>
    <t>様式2-2 個表_処遇</t>
    <rPh sb="0" eb="2">
      <t>ヨウシキ</t>
    </rPh>
    <rPh sb="6" eb="7">
      <t>コ</t>
    </rPh>
    <rPh sb="7" eb="8">
      <t>ヒョウ</t>
    </rPh>
    <rPh sb="9" eb="11">
      <t>ショグウ</t>
    </rPh>
    <phoneticPr fontId="20"/>
  </si>
  <si>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20"/>
  </si>
  <si>
    <t>やりがい・働きがいの醸成</t>
  </si>
  <si>
    <t>掲載予定</t>
    <rPh sb="0" eb="2">
      <t>ケイサイ</t>
    </rPh>
    <rPh sb="2" eb="4">
      <t>ヨテイ</t>
    </rPh>
    <phoneticPr fontId="20"/>
  </si>
  <si>
    <t>他の介護職員(B)</t>
    <rPh sb="0" eb="1">
      <t>タ</t>
    </rPh>
    <rPh sb="2" eb="4">
      <t>カイゴ</t>
    </rPh>
    <rPh sb="4" eb="6">
      <t>ショクイン</t>
    </rPh>
    <phoneticPr fontId="20"/>
  </si>
  <si>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20"/>
  </si>
  <si>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20"/>
  </si>
  <si>
    <t>キャリアパス要件Ⅰ　次のイからハまでのすべての基準を満たす。</t>
    <rPh sb="6" eb="8">
      <t>ヨウケン</t>
    </rPh>
    <rPh sb="23" eb="25">
      <t>キジュン</t>
    </rPh>
    <phoneticPr fontId="20"/>
  </si>
  <si>
    <t>キャリアパス要件Ⅱ　次のイとロ両方の基準を満たす。</t>
    <rPh sb="6" eb="8">
      <t>ヨウケン</t>
    </rPh>
    <rPh sb="16" eb="17">
      <t>カタ</t>
    </rPh>
    <rPh sb="18" eb="20">
      <t>キジュン</t>
    </rPh>
    <phoneticPr fontId="20"/>
  </si>
  <si>
    <t>サービス提供体制強化加算（I）</t>
  </si>
  <si>
    <t>キャリアパス要件Ⅲ　次のイとロ両方の基準を満たす。</t>
    <rPh sb="6" eb="8">
      <t>ヨウケン</t>
    </rPh>
    <rPh sb="15" eb="17">
      <t>リョウホウ</t>
    </rPh>
    <rPh sb="18" eb="20">
      <t>キジュン</t>
    </rPh>
    <phoneticPr fontId="20"/>
  </si>
  <si>
    <t>介護職員等特定処遇改善加算</t>
    <rPh sb="0" eb="2">
      <t>カイゴ</t>
    </rPh>
    <rPh sb="2" eb="4">
      <t>ショクイン</t>
    </rPh>
    <rPh sb="4" eb="5">
      <t>トウ</t>
    </rPh>
    <rPh sb="5" eb="7">
      <t>トクテイ</t>
    </rPh>
    <rPh sb="7" eb="9">
      <t>ショグウ</t>
    </rPh>
    <rPh sb="9" eb="11">
      <t>カイゼン</t>
    </rPh>
    <rPh sb="11" eb="13">
      <t>カサン</t>
    </rPh>
    <phoneticPr fontId="20"/>
  </si>
  <si>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20"/>
  </si>
  <si>
    <t>定期巡回･随時対応型訪問介護看護</t>
  </si>
  <si>
    <t>提出の要否</t>
    <rPh sb="0" eb="2">
      <t>テイシュツ</t>
    </rPh>
    <rPh sb="3" eb="5">
      <t>ヨウヒ</t>
    </rPh>
    <phoneticPr fontId="20"/>
  </si>
  <si>
    <t>ベースアップ等加算</t>
    <rPh sb="6" eb="7">
      <t>トウ</t>
    </rPh>
    <rPh sb="7" eb="9">
      <t>カサン</t>
    </rPh>
    <phoneticPr fontId="20"/>
  </si>
  <si>
    <r>
      <t>・「賃金改善の見込額」の比較対象となる年度は、</t>
    </r>
    <r>
      <rPr>
        <b/>
        <sz val="14"/>
        <color auto="1"/>
        <rFont val="ＭＳ Ｐゴシック"/>
      </rPr>
      <t>「初めて加算を取得する（した）前年度」から「（申請の）前年度」</t>
    </r>
    <r>
      <rPr>
        <sz val="14"/>
        <color auto="1"/>
        <rFont val="ＭＳ Ｐゴシック"/>
      </rPr>
      <t>となりました。</t>
    </r>
    <rPh sb="46" eb="48">
      <t>シンセイ</t>
    </rPh>
    <phoneticPr fontId="20"/>
  </si>
  <si>
    <r>
      <t>ⅰ）前年度の賃金の総額（処遇改善加算等を取得し実施される賃金改善額及び独自の賃金改善額を除く）</t>
    </r>
    <r>
      <rPr>
        <sz val="8"/>
        <color theme="1"/>
        <rFont val="ＭＳ Ｐ明朝"/>
      </rPr>
      <t>(h)</t>
    </r>
    <rPh sb="2" eb="5">
      <t>ゼンネンド</t>
    </rPh>
    <rPh sb="6" eb="8">
      <t>チンギン</t>
    </rPh>
    <rPh sb="9" eb="11">
      <t>ソウガク</t>
    </rPh>
    <phoneticPr fontId="20"/>
  </si>
  <si>
    <r>
      <t>ⅴ）グループ毎の平均賃金改善額(月額)(g)/(j)/(k)</t>
    </r>
    <r>
      <rPr>
        <sz val="8"/>
        <color theme="1"/>
        <rFont val="ＭＳ Ｐ明朝"/>
      </rPr>
      <t xml:space="preserve">
</t>
    </r>
    <r>
      <rPr>
        <sz val="9"/>
        <color theme="1"/>
        <rFont val="ＭＳ Ｐ明朝"/>
      </rPr>
      <t xml:space="preserve">
</t>
    </r>
    <r>
      <rPr>
        <sz val="8"/>
        <color theme="1"/>
        <rFont val="ＭＳ Ｐ明朝"/>
      </rPr>
      <t>※予定している配分方法について選択すること。（</t>
    </r>
    <r>
      <rPr>
        <u/>
        <sz val="8"/>
        <color theme="1"/>
        <rFont val="ＭＳ Ｐ明朝"/>
      </rPr>
      <t>いずれか1つ</t>
    </r>
    <r>
      <rPr>
        <sz val="8"/>
        <color theme="1"/>
        <rFont val="ＭＳ Ｐ明朝"/>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20"/>
  </si>
  <si>
    <r>
      <t>賃金改善実施期間</t>
    </r>
    <r>
      <rPr>
        <sz val="8"/>
        <color theme="1"/>
        <rFont val="ＭＳ Ｐ明朝"/>
      </rPr>
      <t>(k)</t>
    </r>
  </si>
  <si>
    <t>ⅰ）それぞれの加算の算定により賃金改善を行う場合の賃金の総額（見込額）</t>
  </si>
  <si>
    <r>
      <t>（５）</t>
    </r>
    <r>
      <rPr>
        <sz val="10"/>
        <color theme="1"/>
        <rFont val="ＭＳ Ｐ明朝"/>
      </rPr>
      <t>賃金改善を行う賃金項目及び方法　</t>
    </r>
    <rPh sb="10" eb="12">
      <t>チンギン</t>
    </rPh>
    <rPh sb="14" eb="15">
      <t>オヨ</t>
    </rPh>
    <phoneticPr fontId="20"/>
  </si>
  <si>
    <r>
      <t>資質向上のための計画に沿って、研修機会の提供又は技術指導等を実施するとともに、介護職員の能力評価を行う。　</t>
    </r>
    <r>
      <rPr>
        <sz val="8"/>
        <color theme="1"/>
        <rFont val="ＭＳ Ｐ明朝"/>
      </rPr>
      <t>※当該取組の内容について下記に記載すること</t>
    </r>
    <rPh sb="54" eb="56">
      <t>トウガイ</t>
    </rPh>
    <rPh sb="56" eb="58">
      <t>トリクミ</t>
    </rPh>
    <rPh sb="59" eb="61">
      <t>ナイヨウ</t>
    </rPh>
    <rPh sb="65" eb="67">
      <t>カキ</t>
    </rPh>
    <rPh sb="68" eb="70">
      <t>キサイ</t>
    </rPh>
    <phoneticPr fontId="20"/>
  </si>
  <si>
    <t>サービス提供体制強化加算（Ⅱ）</t>
    <rPh sb="4" eb="8">
      <t>テイキョウ</t>
    </rPh>
    <rPh sb="8" eb="10">
      <t>キョウカ</t>
    </rPh>
    <rPh sb="10" eb="12">
      <t>カサン</t>
    </rPh>
    <phoneticPr fontId="89"/>
  </si>
  <si>
    <t>特定事業所加算（Ⅰ）</t>
    <rPh sb="0" eb="7">
      <t>ト</t>
    </rPh>
    <phoneticPr fontId="89"/>
  </si>
  <si>
    <t>職場環境要件2</t>
    <rPh sb="0" eb="2">
      <t>ショクバ</t>
    </rPh>
    <rPh sb="2" eb="4">
      <t>カンキョウ</t>
    </rPh>
    <rPh sb="4" eb="6">
      <t>ヨウケン</t>
    </rPh>
    <phoneticPr fontId="20"/>
  </si>
  <si>
    <t>法人や事業所の経営理念やケア方針・人材育成方針、その実現のための施策・仕組みなどの明確化</t>
  </si>
  <si>
    <t>(o-1)
③ⅱ）その他の職員の賃金改善見込額［円］</t>
    <rPh sb="11" eb="12">
      <t>タ</t>
    </rPh>
    <rPh sb="13" eb="15">
      <t>ショクイン</t>
    </rPh>
    <rPh sb="16" eb="18">
      <t>チンギン</t>
    </rPh>
    <rPh sb="18" eb="20">
      <t>カイゼン</t>
    </rPh>
    <rPh sb="20" eb="22">
      <t>ミコ</t>
    </rPh>
    <rPh sb="22" eb="23">
      <t>ガク</t>
    </rPh>
    <phoneticPr fontId="20"/>
  </si>
  <si>
    <t>事業者の共同による採用・人事ローテーション・研修のための制度構築</t>
  </si>
  <si>
    <t>介護予防短期入所療養介護（病院等（老健以外）)</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</si>
  <si>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</si>
  <si>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エルダー・メンター（仕事やメンタル面のサポート等をする担当者）制度等導入</t>
  </si>
  <si>
    <t>連絡先メール</t>
    <rPh sb="0" eb="3">
      <t>レンラクサキ</t>
    </rPh>
    <phoneticPr fontId="20"/>
  </si>
  <si>
    <t>有給休暇が取得しやすい環境の整備</t>
  </si>
  <si>
    <t>業務や福利厚生制度、メンタルヘルス等の職員相談窓口の設置等相談体制の充実</t>
  </si>
  <si>
    <t>①特定加算の見込額／②賃金改善の見込額</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</si>
  <si>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0"/>
  </si>
  <si>
    <t>介護職員の身体の負担軽減のための介護技術の修得支援、介護ロボットやリフト等の介護機器等導入及び研修等による腰痛対策の実施</t>
  </si>
  <si>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20"/>
  </si>
  <si>
    <t>雇用管理改善のための管理者に対する研修等の実施</t>
  </si>
  <si>
    <t>入職促進に向けた取組</t>
  </si>
  <si>
    <t>事故・トラブルへの対応マニュアル等の作成等の体制の整備</t>
  </si>
  <si>
    <t>タブレット端末やインカム等のＩＣＴ活用や見守り機器等の介護ロボットやセンサー等の導入による業務量の縮減</t>
  </si>
  <si>
    <t>５S活動（業務管理の手法の１つ。整理・整頓・清掃・清潔・躾の頭文字をとったもの）等の実践による職場環境の整備</t>
  </si>
  <si>
    <t>業務手順書の作成や、記録・報告様式の工夫等による情報共有や作業負担の軽減</t>
  </si>
  <si>
    <t>ケアの好事例や、利用者やその家族からの謝意等の情報を共有する機会の提供</t>
  </si>
  <si>
    <t>資質の向上やキャリアアップに向けた支援</t>
  </si>
  <si>
    <t>腰痛を含む心身の健康管理</t>
  </si>
  <si>
    <t>５　見える化要件について＜特定加算＞</t>
    <rPh sb="2" eb="3">
      <t>ミ</t>
    </rPh>
    <rPh sb="5" eb="6">
      <t>カ</t>
    </rPh>
    <rPh sb="6" eb="8">
      <t>ヨウケン</t>
    </rPh>
    <rPh sb="13" eb="15">
      <t>トクテイ</t>
    </rPh>
    <rPh sb="15" eb="17">
      <t>カサン</t>
    </rPh>
    <phoneticPr fontId="20"/>
  </si>
  <si>
    <t>職業体験の受入れや地域行事への参加や主催等による職業魅力度向上の取組の実施</t>
    <rPh sb="35" eb="37">
      <t>ジッシ</t>
    </rPh>
    <phoneticPr fontId="20"/>
  </si>
  <si>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20"/>
  </si>
  <si>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0"/>
  </si>
  <si>
    <t>・職場環境等要件に基づく取組の実施について、過去ではなく、当該年度における取組の実施を求めることとしました。</t>
  </si>
  <si>
    <t>特定事業所加算（Ⅰ）又は（Ⅱ）に準じる市町村独自の加算</t>
  </si>
  <si>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20"/>
  </si>
  <si>
    <t>サービス提供体制強化加算(Ⅰ)又は(Ⅱ)に準じる市町村独自の加算</t>
  </si>
  <si>
    <t>サービス提供体制強化加算(Ⅱ)</t>
  </si>
  <si>
    <r>
      <t>一月あたり介護報酬総単位数</t>
    </r>
    <r>
      <rPr>
        <sz val="11"/>
        <color rgb="FFFF0000"/>
        <rFont val="ＭＳ Ｐゴシック"/>
      </rPr>
      <t>（処遇改善加算及び特定加算を除く）</t>
    </r>
    <r>
      <rPr>
        <sz val="11"/>
        <color theme="1"/>
        <rFont val="ＭＳ Ｐゴシック"/>
      </rPr>
      <t>[単位](a)</t>
    </r>
    <rPh sb="0" eb="1">
      <t>ヒト</t>
    </rPh>
    <rPh sb="1" eb="2">
      <t>ツキ</t>
    </rPh>
    <rPh sb="5" eb="7">
      <t>カイゴ</t>
    </rPh>
    <rPh sb="7" eb="9">
      <t>ホウシュウ</t>
    </rPh>
    <rPh sb="9" eb="10">
      <t>ソウ</t>
    </rPh>
    <rPh sb="10" eb="13">
      <t>タンイスウ</t>
    </rPh>
    <rPh sb="31" eb="33">
      <t>タンイ</t>
    </rPh>
    <phoneticPr fontId="20"/>
  </si>
  <si>
    <t>処遇改善加算</t>
  </si>
  <si>
    <t>％</t>
  </si>
  <si>
    <t>（一月あたり</t>
    <rPh sb="1" eb="2">
      <t>ヒト</t>
    </rPh>
    <rPh sb="2" eb="3">
      <t>ツキ</t>
    </rPh>
    <phoneticPr fontId="20"/>
  </si>
  <si>
    <t xml:space="preserve">
(o-2)
左記のうち、ベースアップ等による賃金改善の見込額［円］</t>
    <rPh sb="28" eb="30">
      <t>ミコ</t>
    </rPh>
    <phoneticPr fontId="20"/>
  </si>
  <si>
    <r>
      <t>介護職員等特定処遇改善加算</t>
    </r>
    <r>
      <rPr>
        <sz val="6"/>
        <color theme="1"/>
        <rFont val="ＭＳ Ｐ明朝"/>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0"/>
  </si>
  <si>
    <t>決まって毎月支払われる
手当（新設）</t>
    <rPh sb="0" eb="1">
      <t>キ</t>
    </rPh>
    <rPh sb="4" eb="6">
      <t>マイツキ</t>
    </rPh>
    <rPh sb="6" eb="8">
      <t>シハラ</t>
    </rPh>
    <rPh sb="12" eb="14">
      <t>テアテ</t>
    </rPh>
    <rPh sb="15" eb="17">
      <t>シンセツ</t>
    </rPh>
    <phoneticPr fontId="20"/>
  </si>
  <si>
    <t>×</t>
  </si>
  <si>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20"/>
  </si>
  <si>
    <t>訪問型サービス（総合事業）</t>
    <rPh sb="0" eb="2">
      <t>ホウモン</t>
    </rPh>
    <rPh sb="2" eb="3">
      <t>ガタ</t>
    </rPh>
    <rPh sb="8" eb="10">
      <t>ソウゴウ</t>
    </rPh>
    <rPh sb="10" eb="12">
      <t>ジギョウ</t>
    </rPh>
    <phoneticPr fontId="20"/>
  </si>
  <si>
    <t>通所型サービス（総合事業）</t>
    <rPh sb="0" eb="2">
      <t>ツウショ</t>
    </rPh>
    <rPh sb="2" eb="3">
      <t>ガタ</t>
    </rPh>
    <rPh sb="8" eb="10">
      <t>ソウゴウ</t>
    </rPh>
    <rPh sb="10" eb="12">
      <t>ジギョウ</t>
    </rPh>
    <phoneticPr fontId="20"/>
  </si>
  <si>
    <t>（一括申請する事業所数により異なる）</t>
    <rPh sb="1" eb="3">
      <t>イッカツ</t>
    </rPh>
    <rPh sb="3" eb="5">
      <t>シンセイ</t>
    </rPh>
    <rPh sb="7" eb="10">
      <t>ジギョウショ</t>
    </rPh>
    <rPh sb="10" eb="11">
      <t>スウ</t>
    </rPh>
    <rPh sb="14" eb="15">
      <t>コト</t>
    </rPh>
    <phoneticPr fontId="20"/>
  </si>
  <si>
    <r>
      <t>・介護職員処遇改善計画書と介護職員等特定処遇改善計画書を一本化しました。原則、</t>
    </r>
    <r>
      <rPr>
        <b/>
        <sz val="14"/>
        <color auto="1"/>
        <rFont val="ＭＳ Ｐゴシック"/>
      </rPr>
      <t>本様式を用いて計画書を作成してください。</t>
    </r>
    <rPh sb="28" eb="31">
      <t>イッポンカ</t>
    </rPh>
    <phoneticPr fontId="20"/>
  </si>
  <si>
    <r>
      <rPr>
        <b/>
        <sz val="8"/>
        <color theme="1"/>
        <rFont val="ＭＳ Ｐ明朝"/>
      </rPr>
      <t>【処遇改善加算】</t>
    </r>
    <r>
      <rPr>
        <sz val="8"/>
        <color theme="1"/>
        <rFont val="ＭＳ Ｐ明朝"/>
      </rPr>
      <t xml:space="preserve">
届出に係る計画の期間中に実施する事項について、全体で</t>
    </r>
    <r>
      <rPr>
        <b/>
        <u/>
        <sz val="8"/>
        <color theme="1"/>
        <rFont val="ＭＳ Ｐ明朝"/>
      </rPr>
      <t>必ず１つ以上</t>
    </r>
    <r>
      <rPr>
        <sz val="8"/>
        <color theme="1"/>
        <rFont val="ＭＳ Ｐ明朝"/>
      </rPr>
      <t xml:space="preserve">にチェック（✔）すること。 (ただし、記載するに当たっては、選択したキャリアパスに関する要件で求められている事項と重複する事項を記載しないこと。)
</t>
    </r>
    <r>
      <rPr>
        <b/>
        <sz val="8"/>
        <color theme="1"/>
        <rFont val="ＭＳ Ｐ明朝"/>
      </rPr>
      <t>【特定加算】</t>
    </r>
    <r>
      <rPr>
        <sz val="8"/>
        <color theme="1"/>
        <rFont val="ＭＳ Ｐ明朝"/>
      </rPr>
      <t xml:space="preserve">
届出に係る計画の期間中に実施する事項について、</t>
    </r>
    <r>
      <rPr>
        <b/>
        <u/>
        <sz val="8"/>
        <color theme="1"/>
        <rFont val="ＭＳ Ｐ明朝"/>
      </rPr>
      <t>必ず全て</t>
    </r>
    <r>
      <rPr>
        <sz val="8"/>
        <color theme="1"/>
        <rFont val="ＭＳ Ｐ明朝"/>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rPr>
      <t>それぞれ１つ以上</t>
    </r>
    <r>
      <rPr>
        <sz val="8"/>
        <color theme="1"/>
        <rFont val="ＭＳ Ｐ明朝"/>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20"/>
  </si>
  <si>
    <t>人</t>
  </si>
  <si>
    <t>短期入所生活介護</t>
  </si>
  <si>
    <t>介護予防訪問入浴介護</t>
  </si>
  <si>
    <t>介護予防通所リハビリテーション</t>
  </si>
  <si>
    <t>介護予防短期入所生活介護</t>
  </si>
  <si>
    <t>介護予防短期入所療養介護（老健）</t>
  </si>
  <si>
    <t>訪問入浴介護</t>
  </si>
  <si>
    <t>(n-1)
③ⅰ）介護職員の賃金改善見込額［円］</t>
    <rPh sb="9" eb="11">
      <t>カイゴ</t>
    </rPh>
    <rPh sb="11" eb="13">
      <t>ショクイン</t>
    </rPh>
    <rPh sb="14" eb="16">
      <t>チンギン</t>
    </rPh>
    <rPh sb="16" eb="18">
      <t>カイゼン</t>
    </rPh>
    <rPh sb="18" eb="20">
      <t>ミコ</t>
    </rPh>
    <rPh sb="20" eb="21">
      <t>ガク</t>
    </rPh>
    <phoneticPr fontId="20"/>
  </si>
  <si>
    <t>通所リハビリテーション</t>
  </si>
  <si>
    <t>特定施設入居者生活介護</t>
  </si>
  <si>
    <t>認知症対応型共同生活介護</t>
  </si>
  <si>
    <t>取る加算：処遇</t>
    <rPh sb="0" eb="1">
      <t>ト</t>
    </rPh>
    <rPh sb="2" eb="4">
      <t>カサン</t>
    </rPh>
    <rPh sb="5" eb="7">
      <t>ショグウ</t>
    </rPh>
    <phoneticPr fontId="20"/>
  </si>
  <si>
    <r>
      <t>介護職員処遇改善加算</t>
    </r>
    <r>
      <rPr>
        <sz val="6"/>
        <color theme="1"/>
        <rFont val="ＭＳ Ｐ明朝"/>
      </rPr>
      <t>（処遇改善加算）</t>
    </r>
    <rPh sb="0" eb="10">
      <t>カイゴショクインショグウカイゼンカサン</t>
    </rPh>
    <rPh sb="11" eb="13">
      <t>ショグウ</t>
    </rPh>
    <rPh sb="13" eb="15">
      <t>カイゼン</t>
    </rPh>
    <rPh sb="15" eb="17">
      <t>カサン</t>
    </rPh>
    <phoneticPr fontId="20"/>
  </si>
  <si>
    <r>
      <t>　【本計画書で提出する加算】　</t>
    </r>
    <r>
      <rPr>
        <sz val="8"/>
        <color theme="1"/>
        <rFont val="ＭＳ Ｐ明朝"/>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20"/>
  </si>
  <si>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0"/>
  </si>
  <si>
    <r>
      <t>介護職員等ベースアップ等支援加算</t>
    </r>
    <r>
      <rPr>
        <sz val="6"/>
        <color theme="1"/>
        <rFont val="ＭＳ Ｐ明朝"/>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0"/>
  </si>
  <si>
    <r>
      <t>（賃金改善に関する規定内容）</t>
    </r>
    <r>
      <rPr>
        <sz val="7"/>
        <color theme="1"/>
        <rFont val="ＭＳ Ｐ明朝"/>
      </rPr>
      <t>※上記の根拠規程のうち、賃金改善に関する部分を記載。</t>
    </r>
    <rPh sb="1" eb="3">
      <t>チンギン</t>
    </rPh>
    <rPh sb="3" eb="5">
      <t>カイゼン</t>
    </rPh>
    <rPh sb="6" eb="7">
      <t>カン</t>
    </rPh>
    <rPh sb="9" eb="11">
      <t>キテイ</t>
    </rPh>
    <rPh sb="11" eb="13">
      <t>ナイヨウ</t>
    </rPh>
    <phoneticPr fontId="20"/>
  </si>
  <si>
    <r>
      <t>※すでに処遇改善加算・特定加算を算定している事業所が、</t>
    </r>
    <r>
      <rPr>
        <u/>
        <sz val="8"/>
        <color theme="1"/>
        <rFont val="ＭＳ Ｐ明朝"/>
      </rPr>
      <t>令和４年10月以降にベースアップ等加算を算定するために計画書を提出する場合、</t>
    </r>
    <r>
      <rPr>
        <b/>
        <u/>
        <sz val="8"/>
        <color theme="1"/>
        <rFont val="ＭＳ Ｐ明朝"/>
      </rPr>
      <t>ベースアップ等加算の算定に必要なセルのみ記入</t>
    </r>
    <r>
      <rPr>
        <u/>
        <sz val="8"/>
        <color theme="1"/>
        <rFont val="ＭＳ Ｐ明朝"/>
      </rPr>
      <t>すること。</t>
    </r>
    <r>
      <rPr>
        <sz val="8"/>
        <color theme="1"/>
        <rFont val="ＭＳ Ｐ明朝"/>
      </rPr>
      <t xml:space="preserve">
※</t>
    </r>
    <r>
      <rPr>
        <b/>
        <u/>
        <sz val="8"/>
        <color theme="1"/>
        <rFont val="ＭＳ Ｐ明朝"/>
      </rPr>
      <t>「×」をつけた加算に係る記入欄（グレーになるセル）は、記入不要</t>
    </r>
    <r>
      <rPr>
        <sz val="8"/>
        <color theme="1"/>
        <rFont val="ＭＳ Ｐ明朝"/>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20"/>
  </si>
  <si>
    <t>処遇改善計画書（令和</t>
    <rPh sb="0" eb="2">
      <t>ショグウ</t>
    </rPh>
    <rPh sb="2" eb="4">
      <t>カイゼン</t>
    </rPh>
    <rPh sb="4" eb="7">
      <t>ケイカクショ</t>
    </rPh>
    <rPh sb="8" eb="10">
      <t>レイワ</t>
    </rPh>
    <phoneticPr fontId="20"/>
  </si>
  <si>
    <t>特定加算</t>
  </si>
  <si>
    <t>【賃金の総額に係る記入上の注意】</t>
    <rPh sb="1" eb="3">
      <t>チンギン</t>
    </rPh>
    <rPh sb="4" eb="6">
      <t>ソウガク</t>
    </rPh>
    <rPh sb="7" eb="8">
      <t>カカ</t>
    </rPh>
    <rPh sb="9" eb="11">
      <t>キニュウ</t>
    </rPh>
    <rPh sb="11" eb="12">
      <t>ジョウ</t>
    </rPh>
    <rPh sb="13" eb="15">
      <t>チュウイ</t>
    </rPh>
    <phoneticPr fontId="20"/>
  </si>
  <si>
    <t>【加算の総額に係る記入上の注意】</t>
    <rPh sb="1" eb="3">
      <t>カサン</t>
    </rPh>
    <rPh sb="4" eb="6">
      <t>ソウガク</t>
    </rPh>
    <rPh sb="7" eb="8">
      <t>カカ</t>
    </rPh>
    <rPh sb="9" eb="11">
      <t>キニュウ</t>
    </rPh>
    <rPh sb="11" eb="12">
      <t>ジョウ</t>
    </rPh>
    <rPh sb="13" eb="15">
      <t>チュウイ</t>
    </rPh>
    <phoneticPr fontId="20"/>
  </si>
  <si>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20"/>
  </si>
  <si>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20"/>
  </si>
  <si>
    <t>(イ)前年度の処遇改善加算の総額</t>
  </si>
  <si>
    <t>（うち、ベースアップ等による賃金改善の
見込額）(o-2)</t>
  </si>
  <si>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20"/>
  </si>
  <si>
    <t>(ウ)前年度の特定加算の総額</t>
  </si>
  <si>
    <t>別紙様式2-2のとおり</t>
  </si>
  <si>
    <t>別紙様式2-1　２(１)のとおり</t>
  </si>
  <si>
    <t>別紙様式2-2のとおり</t>
    <rPh sb="2" eb="4">
      <t>ヨウシキ</t>
    </rPh>
    <phoneticPr fontId="20"/>
  </si>
  <si>
    <t>⑤賃金改善実施期間</t>
  </si>
  <si>
    <t>イ　処遇改善加算</t>
    <rPh sb="2" eb="4">
      <t>ショグウ</t>
    </rPh>
    <rPh sb="4" eb="8">
      <t>カイゼンカサン</t>
    </rPh>
    <phoneticPr fontId="20"/>
  </si>
  <si>
    <t>ロ　特定加算　</t>
  </si>
  <si>
    <r>
      <t>ハ　</t>
    </r>
    <r>
      <rPr>
        <b/>
        <sz val="10"/>
        <color theme="1"/>
        <rFont val="ＭＳ Ｐ明朝"/>
      </rPr>
      <t>ベースアップ等加算</t>
    </r>
    <rPh sb="8" eb="9">
      <t>トウ</t>
    </rPh>
    <rPh sb="9" eb="11">
      <t>カサン</t>
    </rPh>
    <phoneticPr fontId="20"/>
  </si>
  <si>
    <t>別紙様式２－４</t>
    <rPh sb="0" eb="2">
      <t>ベッシ</t>
    </rPh>
    <rPh sb="2" eb="4">
      <t>ヨウシキ</t>
    </rPh>
    <phoneticPr fontId="20"/>
  </si>
  <si>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20"/>
  </si>
  <si>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</si>
  <si>
    <t>（２）介護職員処遇改善加算</t>
    <rPh sb="3" eb="5">
      <t>カイゴ</t>
    </rPh>
    <rPh sb="5" eb="7">
      <t>ショクイン</t>
    </rPh>
    <rPh sb="7" eb="9">
      <t>ショグウ</t>
    </rPh>
    <rPh sb="9" eb="13">
      <t>カイゼンカサン</t>
    </rPh>
    <phoneticPr fontId="20"/>
  </si>
  <si>
    <t>（３）介護職員等特定処遇改善加算</t>
    <rPh sb="3" eb="5">
      <t>カイゴ</t>
    </rPh>
    <rPh sb="5" eb="7">
      <t>ショクイン</t>
    </rPh>
    <rPh sb="7" eb="8">
      <t>トウ</t>
    </rPh>
    <rPh sb="8" eb="10">
      <t>トクテイ</t>
    </rPh>
    <rPh sb="10" eb="12">
      <t>ショグウ</t>
    </rPh>
    <rPh sb="12" eb="16">
      <t>カイゼンカサン</t>
    </rPh>
    <phoneticPr fontId="20"/>
  </si>
  <si>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20"/>
  </si>
  <si>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</si>
  <si>
    <t>別紙様式2-4のとおり</t>
  </si>
  <si>
    <t>（４）介護職員等ベースアップ等支援加算</t>
    <rPh sb="3" eb="5">
      <t>カイゴ</t>
    </rPh>
    <rPh sb="5" eb="7">
      <t>ショクイン</t>
    </rPh>
    <rPh sb="7" eb="8">
      <t>トウ</t>
    </rPh>
    <rPh sb="14" eb="15">
      <t>ナド</t>
    </rPh>
    <rPh sb="15" eb="17">
      <t>シエン</t>
    </rPh>
    <rPh sb="17" eb="19">
      <t>カサン</t>
    </rPh>
    <phoneticPr fontId="20"/>
  </si>
  <si>
    <r>
      <rPr>
        <sz val="8"/>
        <color theme="1"/>
        <rFont val="ＭＳ Ｐ明朝"/>
      </rPr>
      <t>（賃金改善に関する規定内容）</t>
    </r>
    <r>
      <rPr>
        <sz val="7"/>
        <color theme="1"/>
        <rFont val="ＭＳ Ｐ明朝"/>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20"/>
  </si>
  <si>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20"/>
  </si>
  <si>
    <r>
      <t>「一月あたり介護報酬総単位数</t>
    </r>
    <r>
      <rPr>
        <sz val="12"/>
        <color rgb="FFFF0000"/>
        <rFont val="ＭＳ Ｐゴシック"/>
      </rPr>
      <t>（処遇改善加算及び特定加算を除く）</t>
    </r>
    <r>
      <rPr>
        <sz val="12"/>
        <color auto="1"/>
        <rFont val="ＭＳ Ｐゴシック"/>
      </rPr>
      <t>」(a)には、 前年１月から12月までの１年間の介護報酬総単位数（各種加算減算を含む。ただし、</t>
    </r>
    <r>
      <rPr>
        <u/>
        <sz val="12"/>
        <color auto="1"/>
        <rFont val="ＭＳ Ｐゴシック"/>
      </rPr>
      <t>処遇改善加算及び特定加算は除く。</t>
    </r>
    <r>
      <rPr>
        <sz val="12"/>
        <color auto="1"/>
        <rFont val="ＭＳ Ｐゴシック"/>
      </rPr>
      <t>）を12で除したもの（12ヶ月に満たない場合は、一月あたりの標準的な単位数として見込まれるもの）を記載すること。</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phoneticPr fontId="20"/>
  </si>
  <si>
    <t>４　職場環境等要件について＜処遇改善加算・特定加算＞　</t>
    <rPh sb="14" eb="20">
      <t>ショグウカイゼンカサン</t>
    </rPh>
    <rPh sb="21" eb="23">
      <t>トクテイ</t>
    </rPh>
    <rPh sb="23" eb="25">
      <t>カサン</t>
    </rPh>
    <phoneticPr fontId="20"/>
  </si>
  <si>
    <t>・加算の対象事業所に関する情報</t>
    <rPh sb="1" eb="3">
      <t>カサン</t>
    </rPh>
    <phoneticPr fontId="20"/>
  </si>
  <si>
    <t>（３）ベースアップ等支援加算</t>
    <rPh sb="9" eb="10">
      <t>ナド</t>
    </rPh>
    <rPh sb="10" eb="12">
      <t>シエン</t>
    </rPh>
    <rPh sb="12" eb="14">
      <t>カサン</t>
    </rPh>
    <phoneticPr fontId="20"/>
  </si>
  <si>
    <t>要件</t>
    <rPh sb="0" eb="2">
      <t>ヨウケン</t>
    </rPh>
    <phoneticPr fontId="20"/>
  </si>
  <si>
    <t>⑥</t>
  </si>
  <si>
    <t>一月あたり介護報酬総単位数[単位]
(a)</t>
    <rPh sb="0" eb="1">
      <t>ヒト</t>
    </rPh>
    <rPh sb="1" eb="2">
      <t>ツキ</t>
    </rPh>
    <rPh sb="5" eb="7">
      <t>カイゴ</t>
    </rPh>
    <rPh sb="7" eb="9">
      <t>ホウシュウ</t>
    </rPh>
    <rPh sb="9" eb="10">
      <t>ソウ</t>
    </rPh>
    <rPh sb="10" eb="13">
      <t>タンイスウ</t>
    </rPh>
    <rPh sb="14" eb="16">
      <t>タンイ</t>
    </rPh>
    <phoneticPr fontId="20"/>
  </si>
  <si>
    <t>（列ごとの合計を「２賃金改善計画について」（４）に転記）</t>
    <rPh sb="1" eb="2">
      <t>レツ</t>
    </rPh>
    <rPh sb="5" eb="7">
      <t>ゴウケイ</t>
    </rPh>
    <rPh sb="10" eb="12">
      <t>チンギン</t>
    </rPh>
    <rPh sb="12" eb="14">
      <t>カイゼン</t>
    </rPh>
    <rPh sb="14" eb="16">
      <t>ケイカク</t>
    </rPh>
    <rPh sb="25" eb="27">
      <t>テンキ</t>
    </rPh>
    <phoneticPr fontId="20"/>
  </si>
  <si>
    <r>
      <t>ⅳ）前年度のグループ毎の平均賃金額(月額)【基準額４】</t>
    </r>
    <r>
      <rPr>
        <sz val="8"/>
        <color theme="1"/>
        <rFont val="ＭＳ Ｐ明朝"/>
      </rPr>
      <t>(h)/(i)</t>
    </r>
    <rPh sb="2" eb="5">
      <t>ゼンネンド</t>
    </rPh>
    <rPh sb="10" eb="11">
      <t>ゴト</t>
    </rPh>
    <rPh sb="12" eb="14">
      <t>ヘイキン</t>
    </rPh>
    <rPh sb="14" eb="16">
      <t>チンギン</t>
    </rPh>
    <rPh sb="16" eb="17">
      <t>ガク</t>
    </rPh>
    <rPh sb="18" eb="20">
      <t>ゲツガク</t>
    </rPh>
    <rPh sb="22" eb="25">
      <t>キジュンガク</t>
    </rPh>
    <phoneticPr fontId="20"/>
  </si>
  <si>
    <t>別紙様式2-1　２(１)のとおり</t>
    <rPh sb="2" eb="4">
      <t>ヨウシキ</t>
    </rPh>
    <phoneticPr fontId="20"/>
  </si>
  <si>
    <t>別紙様式2-3のとおり</t>
  </si>
  <si>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rPr>
      <t>オレンジセルが「○」でない場合、加算取得の要件を満たしていない。</t>
    </r>
    <r>
      <rPr>
        <sz val="8"/>
        <color theme="1"/>
        <rFont val="ＭＳ Ｐ明朝"/>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20"/>
  </si>
  <si>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20"/>
  </si>
  <si>
    <t>①ベースアップ等加算の見込額／②賃金改善の見込額</t>
  </si>
  <si>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20"/>
  </si>
  <si>
    <t>ⅰ）介護職員の賃金改善の見込額　(n-1)</t>
  </si>
  <si>
    <r>
      <t>（10）（13）には、前年度の特定加算・ベースアップ等加算の総額のうち、介護職員に支払われた加算額のみを記載し</t>
    </r>
    <r>
      <rPr>
        <sz val="8"/>
        <color auto="1"/>
        <rFont val="ＭＳ Ｐ明朝"/>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20"/>
  </si>
  <si>
    <t>ベア加算要件2-2</t>
    <rPh sb="2" eb="4">
      <t>カサン</t>
    </rPh>
    <rPh sb="4" eb="6">
      <t>ヨウケン</t>
    </rPh>
    <phoneticPr fontId="20"/>
  </si>
  <si>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20"/>
  </si>
  <si>
    <t>１単位あたりの単価[円]
(b)</t>
    <rPh sb="1" eb="3">
      <t>タンイ</t>
    </rPh>
    <rPh sb="7" eb="9">
      <t>タンカ</t>
    </rPh>
    <rPh sb="10" eb="11">
      <t>エン</t>
    </rPh>
    <phoneticPr fontId="20"/>
  </si>
  <si>
    <t>算定対象月
(ｍ)</t>
    <rPh sb="0" eb="2">
      <t>サンテイ</t>
    </rPh>
    <phoneticPr fontId="20"/>
  </si>
  <si>
    <t>特定加算の見込額[円]
(a×b×e×f)</t>
    <rPh sb="0" eb="2">
      <t>トクテイ</t>
    </rPh>
    <rPh sb="2" eb="4">
      <t>カサン</t>
    </rPh>
    <rPh sb="5" eb="7">
      <t>ミコ</t>
    </rPh>
    <rPh sb="7" eb="8">
      <t>ガク</t>
    </rPh>
    <phoneticPr fontId="20"/>
  </si>
  <si>
    <t>算定対象月
(f)</t>
    <rPh sb="0" eb="2">
      <t>サンテイ</t>
    </rPh>
    <rPh sb="2" eb="4">
      <t>タイショウ</t>
    </rPh>
    <rPh sb="4" eb="5">
      <t>ツキ</t>
    </rPh>
    <phoneticPr fontId="20"/>
  </si>
  <si>
    <t>算定対象月
(d)</t>
    <rPh sb="0" eb="2">
      <t>サンテイ</t>
    </rPh>
    <rPh sb="2" eb="4">
      <t>タイショウ</t>
    </rPh>
    <rPh sb="4" eb="5">
      <t>ツキ</t>
    </rPh>
    <phoneticPr fontId="20"/>
  </si>
  <si>
    <t xml:space="preserve">処遇改善加算の見込額[円]
(a×b×c×d)
</t>
    <rPh sb="0" eb="2">
      <t>ショグウ</t>
    </rPh>
    <rPh sb="2" eb="6">
      <t>カイゼンカサン</t>
    </rPh>
    <rPh sb="7" eb="9">
      <t>ミコ</t>
    </rPh>
    <rPh sb="9" eb="10">
      <t>ガク</t>
    </rPh>
    <phoneticPr fontId="20"/>
  </si>
  <si>
    <t>（２）特定加算</t>
    <rPh sb="3" eb="5">
      <t>トクテイ</t>
    </rPh>
    <rPh sb="5" eb="7">
      <t>カサン</t>
    </rPh>
    <phoneticPr fontId="20"/>
  </si>
  <si>
    <t>算定する特定加算の区分</t>
    <rPh sb="0" eb="2">
      <t>サンテイ</t>
    </rPh>
    <rPh sb="4" eb="6">
      <t>トクテイ</t>
    </rPh>
    <rPh sb="6" eb="8">
      <t>カサン</t>
    </rPh>
    <rPh sb="9" eb="11">
      <t>クブン</t>
    </rPh>
    <phoneticPr fontId="20"/>
  </si>
  <si>
    <t>　 　グループ毎の平均賃金改善月額（見込額）が自動で算出され、計画書２（３）に反映される。</t>
    <rPh sb="7" eb="8">
      <t>ゴト</t>
    </rPh>
    <rPh sb="15" eb="16">
      <t>ツキ</t>
    </rPh>
    <rPh sb="18" eb="20">
      <t>ミコ</t>
    </rPh>
    <rPh sb="20" eb="21">
      <t>ガク</t>
    </rPh>
    <rPh sb="23" eb="25">
      <t>ジドウ</t>
    </rPh>
    <phoneticPr fontId="20"/>
  </si>
  <si>
    <t>表１　ベースアップ等加算対象サービス</t>
    <rPh sb="0" eb="1">
      <t>ヒョウ</t>
    </rPh>
    <rPh sb="9" eb="10">
      <t>トウ</t>
    </rPh>
    <rPh sb="10" eb="12">
      <t>カサン</t>
    </rPh>
    <rPh sb="12" eb="14">
      <t>タイショウ</t>
    </rPh>
    <phoneticPr fontId="20"/>
  </si>
  <si>
    <t>【入力上の注意：⑦ⅴ）グループ毎の平均賃金改善額(月額)の算出について】</t>
    <rPh sb="1" eb="3">
      <t>ニュウリョク</t>
    </rPh>
    <rPh sb="3" eb="4">
      <t>ジョウ</t>
    </rPh>
    <rPh sb="5" eb="7">
      <t>チュウイ</t>
    </rPh>
    <rPh sb="29" eb="31">
      <t>サンシュツ</t>
    </rPh>
    <phoneticPr fontId="20"/>
  </si>
  <si>
    <t>様式2-4 個表_ベースアップ等加算</t>
    <rPh sb="0" eb="2">
      <t>ヨウシキ</t>
    </rPh>
    <rPh sb="6" eb="7">
      <t>コ</t>
    </rPh>
    <rPh sb="7" eb="8">
      <t>ヒョウ</t>
    </rPh>
    <rPh sb="15" eb="16">
      <t>トウ</t>
    </rPh>
    <rPh sb="16" eb="18">
      <t>カサン</t>
    </rPh>
    <phoneticPr fontId="20"/>
  </si>
  <si>
    <t>●令和４年度からの主な変更点は下記のとおりです。</t>
  </si>
  <si>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20"/>
  </si>
  <si>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0"/>
  </si>
  <si>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20"/>
  </si>
  <si>
    <t>　　特定加算（見込額）の合計[円]（別紙様式2-1 ２ （1）①に転記）</t>
    <rPh sb="2" eb="4">
      <t>トクテイ</t>
    </rPh>
    <rPh sb="12" eb="14">
      <t>ゴウケイ</t>
    </rPh>
    <phoneticPr fontId="20"/>
  </si>
  <si>
    <t>　ベースアップ等加算（見込額）の合計［円］（別紙様式2-1 ２ （1）①に転記）</t>
    <rPh sb="7" eb="8">
      <t>トウ</t>
    </rPh>
    <rPh sb="8" eb="10">
      <t>カサン</t>
    </rPh>
    <rPh sb="11" eb="13">
      <t>ミコ</t>
    </rPh>
    <rPh sb="13" eb="14">
      <t>ガク</t>
    </rPh>
    <rPh sb="16" eb="18">
      <t>ゴウケイ</t>
    </rPh>
    <rPh sb="19" eb="20">
      <t>エン</t>
    </rPh>
    <phoneticPr fontId="20"/>
  </si>
  <si>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20"/>
  </si>
  <si>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20"/>
  </si>
  <si>
    <t xml:space="preserve">
算定する介護職員処遇改善加算の区分</t>
  </si>
  <si>
    <t>(1)～(6)には、それぞれの加算による賃金改善を行った場合の法定福利費等の事業主負担の増加分を含めることができる。</t>
  </si>
  <si>
    <t>③処遇改善加算の取得状況／④ベースアップ等加算の算定対象月</t>
    <rPh sb="20" eb="21">
      <t>トウ</t>
    </rPh>
    <rPh sb="21" eb="23">
      <t>カサン</t>
    </rPh>
    <rPh sb="24" eb="26">
      <t>サンテイ</t>
    </rPh>
    <rPh sb="26" eb="28">
      <t>タイショウ</t>
    </rPh>
    <rPh sb="28" eb="29">
      <t>ツキ</t>
    </rPh>
    <phoneticPr fontId="20"/>
  </si>
  <si>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20"/>
  </si>
  <si>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20"/>
  </si>
  <si>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20"/>
  </si>
  <si>
    <t>(４)では、賃金改善の合計額の３分の２以上が、基本給又は決まって毎月支払われる手当の引上げに充てられることを確認しており、オレンジセルが「○」でない場合、加算取得の要件を満たしていない。</t>
    <rPh sb="54" eb="56">
      <t>カクニン</t>
    </rPh>
    <phoneticPr fontId="20"/>
  </si>
  <si>
    <t>担当者</t>
    <rPh sb="0" eb="3">
      <t>タントウシャ</t>
    </rPh>
    <phoneticPr fontId="20"/>
  </si>
  <si>
    <t>ベア加算要件2-1</t>
    <rPh sb="2" eb="4">
      <t>カサン</t>
    </rPh>
    <rPh sb="4" eb="6">
      <t>ヨウケン</t>
    </rPh>
    <phoneticPr fontId="20"/>
  </si>
  <si>
    <t>職場環境要件3</t>
    <rPh sb="0" eb="2">
      <t>ショクバ</t>
    </rPh>
    <rPh sb="2" eb="4">
      <t>カンキョウ</t>
    </rPh>
    <rPh sb="4" eb="6">
      <t>ヨウケン</t>
    </rPh>
    <phoneticPr fontId="20"/>
  </si>
  <si>
    <t>職場環境要件4</t>
    <rPh sb="0" eb="2">
      <t>ショクバ</t>
    </rPh>
    <rPh sb="2" eb="4">
      <t>カンキョウ</t>
    </rPh>
    <rPh sb="4" eb="6">
      <t>ヨウケン</t>
    </rPh>
    <phoneticPr fontId="20"/>
  </si>
  <si>
    <t>職場環境要件5</t>
    <rPh sb="0" eb="2">
      <t>ショクバ</t>
    </rPh>
    <rPh sb="2" eb="4">
      <t>カンキョウ</t>
    </rPh>
    <rPh sb="4" eb="6">
      <t>ヨウケン</t>
    </rPh>
    <phoneticPr fontId="20"/>
  </si>
  <si>
    <t>職場環境要件6</t>
    <rPh sb="0" eb="2">
      <t>ショクバ</t>
    </rPh>
    <rPh sb="2" eb="4">
      <t>カンキョウ</t>
    </rPh>
    <rPh sb="4" eb="6">
      <t>ヨウケン</t>
    </rPh>
    <phoneticPr fontId="20"/>
  </si>
  <si>
    <t>取る加算：ベースアップ</t>
    <rPh sb="0" eb="1">
      <t>ト</t>
    </rPh>
    <rPh sb="2" eb="4">
      <t>カサン</t>
    </rPh>
    <phoneticPr fontId="20"/>
  </si>
  <si>
    <t>⑤ⅰ（n-1）と⑤ⅱ（o-1）の合計額は、ベースアップ等加算による「賃金改善の見込額」（(1)②の最右欄）と一致すること。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20"/>
  </si>
  <si>
    <t>○</t>
  </si>
</sst>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81" formatCode="#,##0.0_ "/>
    <numFmt numFmtId="176" formatCode="#,##0_ "/>
    <numFmt numFmtId="180" formatCode="#,##0_ ;[Red]\-#,##0\ "/>
    <numFmt numFmtId="178" formatCode="#,##0_);[Red]\(#,##0\)"/>
    <numFmt numFmtId="179" formatCode="0.0%"/>
    <numFmt numFmtId="183" formatCode="0.000_);[Red]\(0.000\)"/>
    <numFmt numFmtId="177" formatCode="0.00_ "/>
    <numFmt numFmtId="182" formatCode="0.0_ "/>
  </numFmts>
  <fonts count="90">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8"/>
      <color auto="1"/>
      <name val="ＭＳ Ｐゴシック"/>
      <family val="3"/>
    </font>
    <font>
      <sz val="11"/>
      <color theme="1"/>
      <name val="ＭＳ Ｐゴシック"/>
      <family val="3"/>
      <scheme val="minor"/>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4"/>
      <color theme="1"/>
      <name val="ＭＳ Ｐゴシック"/>
      <family val="3"/>
      <scheme val="minor"/>
    </font>
    <font>
      <sz val="14"/>
      <color auto="1"/>
      <name val="ＭＳ Ｐゴシック"/>
      <family val="3"/>
    </font>
    <font>
      <sz val="14"/>
      <color rgb="FFFF0000"/>
      <name val="ＭＳ Ｐゴシック"/>
      <family val="3"/>
    </font>
    <font>
      <sz val="20"/>
      <color theme="1"/>
      <name val="ＭＳ Ｐゴシック"/>
      <family val="3"/>
      <scheme val="minor"/>
    </font>
    <font>
      <b/>
      <sz val="11"/>
      <color auto="1"/>
      <name val="ＭＳ Ｐゴシック"/>
      <family val="3"/>
    </font>
    <font>
      <b/>
      <sz val="16"/>
      <color theme="0"/>
      <name val="ＭＳ Ｐゴシック"/>
      <family val="3"/>
      <scheme val="minor"/>
    </font>
    <font>
      <sz val="26"/>
      <color auto="1"/>
      <name val="ＭＳ Ｐゴシック"/>
      <family val="3"/>
    </font>
    <font>
      <b/>
      <sz val="20"/>
      <color auto="1"/>
      <name val="ＭＳ Ｐゴシック"/>
      <family val="3"/>
    </font>
    <font>
      <sz val="14"/>
      <color rgb="FFFF0000"/>
      <name val="ＭＳ ゴシック"/>
      <family val="3"/>
    </font>
    <font>
      <sz val="14"/>
      <color auto="1"/>
      <name val="ＭＳ ゴシック"/>
      <family val="3"/>
    </font>
    <font>
      <b/>
      <sz val="12"/>
      <color auto="1"/>
      <name val="ＭＳ Ｐゴシック"/>
      <family val="3"/>
    </font>
    <font>
      <b/>
      <sz val="12"/>
      <color rgb="FFFF0000"/>
      <name val="ＭＳ Ｐゴシック"/>
      <family val="3"/>
    </font>
    <font>
      <sz val="12"/>
      <color theme="1"/>
      <name val="ＭＳ Ｐゴシック"/>
      <family val="3"/>
    </font>
    <font>
      <b/>
      <sz val="12"/>
      <color theme="1"/>
      <name val="ＭＳ Ｐゴシック"/>
      <family val="3"/>
    </font>
    <font>
      <b/>
      <sz val="11"/>
      <color rgb="FFFF0000"/>
      <name val="ＭＳ Ｐゴシック"/>
      <family val="3"/>
    </font>
    <font>
      <sz val="11"/>
      <color rgb="FFFF0000"/>
      <name val="ＭＳ Ｐゴシック"/>
      <family val="3"/>
    </font>
    <font>
      <sz val="12"/>
      <color auto="1"/>
      <name val="ＭＳ Ｐゴシック"/>
      <family val="3"/>
    </font>
    <font>
      <u/>
      <sz val="11"/>
      <color theme="10"/>
      <name val="ＭＳ Ｐゴシック"/>
      <family val="3"/>
    </font>
    <font>
      <sz val="11"/>
      <color auto="1"/>
      <name val="ＭＳ Ｐ明朝"/>
      <family val="1"/>
    </font>
    <font>
      <sz val="14"/>
      <color theme="1"/>
      <name val="ＭＳ Ｐ明朝"/>
      <family val="1"/>
    </font>
    <font>
      <sz val="11"/>
      <color theme="1"/>
      <name val="ＭＳ Ｐ明朝"/>
      <family val="1"/>
    </font>
    <font>
      <sz val="12"/>
      <color theme="1"/>
      <name val="ＭＳ Ｐ明朝"/>
      <family val="1"/>
    </font>
    <font>
      <sz val="11"/>
      <color auto="1"/>
      <name val="ＭＳ Ｐゴシック"/>
      <family val="3"/>
    </font>
    <font>
      <b/>
      <sz val="12"/>
      <color theme="1"/>
      <name val="ＭＳ Ｐ明朝"/>
      <family val="1"/>
    </font>
    <font>
      <sz val="10"/>
      <color theme="1"/>
      <name val="ＭＳ Ｐ明朝"/>
      <family val="1"/>
    </font>
    <font>
      <sz val="9"/>
      <color theme="1"/>
      <name val="ＭＳ Ｐ明朝"/>
      <family val="1"/>
    </font>
    <font>
      <sz val="9"/>
      <color auto="1"/>
      <name val="ＭＳ Ｐ明朝"/>
      <family val="1"/>
    </font>
    <font>
      <b/>
      <sz val="11"/>
      <color theme="1"/>
      <name val="ＭＳ Ｐ明朝"/>
      <family val="1"/>
    </font>
    <font>
      <sz val="12"/>
      <color auto="1"/>
      <name val="ＭＳ Ｐ明朝"/>
      <family val="1"/>
    </font>
    <font>
      <sz val="14"/>
      <color auto="1"/>
      <name val="ＭＳ Ｐ明朝"/>
      <family val="1"/>
    </font>
    <font>
      <sz val="10"/>
      <color auto="1"/>
      <name val="ＭＳ Ｐ明朝"/>
      <family val="1"/>
    </font>
    <font>
      <sz val="10.5"/>
      <color auto="1"/>
      <name val="ＭＳ Ｐ明朝"/>
      <family val="1"/>
    </font>
    <font>
      <b/>
      <sz val="9"/>
      <color theme="1"/>
      <name val="ＭＳ Ｐ明朝"/>
      <family val="1"/>
    </font>
    <font>
      <sz val="8"/>
      <color auto="1"/>
      <name val="ＭＳ Ｐ明朝"/>
      <family val="1"/>
    </font>
    <font>
      <b/>
      <u/>
      <sz val="11"/>
      <color rgb="FFFF0000"/>
      <name val="ＭＳ Ｐ明朝"/>
      <family val="1"/>
    </font>
    <font>
      <sz val="8"/>
      <color theme="1"/>
      <name val="ＭＳ Ｐ明朝"/>
      <family val="1"/>
    </font>
    <font>
      <sz val="10"/>
      <color theme="1"/>
      <name val="ＭＳ 明朝"/>
      <family val="1"/>
    </font>
    <font>
      <sz val="6"/>
      <color theme="1"/>
      <name val="ＭＳ 明朝"/>
      <family val="1"/>
    </font>
    <font>
      <b/>
      <sz val="10"/>
      <color theme="1"/>
      <name val="ＭＳ Ｐ明朝"/>
      <family val="1"/>
    </font>
    <font>
      <b/>
      <sz val="9.5"/>
      <color theme="1"/>
      <name val="ＭＳ Ｐ明朝"/>
      <family val="1"/>
    </font>
    <font>
      <b/>
      <sz val="10.5"/>
      <color theme="1"/>
      <name val="ＭＳ Ｐ明朝"/>
      <family val="1"/>
    </font>
    <font>
      <b/>
      <sz val="10.5"/>
      <color auto="1"/>
      <name val="ＭＳ Ｐ明朝"/>
      <family val="1"/>
    </font>
    <font>
      <sz val="8"/>
      <color theme="1"/>
      <name val="ＭＳ 明朝"/>
      <family val="1"/>
    </font>
    <font>
      <sz val="10.5"/>
      <color theme="1"/>
      <name val="ＭＳ Ｐ明朝"/>
      <family val="1"/>
    </font>
    <font>
      <b/>
      <sz val="8"/>
      <color theme="1"/>
      <name val="ＭＳ Ｐ明朝"/>
      <family val="1"/>
    </font>
    <font>
      <sz val="11"/>
      <color theme="1"/>
      <name val="ＭＳ 明朝"/>
      <family val="1"/>
    </font>
    <font>
      <sz val="7"/>
      <color theme="1"/>
      <name val="ＭＳ Ｐ明朝"/>
      <family val="1"/>
    </font>
    <font>
      <sz val="8.5"/>
      <color theme="1"/>
      <name val="ＭＳ Ｐ明朝"/>
      <family val="1"/>
    </font>
    <font>
      <u/>
      <sz val="8"/>
      <color theme="1"/>
      <name val="ＭＳ Ｐ明朝"/>
      <family val="1"/>
    </font>
    <font>
      <sz val="10"/>
      <color rgb="FFFF0000"/>
      <name val="ＭＳ Ｐ明朝"/>
      <family val="1"/>
    </font>
    <font>
      <u/>
      <sz val="9"/>
      <color theme="1"/>
      <name val="ＭＳ Ｐ明朝"/>
      <family val="1"/>
    </font>
    <font>
      <sz val="8.5"/>
      <color theme="1"/>
      <name val="ＭＳ 明朝"/>
      <family val="1"/>
    </font>
    <font>
      <sz val="7"/>
      <color theme="1"/>
      <name val="ＭＳ 明朝"/>
      <family val="1"/>
    </font>
    <font>
      <b/>
      <sz val="10"/>
      <color auto="1"/>
      <name val="ＭＳ Ｐ明朝"/>
      <family val="1"/>
    </font>
    <font>
      <sz val="7"/>
      <color auto="1"/>
      <name val="ＭＳ Ｐ明朝"/>
      <family val="1"/>
    </font>
    <font>
      <sz val="6.5"/>
      <color theme="1"/>
      <name val="ＭＳ Ｐ明朝"/>
      <family val="1"/>
    </font>
    <font>
      <b/>
      <sz val="10.5"/>
      <color indexed="60"/>
      <name val="ＭＳ Ｐ明朝"/>
      <family val="1"/>
    </font>
    <font>
      <sz val="11"/>
      <color auto="1"/>
      <name val="ＭＳ 明朝"/>
      <family val="1"/>
    </font>
    <font>
      <sz val="12"/>
      <color rgb="FFFF0000"/>
      <name val="ＭＳ Ｐ明朝"/>
      <family val="1"/>
    </font>
    <font>
      <b/>
      <sz val="11"/>
      <color auto="1"/>
      <name val="ＭＳ 明朝"/>
      <family val="1"/>
    </font>
    <font>
      <sz val="10"/>
      <color auto="1"/>
      <name val="ＭＳ 明朝"/>
      <family val="1"/>
    </font>
    <font>
      <u/>
      <sz val="9"/>
      <color auto="1"/>
      <name val="ＭＳ Ｐ明朝"/>
      <family val="1"/>
    </font>
    <font>
      <sz val="9"/>
      <color indexed="60"/>
      <name val="ＭＳ Ｐ明朝"/>
      <family val="1"/>
    </font>
    <font>
      <sz val="10"/>
      <color theme="0"/>
      <name val="ＭＳ Ｐ明朝"/>
      <family val="1"/>
    </font>
    <font>
      <sz val="11"/>
      <color theme="0"/>
      <name val="ＭＳ Ｐ明朝"/>
      <family val="1"/>
    </font>
    <font>
      <b/>
      <sz val="8"/>
      <color auto="1"/>
      <name val="ＭＳ Ｐ明朝"/>
      <family val="1"/>
    </font>
    <font>
      <sz val="10"/>
      <color auto="1"/>
      <name val="ＭＳ Ｐゴシック"/>
      <family val="3"/>
      <scheme val="minor"/>
    </font>
    <font>
      <sz val="9"/>
      <color auto="1"/>
      <name val="ＭＳ Ｐゴシック"/>
      <family val="3"/>
      <scheme val="minor"/>
    </font>
    <font>
      <sz val="11"/>
      <color theme="1"/>
      <name val="ＭＳ Ｐゴシック"/>
      <family val="3"/>
      <scheme val="minor"/>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CC"/>
        <bgColor indexed="64"/>
      </patternFill>
    </fill>
    <fill>
      <patternFill patternType="solid">
        <fgColor theme="0" tint="-0.15"/>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bgColor indexed="64"/>
      </patternFill>
    </fill>
    <fill>
      <patternFill patternType="solid">
        <fgColor rgb="FFFFC000"/>
        <bgColor indexed="64"/>
      </patternFill>
    </fill>
    <fill>
      <patternFill patternType="solid">
        <fgColor theme="9" tint="0.8"/>
        <bgColor indexed="64"/>
      </patternFill>
    </fill>
    <fill>
      <patternFill patternType="solid">
        <fgColor theme="0" tint="-5.e-002"/>
        <bgColor indexed="64"/>
      </patternFill>
    </fill>
    <fill>
      <patternFill patternType="solid">
        <fgColor indexed="41"/>
        <bgColor indexed="64"/>
      </patternFill>
    </fill>
  </fills>
  <borders count="16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right/>
      <top/>
      <bottom style="medium">
        <color auto="1"/>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style="medium">
        <color indexed="64"/>
      </left>
      <right/>
      <top/>
      <bottom/>
      <diagonal/>
    </border>
    <border>
      <left style="thin">
        <color indexed="64"/>
      </left>
      <right style="hair">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ck">
        <color indexed="64"/>
      </bottom>
      <diagonal/>
    </border>
    <border>
      <left/>
      <right style="medium">
        <color indexed="64"/>
      </right>
      <top/>
      <bottom/>
      <diagonal/>
    </border>
    <border>
      <left/>
      <right style="medium">
        <color indexed="64"/>
      </right>
      <top style="thin">
        <color indexed="64"/>
      </top>
      <bottom style="thin">
        <color indexed="64"/>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hair">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auto="1"/>
      </top>
      <bottom/>
      <diagonal/>
    </border>
    <border>
      <left style="thin">
        <color indexed="64"/>
      </left>
      <right/>
      <top/>
      <bottom style="hair">
        <color indexed="64"/>
      </bottom>
      <diagonal/>
    </border>
    <border>
      <left style="thin">
        <color indexed="64"/>
      </left>
      <right/>
      <top style="hair">
        <color indexed="64"/>
      </top>
      <bottom/>
      <diagonal/>
    </border>
    <border>
      <left/>
      <right/>
      <top/>
      <bottom style="medium">
        <color indexed="64"/>
      </bottom>
      <diagonal/>
    </border>
    <border>
      <left/>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top style="hair">
        <color indexed="64"/>
      </top>
      <bottom style="hair">
        <color indexed="64"/>
      </bottom>
      <diagonal/>
    </border>
    <border>
      <left style="hair">
        <color indexed="64"/>
      </left>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top style="hair">
        <color indexed="64"/>
      </top>
      <bottom style="thin">
        <color indexed="64"/>
      </bottom>
      <diagonal/>
    </border>
    <border>
      <left/>
      <right/>
      <top/>
      <bottom style="hair">
        <color auto="1"/>
      </bottom>
      <diagonal/>
    </border>
    <border>
      <left/>
      <right/>
      <top style="hair">
        <color auto="1"/>
      </top>
      <bottom/>
      <diagonal/>
    </border>
    <border>
      <left style="medium">
        <color indexed="64"/>
      </left>
      <right/>
      <top style="thin">
        <color indexed="64"/>
      </top>
      <bottom style="thin">
        <color indexed="64"/>
      </bottom>
      <diagonal/>
    </border>
    <border>
      <left style="medium">
        <color auto="1"/>
      </left>
      <right/>
      <top/>
      <bottom style="medium">
        <color auto="1"/>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top/>
      <bottom style="thin">
        <color indexed="64"/>
      </bottom>
      <diagonal/>
    </border>
    <border>
      <left style="hair">
        <color auto="1"/>
      </left>
      <right/>
      <top/>
      <bottom style="hair">
        <color auto="1"/>
      </bottom>
      <diagonal/>
    </border>
    <border>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hair">
        <color indexed="64"/>
      </bottom>
      <diagonal/>
    </border>
    <border>
      <left/>
      <right style="medium">
        <color indexed="64"/>
      </right>
      <top style="hair">
        <color indexed="64"/>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right style="thin">
        <color indexed="64"/>
      </right>
      <top style="thin">
        <color indexed="64"/>
      </top>
      <bottom style="hair">
        <color indexed="64"/>
      </bottom>
      <diagonal/>
    </border>
    <border>
      <left/>
      <right/>
      <top style="medium">
        <color indexed="64"/>
      </top>
      <bottom style="hair">
        <color indexed="64"/>
      </bottom>
      <diagonal/>
    </border>
    <border>
      <left/>
      <right/>
      <top style="hair">
        <color indexed="64"/>
      </top>
      <bottom style="medium">
        <color indexed="64"/>
      </bottom>
      <diagonal/>
    </border>
    <border>
      <left/>
      <right style="hair">
        <color auto="1"/>
      </right>
      <top/>
      <bottom/>
      <diagonal/>
    </border>
    <border>
      <left/>
      <right style="hair">
        <color indexed="64"/>
      </right>
      <top style="thin">
        <color indexed="64"/>
      </top>
      <bottom/>
      <diagonal/>
    </border>
    <border>
      <left style="hair">
        <color auto="1"/>
      </left>
      <right/>
      <top style="hair">
        <color auto="1"/>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style="thin">
        <color indexed="64"/>
      </right>
      <top style="hair">
        <color indexed="64"/>
      </top>
      <bottom style="hair">
        <color indexed="64"/>
      </bottom>
      <diagonal/>
    </border>
    <border>
      <left/>
      <right style="hair">
        <color indexed="64"/>
      </right>
      <top style="medium">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hair">
        <color indexed="64"/>
      </right>
      <top/>
      <bottom style="thin">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diagonalUp="1">
      <left style="thin">
        <color indexed="64"/>
      </left>
      <right/>
      <top/>
      <bottom/>
      <diagonal style="thin">
        <color indexed="64"/>
      </diagonal>
    </border>
    <border>
      <left/>
      <right style="thin">
        <color indexed="64"/>
      </right>
      <top style="medium">
        <color indexed="64"/>
      </top>
      <bottom/>
      <diagonal/>
    </border>
    <border diagonalUp="1">
      <left/>
      <right/>
      <top/>
      <bottom/>
      <diagonal style="thin">
        <color indexed="64"/>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diagonalUp="1">
      <left/>
      <right style="thin">
        <color indexed="64"/>
      </right>
      <top/>
      <bottom/>
      <diagonal style="thin">
        <color indexed="64"/>
      </diagonal>
    </border>
    <border diagonalUp="1">
      <left style="thin">
        <color indexed="64"/>
      </left>
      <right/>
      <top style="hair">
        <color indexed="64"/>
      </top>
      <bottom/>
      <diagonal style="thin">
        <color indexed="64"/>
      </diagonal>
    </border>
    <border diagonalUp="1">
      <left style="thin">
        <color indexed="64"/>
      </left>
      <right/>
      <top/>
      <bottom style="hair">
        <color indexed="64"/>
      </bottom>
      <diagonal style="thin">
        <color indexed="64"/>
      </diagonal>
    </border>
    <border diagonalUp="1">
      <left/>
      <right/>
      <top style="hair">
        <color indexed="64"/>
      </top>
      <bottom/>
      <diagonal style="thin">
        <color indexed="64"/>
      </diagonal>
    </border>
    <border diagonalUp="1">
      <left/>
      <right/>
      <top/>
      <bottom style="hair">
        <color auto="1"/>
      </bottom>
      <diagonal style="thin">
        <color indexed="64"/>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diagonalUp="1">
      <left/>
      <right style="thin">
        <color indexed="64"/>
      </right>
      <top style="hair">
        <color indexed="64"/>
      </top>
      <bottom/>
      <diagonal style="thin">
        <color indexed="64"/>
      </diagonal>
    </border>
    <border diagonalUp="1">
      <left/>
      <right style="thin">
        <color indexed="64"/>
      </right>
      <top/>
      <bottom style="hair">
        <color indexed="64"/>
      </bottom>
      <diagonal style="thin">
        <color indexed="64"/>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right style="medium">
        <color auto="1"/>
      </right>
      <top/>
      <bottom style="medium">
        <color auto="1"/>
      </bottom>
      <diagonal/>
    </border>
    <border>
      <left/>
      <right style="medium">
        <color indexed="64"/>
      </right>
      <top style="hair">
        <color indexed="64"/>
      </top>
      <bottom style="medium">
        <color indexed="64"/>
      </bottom>
      <diagonal/>
    </border>
    <border>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auto="1"/>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2" fillId="4"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38" fillId="0" borderId="0" applyNumberFormat="0" applyFill="0" applyBorder="0" applyAlignment="0" applyProtection="0">
      <alignment vertical="center"/>
    </xf>
    <xf numFmtId="38" fontId="43" fillId="0" borderId="0" applyFont="0" applyFill="0" applyBorder="0" applyAlignment="0" applyProtection="0">
      <alignment vertical="center"/>
    </xf>
    <xf numFmtId="9" fontId="43" fillId="0" borderId="0" applyFont="0" applyFill="0" applyBorder="0" applyAlignment="0" applyProtection="0">
      <alignment vertical="center"/>
    </xf>
  </cellStyleXfs>
  <cellXfs count="1286">
    <xf numFmtId="0" fontId="0" fillId="0" borderId="0" xfId="0">
      <alignment vertical="center"/>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21" fillId="0" borderId="0" xfId="0" applyFont="1">
      <alignment vertical="center"/>
    </xf>
    <xf numFmtId="0" fontId="0" fillId="0" borderId="0" xfId="0" applyAlignment="1">
      <alignment horizontal="center" vertical="center"/>
    </xf>
    <xf numFmtId="0" fontId="22" fillId="0" borderId="0" xfId="0" applyFont="1">
      <alignment vertical="center"/>
    </xf>
    <xf numFmtId="0" fontId="23" fillId="0" borderId="0" xfId="0" applyFont="1">
      <alignment vertical="center"/>
    </xf>
    <xf numFmtId="0" fontId="11" fillId="0" borderId="0" xfId="0" applyFont="1">
      <alignment vertical="center"/>
    </xf>
    <xf numFmtId="0" fontId="24" fillId="0" borderId="10" xfId="0" applyFont="1" applyBorder="1" applyAlignment="1">
      <alignment horizontal="center" vertical="top" wrapText="1"/>
    </xf>
    <xf numFmtId="0" fontId="21" fillId="24" borderId="0" xfId="0" applyFont="1" applyFill="1" applyAlignment="1">
      <alignment horizontal="center" vertical="top" wrapText="1"/>
    </xf>
    <xf numFmtId="0" fontId="21" fillId="0" borderId="11" xfId="0" applyFont="1" applyBorder="1" applyAlignment="1">
      <alignment horizontal="left" vertical="top" wrapText="1"/>
    </xf>
    <xf numFmtId="0" fontId="25" fillId="25" borderId="12" xfId="0" applyFont="1" applyFill="1" applyBorder="1" applyAlignment="1">
      <alignment horizontal="center" vertical="center" wrapText="1"/>
    </xf>
    <xf numFmtId="0" fontId="0" fillId="0" borderId="12" xfId="0" applyBorder="1" applyAlignment="1">
      <alignment horizontal="left" vertical="top" wrapText="1"/>
    </xf>
    <xf numFmtId="0" fontId="0" fillId="0" borderId="12" xfId="0" applyBorder="1" applyAlignment="1">
      <alignment vertical="top" wrapText="1"/>
    </xf>
    <xf numFmtId="0" fontId="26" fillId="0" borderId="0" xfId="0" applyFont="1" applyAlignment="1">
      <alignment horizontal="left" vertical="center" wrapText="1"/>
    </xf>
    <xf numFmtId="0" fontId="22" fillId="0" borderId="0" xfId="0" applyFont="1" applyAlignment="1">
      <alignment vertical="top"/>
    </xf>
    <xf numFmtId="0" fontId="21" fillId="0" borderId="0" xfId="0" applyFont="1" applyAlignment="1">
      <alignment horizontal="left" vertical="top"/>
    </xf>
    <xf numFmtId="0" fontId="21" fillId="0" borderId="0" xfId="0" applyFont="1" applyAlignment="1">
      <alignment horizontal="left" vertical="top" wrapText="1"/>
    </xf>
    <xf numFmtId="0" fontId="22" fillId="0" borderId="0" xfId="0" applyFont="1" applyAlignment="1">
      <alignment horizontal="left" vertical="top"/>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0" fillId="0" borderId="0" xfId="0" applyAlignment="1">
      <alignment horizontal="center" vertical="top"/>
    </xf>
    <xf numFmtId="0" fontId="22" fillId="0" borderId="0" xfId="0" applyFont="1" applyAlignment="1">
      <alignment horizontal="center" vertical="top"/>
    </xf>
    <xf numFmtId="0" fontId="25" fillId="25" borderId="13" xfId="0" applyFont="1" applyFill="1" applyBorder="1" applyAlignment="1">
      <alignment horizontal="center" vertical="center" wrapText="1"/>
    </xf>
    <xf numFmtId="0" fontId="27" fillId="0" borderId="13" xfId="0" applyFont="1" applyBorder="1" applyAlignment="1">
      <alignment horizontal="center" vertical="center" wrapText="1"/>
    </xf>
    <xf numFmtId="0" fontId="25" fillId="25" borderId="13" xfId="0" applyFont="1" applyFill="1" applyBorder="1" applyAlignment="1">
      <alignment horizontal="center" vertical="center"/>
    </xf>
    <xf numFmtId="0" fontId="0" fillId="0" borderId="13" xfId="0" applyBorder="1" applyAlignment="1">
      <alignment horizontal="left" vertical="center"/>
    </xf>
    <xf numFmtId="0" fontId="0" fillId="0" borderId="13" xfId="0" applyBorder="1" applyAlignment="1">
      <alignment vertical="center" wrapText="1"/>
    </xf>
    <xf numFmtId="0" fontId="28" fillId="24" borderId="12" xfId="0" applyFont="1" applyFill="1" applyBorder="1" applyAlignment="1">
      <alignment horizontal="center" vertical="center" wrapText="1"/>
    </xf>
    <xf numFmtId="0" fontId="0" fillId="0" borderId="0" xfId="0" applyAlignment="1">
      <alignment horizontal="center" vertical="center" wrapText="1"/>
    </xf>
    <xf numFmtId="0" fontId="29" fillId="0" borderId="0" xfId="0" applyFont="1" applyAlignment="1">
      <alignment horizontal="right" vertical="center" wrapText="1"/>
    </xf>
    <xf numFmtId="0" fontId="30" fillId="0" borderId="0" xfId="0" applyFont="1" applyAlignment="1">
      <alignment horizontal="right" vertical="center" wrapText="1"/>
    </xf>
    <xf numFmtId="0" fontId="31" fillId="0" borderId="0" xfId="0" applyFont="1">
      <alignment vertical="center"/>
    </xf>
    <xf numFmtId="0" fontId="32" fillId="0" borderId="0" xfId="0" applyFont="1">
      <alignment vertical="center"/>
    </xf>
    <xf numFmtId="0" fontId="33" fillId="0" borderId="0" xfId="0" applyFont="1">
      <alignment vertical="center"/>
    </xf>
    <xf numFmtId="0" fontId="34" fillId="0" borderId="0" xfId="0" applyFont="1">
      <alignment vertical="center"/>
    </xf>
    <xf numFmtId="0" fontId="35" fillId="0" borderId="0" xfId="0" applyFont="1">
      <alignment vertical="center"/>
    </xf>
    <xf numFmtId="0" fontId="11" fillId="0" borderId="13" xfId="0" applyFont="1" applyBorder="1" applyAlignment="1">
      <alignment horizontal="center" vertical="center"/>
    </xf>
    <xf numFmtId="0" fontId="36" fillId="0" borderId="0" xfId="0" applyFont="1" applyAlignment="1">
      <alignment horizontal="right" vertical="top" wrapText="1"/>
    </xf>
    <xf numFmtId="0" fontId="11" fillId="0" borderId="14" xfId="0" applyFont="1" applyBorder="1">
      <alignment vertical="center"/>
    </xf>
    <xf numFmtId="0" fontId="11" fillId="0" borderId="15" xfId="0" applyFont="1" applyBorder="1">
      <alignment vertical="center"/>
    </xf>
    <xf numFmtId="0" fontId="11" fillId="0" borderId="16" xfId="0" applyFont="1" applyBorder="1">
      <alignment vertical="center"/>
    </xf>
    <xf numFmtId="0" fontId="11" fillId="0" borderId="14" xfId="0" applyFont="1" applyBorder="1" applyAlignment="1">
      <alignment vertical="center" wrapText="1" shrinkToFit="1"/>
    </xf>
    <xf numFmtId="0" fontId="11" fillId="0" borderId="15" xfId="0" applyFont="1" applyBorder="1" applyAlignment="1">
      <alignment vertical="center" wrapText="1" shrinkToFit="1"/>
    </xf>
    <xf numFmtId="0" fontId="11" fillId="0" borderId="15" xfId="0" applyFont="1" applyBorder="1" applyAlignment="1">
      <alignment vertical="center" shrinkToFit="1"/>
    </xf>
    <xf numFmtId="0" fontId="37" fillId="0" borderId="0" xfId="0" applyFont="1" applyAlignment="1">
      <alignment horizontal="right" vertical="top" wrapText="1"/>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3" xfId="0" applyFont="1" applyBorder="1">
      <alignment vertical="center"/>
    </xf>
    <xf numFmtId="0" fontId="0" fillId="0" borderId="0" xfId="0" applyAlignment="1">
      <alignment horizontal="right" vertical="top" wrapText="1"/>
    </xf>
    <xf numFmtId="0" fontId="11" fillId="26" borderId="17" xfId="0" applyFont="1" applyFill="1" applyBorder="1" applyAlignment="1">
      <alignment horizontal="left" vertical="center"/>
    </xf>
    <xf numFmtId="0" fontId="36" fillId="0" borderId="0" xfId="0" applyFont="1" applyAlignment="1">
      <alignment horizontal="left" vertical="center" wrapText="1"/>
    </xf>
    <xf numFmtId="0" fontId="11" fillId="0" borderId="12" xfId="0" applyFont="1" applyBorder="1" applyAlignment="1">
      <alignment horizontal="left" vertical="center"/>
    </xf>
    <xf numFmtId="0" fontId="11" fillId="0" borderId="12" xfId="0" applyFont="1" applyBorder="1" applyAlignment="1">
      <alignment vertical="center"/>
    </xf>
    <xf numFmtId="0" fontId="37" fillId="0" borderId="11" xfId="0" applyFont="1" applyBorder="1" applyAlignment="1">
      <alignment horizontal="left" vertical="top" wrapText="1"/>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26" borderId="20" xfId="0" applyFont="1" applyFill="1" applyBorder="1" applyAlignment="1">
      <alignment horizontal="center" vertical="center"/>
    </xf>
    <xf numFmtId="0" fontId="11" fillId="26" borderId="21" xfId="0" applyFont="1" applyFill="1" applyBorder="1" applyAlignment="1">
      <alignment horizontal="center" vertical="center"/>
    </xf>
    <xf numFmtId="0" fontId="11" fillId="26" borderId="22" xfId="0" applyFont="1" applyFill="1" applyBorder="1" applyAlignment="1">
      <alignment horizontal="center" vertical="center"/>
    </xf>
    <xf numFmtId="0" fontId="0" fillId="0" borderId="0" xfId="0" applyAlignment="1">
      <alignment horizontal="left" vertical="top" wrapText="1"/>
    </xf>
    <xf numFmtId="0" fontId="11" fillId="26" borderId="23" xfId="0" applyFont="1" applyFill="1" applyBorder="1" applyAlignment="1">
      <alignment horizontal="left" vertical="center"/>
    </xf>
    <xf numFmtId="0" fontId="11" fillId="26" borderId="24" xfId="0" applyFont="1" applyFill="1" applyBorder="1" applyAlignment="1">
      <alignment horizontal="center" vertical="center"/>
    </xf>
    <xf numFmtId="0" fontId="11" fillId="26" borderId="25" xfId="0" applyFont="1" applyFill="1" applyBorder="1" applyAlignment="1">
      <alignment horizontal="center" vertical="center"/>
    </xf>
    <xf numFmtId="0" fontId="11" fillId="26" borderId="26" xfId="0" applyFont="1" applyFill="1" applyBorder="1" applyAlignment="1">
      <alignment horizontal="center" vertical="center"/>
    </xf>
    <xf numFmtId="0" fontId="11" fillId="26" borderId="27" xfId="0" applyFont="1" applyFill="1" applyBorder="1" applyAlignment="1">
      <alignment horizontal="left" vertical="center"/>
    </xf>
    <xf numFmtId="0" fontId="11" fillId="0" borderId="13" xfId="0" applyFont="1" applyBorder="1" applyAlignment="1">
      <alignment horizontal="left"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1" fillId="26" borderId="30" xfId="0" applyFont="1" applyFill="1" applyBorder="1" applyAlignment="1">
      <alignment horizontal="center" vertical="center"/>
    </xf>
    <xf numFmtId="0" fontId="11" fillId="26" borderId="31" xfId="0" applyFont="1" applyFill="1" applyBorder="1" applyAlignment="1">
      <alignment horizontal="center" vertical="center"/>
    </xf>
    <xf numFmtId="0" fontId="11" fillId="26" borderId="32" xfId="0" applyFont="1" applyFill="1" applyBorder="1" applyAlignment="1">
      <alignment horizontal="center" vertical="center"/>
    </xf>
    <xf numFmtId="0" fontId="11" fillId="26" borderId="33" xfId="0" applyFont="1" applyFill="1" applyBorder="1" applyAlignment="1">
      <alignment horizontal="left" vertical="center"/>
    </xf>
    <xf numFmtId="0" fontId="11" fillId="26" borderId="34" xfId="0" applyFont="1" applyFill="1" applyBorder="1" applyAlignment="1">
      <alignment horizontal="left" vertical="center"/>
    </xf>
    <xf numFmtId="0" fontId="11" fillId="26" borderId="21" xfId="0" applyFont="1" applyFill="1" applyBorder="1" applyAlignment="1">
      <alignment vertical="center"/>
    </xf>
    <xf numFmtId="0" fontId="0" fillId="26" borderId="34" xfId="0" applyFill="1" applyBorder="1" applyAlignment="1">
      <alignment horizontal="left" vertical="center"/>
    </xf>
    <xf numFmtId="0" fontId="0" fillId="26" borderId="35" xfId="0" applyFill="1" applyBorder="1" applyAlignment="1">
      <alignment horizontal="left" vertical="center"/>
    </xf>
    <xf numFmtId="0" fontId="0" fillId="26" borderId="36" xfId="0" applyFill="1" applyBorder="1" applyAlignment="1">
      <alignment horizontal="left" vertical="center"/>
    </xf>
    <xf numFmtId="0" fontId="38" fillId="26" borderId="37" xfId="46" applyFill="1" applyBorder="1" applyAlignment="1">
      <alignment horizontal="left" vertical="center"/>
    </xf>
    <xf numFmtId="0" fontId="11" fillId="0" borderId="38" xfId="0" applyFont="1" applyBorder="1" applyAlignment="1">
      <alignment horizontal="center" vertical="center"/>
    </xf>
    <xf numFmtId="0" fontId="11" fillId="0" borderId="39" xfId="0" applyFont="1" applyBorder="1" applyAlignment="1">
      <alignment horizontal="center" vertical="center"/>
    </xf>
    <xf numFmtId="0" fontId="11" fillId="26" borderId="40" xfId="0" applyFont="1" applyFill="1" applyBorder="1" applyAlignment="1">
      <alignment vertical="center"/>
    </xf>
    <xf numFmtId="0" fontId="11" fillId="26" borderId="13" xfId="0" applyFont="1" applyFill="1" applyBorder="1" applyAlignment="1">
      <alignment vertical="center"/>
    </xf>
    <xf numFmtId="0" fontId="11" fillId="26" borderId="12" xfId="0" applyFont="1" applyFill="1" applyBorder="1" applyAlignment="1">
      <alignment vertical="center"/>
    </xf>
    <xf numFmtId="0" fontId="11" fillId="26" borderId="41" xfId="0" applyFont="1" applyFill="1" applyBorder="1" applyAlignment="1">
      <alignment vertical="center"/>
    </xf>
    <xf numFmtId="0" fontId="11" fillId="26" borderId="42" xfId="0" applyFont="1" applyFill="1" applyBorder="1" applyAlignment="1">
      <alignment horizontal="left" vertical="center"/>
    </xf>
    <xf numFmtId="0" fontId="11" fillId="26" borderId="12" xfId="0" applyFont="1" applyFill="1" applyBorder="1" applyAlignment="1">
      <alignment horizontal="left" vertical="center"/>
    </xf>
    <xf numFmtId="0" fontId="11" fillId="26" borderId="25" xfId="0" applyFont="1" applyFill="1" applyBorder="1" applyAlignment="1">
      <alignment vertical="center"/>
    </xf>
    <xf numFmtId="0" fontId="0" fillId="26" borderId="12" xfId="0" applyFill="1" applyBorder="1" applyAlignment="1">
      <alignment horizontal="left" vertical="center"/>
    </xf>
    <xf numFmtId="0" fontId="0" fillId="26" borderId="14" xfId="0" applyFill="1" applyBorder="1" applyAlignment="1">
      <alignment horizontal="left" vertical="center"/>
    </xf>
    <xf numFmtId="0" fontId="0" fillId="26" borderId="15" xfId="0" applyFill="1" applyBorder="1" applyAlignment="1">
      <alignment horizontal="left" vertical="center"/>
    </xf>
    <xf numFmtId="0" fontId="0" fillId="26" borderId="41" xfId="0" applyFill="1" applyBorder="1" applyAlignment="1">
      <alignment horizontal="left" vertical="center"/>
    </xf>
    <xf numFmtId="0" fontId="11" fillId="26" borderId="43" xfId="0" applyFont="1" applyFill="1" applyBorder="1" applyAlignment="1">
      <alignment vertical="center"/>
    </xf>
    <xf numFmtId="0" fontId="11" fillId="26" borderId="44" xfId="0" applyFont="1" applyFill="1" applyBorder="1" applyAlignment="1">
      <alignment vertical="center"/>
    </xf>
    <xf numFmtId="0" fontId="11" fillId="0" borderId="25" xfId="0" applyFont="1" applyBorder="1" applyAlignment="1">
      <alignment vertical="center"/>
    </xf>
    <xf numFmtId="0" fontId="11" fillId="26" borderId="45" xfId="0" applyFont="1" applyFill="1" applyBorder="1" applyAlignment="1">
      <alignment vertical="center"/>
    </xf>
    <xf numFmtId="0" fontId="11" fillId="26" borderId="46" xfId="0" applyFont="1" applyFill="1" applyBorder="1" applyAlignment="1">
      <alignment vertical="center"/>
    </xf>
    <xf numFmtId="0" fontId="11" fillId="0" borderId="13" xfId="0" applyFont="1" applyBorder="1" applyAlignment="1">
      <alignment horizontal="center" vertical="center" wrapText="1"/>
    </xf>
    <xf numFmtId="0" fontId="11" fillId="0" borderId="16" xfId="0" applyFont="1" applyBorder="1" applyAlignment="1">
      <alignment horizontal="center" vertical="center" wrapText="1"/>
    </xf>
    <xf numFmtId="0" fontId="11" fillId="26" borderId="47" xfId="0" applyFont="1" applyFill="1" applyBorder="1" applyAlignment="1">
      <alignment vertical="center"/>
    </xf>
    <xf numFmtId="0" fontId="11" fillId="0" borderId="44" xfId="0" applyFont="1" applyBorder="1" applyAlignment="1">
      <alignment horizontal="center" vertical="center" wrapText="1"/>
    </xf>
    <xf numFmtId="0" fontId="11" fillId="0" borderId="16" xfId="0" applyFont="1" applyBorder="1" applyAlignment="1">
      <alignment horizontal="center" vertical="center"/>
    </xf>
    <xf numFmtId="0" fontId="11" fillId="26" borderId="48" xfId="0" applyFont="1" applyFill="1" applyBorder="1" applyAlignment="1">
      <alignment vertical="center"/>
    </xf>
    <xf numFmtId="0" fontId="11" fillId="26" borderId="49" xfId="0" applyFont="1" applyFill="1" applyBorder="1" applyAlignment="1">
      <alignment vertical="center"/>
    </xf>
    <xf numFmtId="0" fontId="11" fillId="26" borderId="14" xfId="0" applyFont="1" applyFill="1" applyBorder="1" applyAlignment="1">
      <alignment horizontal="left" vertical="center"/>
    </xf>
    <xf numFmtId="0" fontId="11" fillId="0" borderId="50" xfId="0" applyFont="1" applyBorder="1" applyAlignment="1">
      <alignment vertical="center"/>
    </xf>
    <xf numFmtId="0" fontId="11" fillId="26" borderId="15" xfId="0" applyFont="1" applyFill="1" applyBorder="1" applyAlignment="1">
      <alignment horizontal="left" vertical="center"/>
    </xf>
    <xf numFmtId="0" fontId="11" fillId="0" borderId="51" xfId="0" applyFont="1" applyBorder="1" applyAlignment="1">
      <alignment vertical="center"/>
    </xf>
    <xf numFmtId="0" fontId="11" fillId="26" borderId="52" xfId="0" applyFont="1" applyFill="1" applyBorder="1" applyAlignment="1">
      <alignment vertical="center"/>
    </xf>
    <xf numFmtId="0" fontId="0" fillId="26" borderId="0" xfId="0" applyFill="1" applyBorder="1">
      <alignment vertical="center"/>
    </xf>
    <xf numFmtId="0" fontId="0" fillId="27" borderId="0" xfId="0" applyFill="1" applyBorder="1">
      <alignment vertical="center"/>
    </xf>
    <xf numFmtId="0" fontId="0" fillId="28" borderId="0" xfId="0" applyFill="1" applyBorder="1">
      <alignment vertical="center"/>
    </xf>
    <xf numFmtId="0" fontId="11" fillId="26" borderId="40" xfId="0" applyFont="1" applyFill="1" applyBorder="1" applyAlignment="1">
      <alignment horizontal="left" vertical="center"/>
    </xf>
    <xf numFmtId="0" fontId="11" fillId="26" borderId="38" xfId="0" applyFont="1" applyFill="1" applyBorder="1" applyAlignment="1">
      <alignment horizontal="left" vertical="center"/>
    </xf>
    <xf numFmtId="0" fontId="11" fillId="26" borderId="53" xfId="0" applyFont="1" applyFill="1" applyBorder="1" applyAlignment="1">
      <alignment horizontal="left" vertical="center"/>
    </xf>
    <xf numFmtId="0" fontId="11" fillId="26" borderId="13" xfId="0" applyFont="1" applyFill="1" applyBorder="1" applyAlignment="1">
      <alignment horizontal="left" vertical="center"/>
    </xf>
    <xf numFmtId="0" fontId="0" fillId="26" borderId="13" xfId="0" applyFill="1" applyBorder="1" applyAlignment="1">
      <alignment horizontal="left" vertical="center"/>
    </xf>
    <xf numFmtId="0" fontId="0" fillId="26" borderId="38" xfId="0" applyFill="1" applyBorder="1" applyAlignment="1">
      <alignment horizontal="left" vertical="center"/>
    </xf>
    <xf numFmtId="0" fontId="0" fillId="26" borderId="53" xfId="0" applyFill="1" applyBorder="1" applyAlignment="1">
      <alignment horizontal="left" vertical="center"/>
    </xf>
    <xf numFmtId="0" fontId="0" fillId="26" borderId="47" xfId="0" applyFill="1" applyBorder="1" applyAlignment="1">
      <alignment horizontal="left" vertical="center"/>
    </xf>
    <xf numFmtId="0" fontId="11" fillId="0" borderId="46" xfId="0" applyFont="1" applyBorder="1" applyAlignment="1">
      <alignment horizontal="center" vertical="center" wrapText="1"/>
    </xf>
    <xf numFmtId="0" fontId="11" fillId="26" borderId="42" xfId="0" applyFont="1" applyFill="1" applyBorder="1" applyAlignment="1">
      <alignment vertical="center"/>
    </xf>
    <xf numFmtId="0" fontId="11" fillId="26" borderId="54" xfId="0" applyFont="1" applyFill="1" applyBorder="1" applyAlignment="1">
      <alignment horizontal="left" vertical="center"/>
    </xf>
    <xf numFmtId="0" fontId="11" fillId="26" borderId="55" xfId="0" applyFont="1" applyFill="1" applyBorder="1" applyAlignment="1">
      <alignment horizontal="left" vertical="center"/>
    </xf>
    <xf numFmtId="0" fontId="11" fillId="26" borderId="56" xfId="0" applyFont="1" applyFill="1" applyBorder="1" applyAlignment="1">
      <alignment horizontal="left" vertical="center"/>
    </xf>
    <xf numFmtId="0" fontId="11" fillId="26" borderId="57" xfId="0" applyFont="1" applyFill="1" applyBorder="1" applyAlignment="1">
      <alignment horizontal="left" vertical="center"/>
    </xf>
    <xf numFmtId="0" fontId="0" fillId="26" borderId="57" xfId="0" applyFill="1" applyBorder="1" applyAlignment="1">
      <alignment horizontal="left" vertical="center"/>
    </xf>
    <xf numFmtId="0" fontId="0" fillId="26" borderId="55" xfId="0" applyFill="1" applyBorder="1" applyAlignment="1">
      <alignment horizontal="left" vertical="center"/>
    </xf>
    <xf numFmtId="0" fontId="0" fillId="26" borderId="56" xfId="0" applyFill="1" applyBorder="1" applyAlignment="1">
      <alignment horizontal="left" vertical="center"/>
    </xf>
    <xf numFmtId="0" fontId="0" fillId="26" borderId="58" xfId="0" applyFill="1" applyBorder="1" applyAlignment="1">
      <alignment horizontal="left" vertical="center"/>
    </xf>
    <xf numFmtId="0" fontId="11" fillId="0" borderId="0" xfId="0" applyFont="1" applyAlignment="1">
      <alignment horizontal="center" vertical="center" wrapText="1"/>
    </xf>
    <xf numFmtId="0" fontId="11" fillId="0" borderId="59" xfId="0" applyFont="1" applyBorder="1" applyAlignment="1">
      <alignment horizontal="center" vertical="center"/>
    </xf>
    <xf numFmtId="0" fontId="11" fillId="26" borderId="42" xfId="0" applyFont="1" applyFill="1" applyBorder="1" applyAlignment="1">
      <alignment vertical="center" wrapText="1"/>
    </xf>
    <xf numFmtId="0" fontId="11" fillId="26" borderId="12" xfId="0" applyFont="1" applyFill="1" applyBorder="1" applyAlignment="1">
      <alignment vertical="center" wrapText="1"/>
    </xf>
    <xf numFmtId="0" fontId="11" fillId="26" borderId="41" xfId="0" applyFont="1" applyFill="1" applyBorder="1" applyAlignment="1">
      <alignment vertical="center" wrapText="1"/>
    </xf>
    <xf numFmtId="0" fontId="11" fillId="0" borderId="14" xfId="0" applyFont="1" applyBorder="1" applyAlignment="1">
      <alignment horizontal="center" vertical="center" wrapText="1"/>
    </xf>
    <xf numFmtId="0" fontId="11" fillId="0" borderId="59" xfId="0" applyFont="1" applyBorder="1" applyAlignment="1">
      <alignment horizontal="center" vertical="center" wrapText="1"/>
    </xf>
    <xf numFmtId="176" fontId="11" fillId="26" borderId="42" xfId="0" applyNumberFormat="1" applyFont="1" applyFill="1" applyBorder="1">
      <alignment vertical="center"/>
    </xf>
    <xf numFmtId="176" fontId="11" fillId="26" borderId="12" xfId="0" applyNumberFormat="1" applyFont="1" applyFill="1" applyBorder="1">
      <alignment vertical="center"/>
    </xf>
    <xf numFmtId="176" fontId="11" fillId="26" borderId="41" xfId="0" applyNumberFormat="1" applyFont="1" applyFill="1" applyBorder="1">
      <alignment vertical="center"/>
    </xf>
    <xf numFmtId="177" fontId="11" fillId="26" borderId="54" xfId="0" applyNumberFormat="1" applyFont="1" applyFill="1" applyBorder="1">
      <alignment vertical="center"/>
    </xf>
    <xf numFmtId="177" fontId="11" fillId="26" borderId="57" xfId="0" applyNumberFormat="1" applyFont="1" applyFill="1" applyBorder="1">
      <alignment vertical="center"/>
    </xf>
    <xf numFmtId="177" fontId="11" fillId="26" borderId="13" xfId="0" applyNumberFormat="1" applyFont="1" applyFill="1" applyBorder="1">
      <alignment vertical="center"/>
    </xf>
    <xf numFmtId="177" fontId="11" fillId="26" borderId="47" xfId="0" applyNumberFormat="1" applyFont="1" applyFill="1" applyBorder="1">
      <alignment vertical="center"/>
    </xf>
    <xf numFmtId="0" fontId="37" fillId="0" borderId="0" xfId="0" applyFont="1" applyBorder="1" applyAlignment="1">
      <alignment vertical="top" wrapText="1"/>
    </xf>
    <xf numFmtId="0" fontId="11" fillId="0" borderId="60" xfId="0" applyFont="1" applyBorder="1" applyAlignment="1">
      <alignment horizontal="center" vertical="center" wrapText="1"/>
    </xf>
    <xf numFmtId="176" fontId="0" fillId="0" borderId="61" xfId="0" applyNumberFormat="1" applyFill="1" applyBorder="1">
      <alignment vertical="center"/>
    </xf>
    <xf numFmtId="177" fontId="0" fillId="0" borderId="61" xfId="0" applyNumberFormat="1" applyFill="1" applyBorder="1">
      <alignment vertical="center"/>
    </xf>
    <xf numFmtId="0" fontId="39" fillId="0" borderId="0" xfId="0" applyFont="1" applyFill="1">
      <alignment vertical="center"/>
    </xf>
    <xf numFmtId="0" fontId="40" fillId="0" borderId="0" xfId="0" applyFont="1" applyFill="1">
      <alignment vertical="center"/>
    </xf>
    <xf numFmtId="0" fontId="41" fillId="0" borderId="0" xfId="0" applyFont="1" applyFill="1">
      <alignment vertical="center"/>
    </xf>
    <xf numFmtId="0" fontId="42" fillId="0" borderId="12"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13" xfId="0" applyFont="1" applyFill="1" applyBorder="1" applyAlignment="1">
      <alignment vertical="center"/>
    </xf>
    <xf numFmtId="0" fontId="41" fillId="29" borderId="14" xfId="0" applyFont="1" applyFill="1" applyBorder="1" applyAlignment="1">
      <alignment horizontal="center" vertical="center" textRotation="255" wrapText="1"/>
    </xf>
    <xf numFmtId="0" fontId="41" fillId="29" borderId="16" xfId="0" applyFont="1" applyFill="1" applyBorder="1" applyAlignment="1">
      <alignment horizontal="center" vertical="center" textRotation="255" wrapText="1"/>
    </xf>
    <xf numFmtId="0" fontId="41" fillId="29" borderId="15" xfId="0" applyFont="1" applyFill="1" applyBorder="1" applyAlignment="1">
      <alignment horizontal="center" vertical="center" textRotation="255" wrapText="1"/>
    </xf>
    <xf numFmtId="0" fontId="42" fillId="0" borderId="12" xfId="0" applyFont="1" applyFill="1" applyBorder="1" applyAlignment="1">
      <alignment vertical="center" wrapText="1"/>
    </xf>
    <xf numFmtId="0" fontId="40" fillId="0" borderId="0" xfId="0" applyFont="1" applyFill="1" applyAlignment="1">
      <alignment vertical="center"/>
    </xf>
    <xf numFmtId="0" fontId="42" fillId="0" borderId="44" xfId="0" applyFont="1" applyFill="1" applyBorder="1" applyAlignment="1">
      <alignment vertical="center"/>
    </xf>
    <xf numFmtId="0" fontId="42" fillId="29" borderId="38" xfId="0" applyFont="1" applyFill="1" applyBorder="1" applyAlignment="1">
      <alignment horizontal="center" vertical="center" wrapText="1" shrinkToFit="1"/>
    </xf>
    <xf numFmtId="0" fontId="42" fillId="29" borderId="60" xfId="0" applyFont="1" applyFill="1" applyBorder="1" applyAlignment="1">
      <alignment horizontal="center" vertical="center" wrapText="1" shrinkToFit="1"/>
    </xf>
    <xf numFmtId="0" fontId="42" fillId="29" borderId="53" xfId="0" applyFont="1" applyFill="1" applyBorder="1" applyAlignment="1">
      <alignment horizontal="center" vertical="center" wrapText="1" shrinkToFit="1"/>
    </xf>
    <xf numFmtId="0" fontId="42" fillId="0" borderId="62" xfId="0" applyFont="1" applyFill="1" applyBorder="1" applyAlignment="1">
      <alignment horizontal="center" vertical="center"/>
    </xf>
    <xf numFmtId="0" fontId="42" fillId="0" borderId="13" xfId="0" applyFont="1" applyFill="1" applyBorder="1" applyAlignment="1">
      <alignment horizontal="center" vertical="center"/>
    </xf>
    <xf numFmtId="0" fontId="42" fillId="29" borderId="18" xfId="0" applyFont="1" applyFill="1" applyBorder="1" applyAlignment="1">
      <alignment horizontal="center" vertical="center" wrapText="1" shrinkToFit="1"/>
    </xf>
    <xf numFmtId="0" fontId="42" fillId="29" borderId="0" xfId="0" applyFont="1" applyFill="1" applyBorder="1" applyAlignment="1">
      <alignment horizontal="center" vertical="center" wrapText="1" shrinkToFit="1"/>
    </xf>
    <xf numFmtId="0" fontId="42" fillId="29" borderId="11" xfId="0" applyFont="1" applyFill="1" applyBorder="1" applyAlignment="1">
      <alignment horizontal="center" vertical="center" wrapText="1" shrinkToFit="1"/>
    </xf>
    <xf numFmtId="0" fontId="42" fillId="0" borderId="25" xfId="0" applyFont="1" applyFill="1" applyBorder="1" applyAlignment="1">
      <alignment horizontal="center" vertical="center"/>
    </xf>
    <xf numFmtId="0" fontId="42" fillId="0" borderId="50" xfId="0" applyFont="1" applyFill="1" applyBorder="1" applyAlignment="1">
      <alignment vertical="center"/>
    </xf>
    <xf numFmtId="0" fontId="42" fillId="0" borderId="0" xfId="0" applyFont="1" applyFill="1" applyBorder="1" applyAlignment="1">
      <alignment horizontal="left" vertical="center"/>
    </xf>
    <xf numFmtId="0" fontId="42" fillId="0" borderId="25" xfId="0" applyFont="1" applyFill="1" applyBorder="1" applyAlignment="1" applyProtection="1">
      <alignment horizontal="center" vertical="center"/>
      <protection locked="0"/>
    </xf>
    <xf numFmtId="0" fontId="42" fillId="0" borderId="51" xfId="0" applyFont="1" applyFill="1" applyBorder="1" applyAlignment="1">
      <alignment vertical="center"/>
    </xf>
    <xf numFmtId="0" fontId="42" fillId="29" borderId="28" xfId="0" applyFont="1" applyFill="1" applyBorder="1" applyAlignment="1">
      <alignment horizontal="center" vertical="center" wrapText="1" shrinkToFit="1"/>
    </xf>
    <xf numFmtId="0" fontId="42" fillId="29" borderId="63" xfId="0" applyFont="1" applyFill="1" applyBorder="1" applyAlignment="1">
      <alignment horizontal="center" vertical="center" wrapText="1" shrinkToFit="1"/>
    </xf>
    <xf numFmtId="0" fontId="42" fillId="29" borderId="64" xfId="0" applyFont="1" applyFill="1" applyBorder="1" applyAlignment="1">
      <alignment horizontal="center" vertical="center" wrapText="1" shrinkToFit="1"/>
    </xf>
    <xf numFmtId="0" fontId="42" fillId="0" borderId="31" xfId="0" applyFont="1" applyFill="1" applyBorder="1" applyAlignment="1" applyProtection="1">
      <alignment horizontal="center" vertical="center"/>
      <protection locked="0"/>
    </xf>
    <xf numFmtId="0" fontId="42" fillId="29" borderId="14" xfId="0" applyFont="1" applyFill="1" applyBorder="1" applyAlignment="1">
      <alignment horizontal="center" vertical="center" wrapText="1" shrinkToFit="1"/>
    </xf>
    <xf numFmtId="0" fontId="42" fillId="29" borderId="16" xfId="0" applyFont="1" applyFill="1" applyBorder="1" applyAlignment="1">
      <alignment horizontal="center" vertical="center" wrapText="1" shrinkToFit="1"/>
    </xf>
    <xf numFmtId="0" fontId="42" fillId="29" borderId="15" xfId="0" applyFont="1" applyFill="1" applyBorder="1" applyAlignment="1">
      <alignment horizontal="center" vertical="center" wrapText="1" shrinkToFit="1"/>
    </xf>
    <xf numFmtId="0" fontId="42" fillId="0" borderId="12" xfId="0" applyFont="1" applyFill="1" applyBorder="1" applyAlignment="1" applyProtection="1">
      <alignment vertical="center" wrapText="1"/>
      <protection locked="0"/>
    </xf>
    <xf numFmtId="0" fontId="41" fillId="0" borderId="38" xfId="0" applyFont="1" applyFill="1" applyBorder="1">
      <alignment vertical="center"/>
    </xf>
    <xf numFmtId="0" fontId="42" fillId="29" borderId="60" xfId="0" applyFont="1" applyFill="1" applyBorder="1" applyAlignment="1">
      <alignment horizontal="center" vertical="center"/>
    </xf>
    <xf numFmtId="0" fontId="42" fillId="29" borderId="53" xfId="0" applyFont="1" applyFill="1" applyBorder="1" applyAlignment="1">
      <alignment vertical="center" wrapText="1" shrinkToFit="1"/>
    </xf>
    <xf numFmtId="0" fontId="42" fillId="0" borderId="12" xfId="0" applyFont="1" applyFill="1" applyBorder="1" applyAlignment="1" applyProtection="1">
      <alignment vertical="center" wrapText="1"/>
    </xf>
    <xf numFmtId="0" fontId="42" fillId="29" borderId="28" xfId="0" applyFont="1" applyFill="1" applyBorder="1" applyAlignment="1">
      <alignment vertical="center" wrapText="1" shrinkToFit="1"/>
    </xf>
    <xf numFmtId="0" fontId="42" fillId="29" borderId="63" xfId="0" applyFont="1" applyFill="1" applyBorder="1" applyAlignment="1">
      <alignment horizontal="center" vertical="center"/>
    </xf>
    <xf numFmtId="0" fontId="42" fillId="29" borderId="64" xfId="0" applyFont="1" applyFill="1" applyBorder="1" applyAlignment="1">
      <alignment vertical="center" wrapText="1" shrinkToFit="1"/>
    </xf>
    <xf numFmtId="0" fontId="42" fillId="0" borderId="65" xfId="0" applyFont="1" applyFill="1" applyBorder="1" applyAlignment="1">
      <alignment vertical="center"/>
    </xf>
    <xf numFmtId="178" fontId="42" fillId="0" borderId="66" xfId="0" applyNumberFormat="1" applyFont="1" applyFill="1" applyBorder="1" applyAlignment="1">
      <alignment vertical="center"/>
    </xf>
    <xf numFmtId="0" fontId="42" fillId="29" borderId="14" xfId="0" applyFont="1" applyFill="1" applyBorder="1" applyAlignment="1">
      <alignment horizontal="center" vertical="center" shrinkToFit="1"/>
    </xf>
    <xf numFmtId="0" fontId="42" fillId="29" borderId="16" xfId="0" applyFont="1" applyFill="1" applyBorder="1" applyAlignment="1">
      <alignment horizontal="center" vertical="center" shrinkToFit="1"/>
    </xf>
    <xf numFmtId="0" fontId="42" fillId="29" borderId="15" xfId="0" applyFont="1" applyFill="1" applyBorder="1" applyAlignment="1">
      <alignment horizontal="center" vertical="center" shrinkToFit="1"/>
    </xf>
    <xf numFmtId="0" fontId="42" fillId="0" borderId="0" xfId="0" applyFont="1" applyFill="1" applyBorder="1" applyAlignment="1">
      <alignment vertical="center"/>
    </xf>
    <xf numFmtId="0" fontId="42" fillId="29" borderId="38" xfId="0" applyFont="1" applyFill="1" applyBorder="1" applyAlignment="1">
      <alignment horizontal="center" vertical="center" shrinkToFit="1"/>
    </xf>
    <xf numFmtId="0" fontId="42" fillId="29" borderId="60" xfId="0" applyFont="1" applyFill="1" applyBorder="1" applyAlignment="1">
      <alignment horizontal="center" vertical="center" shrinkToFit="1"/>
    </xf>
    <xf numFmtId="0" fontId="42" fillId="29" borderId="53" xfId="0" applyFont="1" applyFill="1" applyBorder="1" applyAlignment="1">
      <alignment horizontal="center" vertical="center" shrinkToFit="1"/>
    </xf>
    <xf numFmtId="0" fontId="41" fillId="0" borderId="13" xfId="0" applyFont="1" applyFill="1" applyBorder="1" applyAlignment="1" applyProtection="1">
      <alignment vertical="center" wrapText="1"/>
    </xf>
    <xf numFmtId="0" fontId="41" fillId="0" borderId="0" xfId="0" applyFont="1" applyFill="1" applyBorder="1" applyAlignment="1">
      <alignment horizontal="center" vertical="center"/>
    </xf>
    <xf numFmtId="0" fontId="41" fillId="0" borderId="11" xfId="0" applyFont="1" applyFill="1" applyBorder="1">
      <alignment vertical="center"/>
    </xf>
    <xf numFmtId="0" fontId="42" fillId="29" borderId="14" xfId="0" applyFont="1" applyFill="1" applyBorder="1" applyAlignment="1">
      <alignment horizontal="center" vertical="center" wrapText="1"/>
    </xf>
    <xf numFmtId="0" fontId="42" fillId="29" borderId="16" xfId="0" applyFont="1" applyFill="1" applyBorder="1" applyAlignment="1">
      <alignment horizontal="center" vertical="center" wrapText="1"/>
    </xf>
    <xf numFmtId="0" fontId="42" fillId="29" borderId="15" xfId="0" applyFont="1" applyFill="1" applyBorder="1" applyAlignment="1">
      <alignment horizontal="center" vertical="center" wrapText="1"/>
    </xf>
    <xf numFmtId="38" fontId="42" fillId="0" borderId="12" xfId="47" applyFont="1" applyFill="1" applyBorder="1" applyAlignment="1" applyProtection="1">
      <alignment vertical="center" shrinkToFit="1"/>
    </xf>
    <xf numFmtId="0" fontId="42" fillId="29" borderId="55" xfId="0" applyFont="1" applyFill="1" applyBorder="1" applyAlignment="1">
      <alignment horizontal="center" vertical="center" wrapText="1"/>
    </xf>
    <xf numFmtId="0" fontId="42" fillId="29" borderId="67" xfId="0" applyFont="1" applyFill="1" applyBorder="1" applyAlignment="1">
      <alignment horizontal="center" vertical="center" wrapText="1"/>
    </xf>
    <xf numFmtId="0" fontId="42" fillId="29" borderId="56" xfId="0" applyFont="1" applyFill="1" applyBorder="1" applyAlignment="1">
      <alignment horizontal="center" vertical="center" wrapText="1"/>
    </xf>
    <xf numFmtId="40" fontId="42" fillId="0" borderId="57" xfId="47" applyNumberFormat="1" applyFont="1" applyFill="1" applyBorder="1" applyAlignment="1" applyProtection="1">
      <alignment vertical="center" shrinkToFit="1"/>
    </xf>
    <xf numFmtId="0" fontId="42" fillId="27" borderId="68" xfId="0" applyFont="1" applyFill="1" applyBorder="1">
      <alignment vertical="center"/>
    </xf>
    <xf numFmtId="0" fontId="42" fillId="29" borderId="69" xfId="0" applyFont="1" applyFill="1" applyBorder="1" applyAlignment="1">
      <alignment horizontal="center" vertical="center" wrapText="1"/>
    </xf>
    <xf numFmtId="0" fontId="42" fillId="29" borderId="36" xfId="0" applyFont="1" applyFill="1" applyBorder="1" applyAlignment="1">
      <alignment horizontal="center" vertical="center" wrapText="1"/>
    </xf>
    <xf numFmtId="0" fontId="41" fillId="27" borderId="34" xfId="0" applyFont="1" applyFill="1" applyBorder="1" applyAlignment="1" applyProtection="1">
      <alignment horizontal="center" vertical="center"/>
      <protection locked="0"/>
    </xf>
    <xf numFmtId="0" fontId="42" fillId="27" borderId="43" xfId="0" applyFont="1" applyFill="1" applyBorder="1">
      <alignment vertical="center"/>
    </xf>
    <xf numFmtId="0" fontId="42" fillId="29" borderId="53" xfId="0" applyFont="1" applyFill="1" applyBorder="1" applyAlignment="1">
      <alignment vertical="center" wrapText="1"/>
    </xf>
    <xf numFmtId="0" fontId="42" fillId="29" borderId="64" xfId="0" applyFont="1" applyFill="1" applyBorder="1" applyAlignment="1">
      <alignment horizontal="center" vertical="center" wrapText="1"/>
    </xf>
    <xf numFmtId="0" fontId="42" fillId="29" borderId="28" xfId="0" applyFont="1" applyFill="1" applyBorder="1" applyAlignment="1">
      <alignment horizontal="center" vertical="center" wrapText="1"/>
    </xf>
    <xf numFmtId="0" fontId="44" fillId="27" borderId="46" xfId="0" applyFont="1" applyFill="1" applyBorder="1" applyAlignment="1" applyProtection="1">
      <alignment horizontal="center" vertical="center"/>
      <protection locked="0"/>
    </xf>
    <xf numFmtId="0" fontId="42" fillId="29" borderId="64" xfId="0" applyFont="1" applyFill="1" applyBorder="1" applyAlignment="1">
      <alignment vertical="center" wrapText="1"/>
    </xf>
    <xf numFmtId="0" fontId="42" fillId="29" borderId="15" xfId="0" applyFont="1" applyFill="1" applyBorder="1" applyAlignment="1">
      <alignment horizontal="center" vertical="center" textRotation="255"/>
    </xf>
    <xf numFmtId="0" fontId="42" fillId="29" borderId="14" xfId="0" applyFont="1" applyFill="1" applyBorder="1" applyAlignment="1">
      <alignment horizontal="center" vertical="center" textRotation="255"/>
    </xf>
    <xf numFmtId="10" fontId="42" fillId="0" borderId="12" xfId="48" applyNumberFormat="1" applyFont="1" applyFill="1" applyBorder="1" applyAlignment="1">
      <alignment vertical="center" shrinkToFit="1"/>
    </xf>
    <xf numFmtId="0" fontId="42" fillId="29" borderId="13" xfId="0" applyFont="1" applyFill="1" applyBorder="1" applyAlignment="1">
      <alignment vertical="center"/>
    </xf>
    <xf numFmtId="0" fontId="42" fillId="29" borderId="38" xfId="0" applyFont="1" applyFill="1" applyBorder="1" applyAlignment="1">
      <alignment horizontal="center" vertical="center" wrapText="1"/>
    </xf>
    <xf numFmtId="0" fontId="42" fillId="29" borderId="53" xfId="0" applyFont="1" applyFill="1" applyBorder="1" applyAlignment="1">
      <alignment horizontal="center" vertical="center"/>
    </xf>
    <xf numFmtId="0" fontId="45" fillId="0" borderId="13" xfId="0" applyFont="1" applyFill="1" applyBorder="1" applyAlignment="1">
      <alignment vertical="center"/>
    </xf>
    <xf numFmtId="0" fontId="41" fillId="0" borderId="0" xfId="0" applyFont="1" applyFill="1" applyBorder="1" applyAlignment="1">
      <alignment vertical="center"/>
    </xf>
    <xf numFmtId="0" fontId="42" fillId="29" borderId="44" xfId="0" applyFont="1" applyFill="1" applyBorder="1" applyAlignment="1">
      <alignment vertical="center"/>
    </xf>
    <xf numFmtId="0" fontId="42" fillId="29" borderId="18" xfId="0" applyFont="1" applyFill="1" applyBorder="1" applyAlignment="1">
      <alignment horizontal="center" vertical="center"/>
    </xf>
    <xf numFmtId="0" fontId="42" fillId="29" borderId="0" xfId="0" applyFont="1" applyFill="1" applyBorder="1" applyAlignment="1">
      <alignment horizontal="center" vertical="center"/>
    </xf>
    <xf numFmtId="0" fontId="42" fillId="29" borderId="11" xfId="0" applyFont="1" applyFill="1" applyBorder="1" applyAlignment="1">
      <alignment horizontal="center" vertical="center"/>
    </xf>
    <xf numFmtId="0" fontId="42" fillId="27" borderId="44" xfId="0" applyFont="1" applyFill="1" applyBorder="1" applyAlignment="1" applyProtection="1">
      <alignment horizontal="center" vertical="center"/>
      <protection locked="0"/>
    </xf>
    <xf numFmtId="0" fontId="45" fillId="0" borderId="44" xfId="0" applyFont="1" applyFill="1" applyBorder="1" applyAlignment="1">
      <alignment vertical="center"/>
    </xf>
    <xf numFmtId="0" fontId="45" fillId="0" borderId="44" xfId="0" applyFont="1" applyFill="1" applyBorder="1" applyAlignment="1" applyProtection="1">
      <alignment vertical="center"/>
      <protection locked="0"/>
    </xf>
    <xf numFmtId="0" fontId="41" fillId="0" borderId="0" xfId="0" applyFont="1" applyFill="1" applyBorder="1">
      <alignment vertical="center"/>
    </xf>
    <xf numFmtId="178" fontId="42" fillId="0" borderId="0" xfId="0" applyNumberFormat="1" applyFont="1" applyFill="1" applyBorder="1" applyAlignment="1">
      <alignment vertical="center"/>
    </xf>
    <xf numFmtId="0" fontId="41" fillId="0" borderId="44" xfId="0" applyFont="1" applyFill="1" applyBorder="1">
      <alignment vertical="center"/>
    </xf>
    <xf numFmtId="0" fontId="41" fillId="0" borderId="44" xfId="0" applyFont="1" applyFill="1" applyBorder="1" applyAlignment="1">
      <alignment horizontal="center" vertical="center"/>
    </xf>
    <xf numFmtId="0" fontId="42" fillId="29" borderId="46" xfId="0" applyFont="1" applyFill="1" applyBorder="1" applyAlignment="1">
      <alignment vertical="center"/>
    </xf>
    <xf numFmtId="0" fontId="42" fillId="29" borderId="28" xfId="0" applyFont="1" applyFill="1" applyBorder="1" applyAlignment="1">
      <alignment horizontal="center" vertical="center"/>
    </xf>
    <xf numFmtId="0" fontId="45" fillId="0" borderId="46" xfId="0" applyFont="1" applyFill="1" applyBorder="1" applyAlignment="1">
      <alignment vertical="center"/>
    </xf>
    <xf numFmtId="0" fontId="41" fillId="0" borderId="0" xfId="0" applyFont="1" applyFill="1" applyAlignment="1">
      <alignment horizontal="right" vertical="center"/>
    </xf>
    <xf numFmtId="0" fontId="42" fillId="27" borderId="70" xfId="0" applyFont="1" applyFill="1" applyBorder="1">
      <alignment vertical="center"/>
    </xf>
    <xf numFmtId="178" fontId="42" fillId="0" borderId="57" xfId="0" applyNumberFormat="1" applyFont="1" applyFill="1" applyBorder="1">
      <alignment vertical="center"/>
    </xf>
    <xf numFmtId="0" fontId="42" fillId="0" borderId="13" xfId="0" applyFont="1" applyFill="1" applyBorder="1" applyAlignment="1">
      <alignment horizontal="left" vertical="center"/>
    </xf>
    <xf numFmtId="0" fontId="42" fillId="0" borderId="44" xfId="0" applyFont="1" applyFill="1" applyBorder="1" applyAlignment="1">
      <alignment horizontal="center" vertical="center"/>
    </xf>
    <xf numFmtId="0" fontId="42" fillId="0" borderId="62" xfId="0" applyFont="1" applyFill="1" applyBorder="1" applyAlignment="1" applyProtection="1">
      <alignment horizontal="center" vertical="center"/>
    </xf>
    <xf numFmtId="0" fontId="42" fillId="0" borderId="25" xfId="0" applyFont="1" applyFill="1" applyBorder="1" applyAlignment="1" applyProtection="1">
      <alignment horizontal="center" vertical="center"/>
    </xf>
    <xf numFmtId="0" fontId="42" fillId="0" borderId="44" xfId="0" applyFont="1" applyFill="1" applyBorder="1" applyAlignment="1">
      <alignment horizontal="left" vertical="center"/>
    </xf>
    <xf numFmtId="0" fontId="42" fillId="0" borderId="31" xfId="0" applyFont="1" applyFill="1" applyBorder="1" applyAlignment="1" applyProtection="1">
      <alignment horizontal="center" vertical="center"/>
    </xf>
    <xf numFmtId="0" fontId="42" fillId="29" borderId="38" xfId="0" applyFont="1" applyFill="1" applyBorder="1" applyAlignment="1">
      <alignment horizontal="center" vertical="center"/>
    </xf>
    <xf numFmtId="0" fontId="42" fillId="29" borderId="64" xfId="0" applyFont="1" applyFill="1" applyBorder="1" applyAlignment="1">
      <alignment horizontal="center" vertical="center"/>
    </xf>
    <xf numFmtId="0" fontId="42" fillId="29" borderId="60" xfId="0" applyFont="1" applyFill="1" applyBorder="1" applyAlignment="1">
      <alignment horizontal="center" vertical="center" wrapText="1"/>
    </xf>
    <xf numFmtId="0" fontId="42" fillId="29" borderId="53" xfId="0" applyFont="1" applyFill="1" applyBorder="1" applyAlignment="1">
      <alignment horizontal="center" vertical="center" wrapText="1"/>
    </xf>
    <xf numFmtId="40" fontId="42" fillId="0" borderId="13" xfId="47" applyNumberFormat="1" applyFont="1" applyFill="1" applyBorder="1" applyAlignment="1" applyProtection="1">
      <alignment vertical="center" shrinkToFit="1"/>
    </xf>
    <xf numFmtId="0" fontId="42" fillId="28" borderId="68" xfId="0" applyFont="1" applyFill="1" applyBorder="1">
      <alignment vertical="center"/>
    </xf>
    <xf numFmtId="0" fontId="41" fillId="29" borderId="69" xfId="0" applyFont="1" applyFill="1" applyBorder="1" applyAlignment="1">
      <alignment horizontal="center" vertical="center" wrapText="1"/>
    </xf>
    <xf numFmtId="0" fontId="42" fillId="28" borderId="34" xfId="0" applyFont="1" applyFill="1" applyBorder="1" applyAlignment="1" applyProtection="1">
      <alignment horizontal="center" vertical="center"/>
      <protection locked="0"/>
    </xf>
    <xf numFmtId="0" fontId="41" fillId="28" borderId="71" xfId="0" applyFont="1" applyFill="1" applyBorder="1">
      <alignment vertical="center"/>
    </xf>
    <xf numFmtId="0" fontId="42" fillId="29" borderId="13" xfId="0" applyFont="1" applyFill="1" applyBorder="1" applyAlignment="1">
      <alignment vertical="center" wrapText="1"/>
    </xf>
    <xf numFmtId="0" fontId="42" fillId="29" borderId="63" xfId="0" applyFont="1" applyFill="1" applyBorder="1" applyAlignment="1">
      <alignment horizontal="center" vertical="center" wrapText="1"/>
    </xf>
    <xf numFmtId="0" fontId="44" fillId="28" borderId="46" xfId="0" applyFont="1" applyFill="1" applyBorder="1" applyAlignment="1" applyProtection="1">
      <alignment horizontal="center" vertical="center"/>
      <protection locked="0"/>
    </xf>
    <xf numFmtId="0" fontId="44" fillId="28" borderId="52" xfId="0" applyFont="1" applyFill="1" applyBorder="1" applyAlignment="1" applyProtection="1">
      <alignment horizontal="center" vertical="center"/>
      <protection locked="0"/>
    </xf>
    <xf numFmtId="0" fontId="42" fillId="29" borderId="46" xfId="0" applyFont="1" applyFill="1" applyBorder="1" applyAlignment="1">
      <alignment vertical="center" wrapText="1"/>
    </xf>
    <xf numFmtId="0" fontId="42" fillId="29" borderId="16" xfId="0" applyFont="1" applyFill="1" applyBorder="1" applyAlignment="1">
      <alignment horizontal="center" vertical="center" textRotation="255"/>
    </xf>
    <xf numFmtId="179" fontId="42" fillId="0" borderId="12" xfId="48" applyNumberFormat="1" applyFont="1" applyFill="1" applyBorder="1" applyAlignment="1">
      <alignment vertical="center" shrinkToFit="1"/>
    </xf>
    <xf numFmtId="0" fontId="41" fillId="28" borderId="43" xfId="0" applyFont="1" applyFill="1" applyBorder="1">
      <alignment vertical="center"/>
    </xf>
    <xf numFmtId="0" fontId="42" fillId="29" borderId="13" xfId="0" applyFont="1" applyFill="1" applyBorder="1" applyAlignment="1" applyProtection="1">
      <alignment horizontal="left" vertical="top" textRotation="255"/>
      <protection locked="0"/>
    </xf>
    <xf numFmtId="0" fontId="42" fillId="29" borderId="14" xfId="0" applyFont="1" applyFill="1" applyBorder="1" applyAlignment="1">
      <alignment horizontal="center" vertical="center"/>
    </xf>
    <xf numFmtId="0" fontId="42" fillId="29" borderId="16" xfId="0" applyFont="1" applyFill="1" applyBorder="1" applyAlignment="1">
      <alignment horizontal="center" vertical="center"/>
    </xf>
    <xf numFmtId="0" fontId="46" fillId="29" borderId="15" xfId="0" applyFont="1" applyFill="1" applyBorder="1" applyAlignment="1" applyProtection="1">
      <alignment horizontal="center" vertical="top" textRotation="255" wrapText="1"/>
      <protection locked="0"/>
    </xf>
    <xf numFmtId="0" fontId="42" fillId="28" borderId="12" xfId="0" applyFont="1" applyFill="1" applyBorder="1" applyAlignment="1" applyProtection="1">
      <alignment vertical="center" wrapText="1"/>
      <protection locked="0"/>
    </xf>
    <xf numFmtId="0" fontId="42" fillId="28" borderId="41" xfId="0" applyFont="1" applyFill="1" applyBorder="1" applyAlignment="1" applyProtection="1">
      <alignment vertical="center" wrapText="1"/>
      <protection locked="0"/>
    </xf>
    <xf numFmtId="0" fontId="42" fillId="29" borderId="38" xfId="0" applyFont="1" applyFill="1" applyBorder="1" applyAlignment="1">
      <alignment vertical="center"/>
    </xf>
    <xf numFmtId="0" fontId="45" fillId="0" borderId="47" xfId="0" applyFont="1" applyFill="1" applyBorder="1" applyAlignment="1">
      <alignment vertical="center"/>
    </xf>
    <xf numFmtId="0" fontId="42" fillId="29" borderId="18" xfId="0" applyFont="1" applyFill="1" applyBorder="1" applyAlignment="1">
      <alignment vertical="center"/>
    </xf>
    <xf numFmtId="0" fontId="42" fillId="28" borderId="44" xfId="0" applyFont="1" applyFill="1" applyBorder="1" applyAlignment="1" applyProtection="1">
      <alignment horizontal="center" vertical="center"/>
      <protection locked="0"/>
    </xf>
    <xf numFmtId="0" fontId="42" fillId="28" borderId="48" xfId="0" applyFont="1" applyFill="1" applyBorder="1" applyAlignment="1" applyProtection="1">
      <alignment horizontal="center" vertical="center"/>
      <protection locked="0"/>
    </xf>
    <xf numFmtId="0" fontId="45" fillId="0" borderId="48" xfId="0" applyFont="1" applyFill="1" applyBorder="1" applyAlignment="1">
      <alignment vertical="center"/>
    </xf>
    <xf numFmtId="0" fontId="45" fillId="0" borderId="48" xfId="0" applyFont="1" applyFill="1" applyBorder="1" applyAlignment="1" applyProtection="1">
      <alignment vertical="center"/>
      <protection locked="0"/>
    </xf>
    <xf numFmtId="0" fontId="41" fillId="0" borderId="48" xfId="0" applyFont="1" applyFill="1" applyBorder="1">
      <alignment vertical="center"/>
    </xf>
    <xf numFmtId="0" fontId="41" fillId="0" borderId="44" xfId="0" applyFont="1" applyFill="1" applyBorder="1" applyAlignment="1">
      <alignment vertical="center"/>
    </xf>
    <xf numFmtId="0" fontId="41" fillId="0" borderId="48" xfId="0" applyFont="1" applyFill="1" applyBorder="1" applyAlignment="1">
      <alignment horizontal="center" vertical="center"/>
    </xf>
    <xf numFmtId="0" fontId="41" fillId="0" borderId="48" xfId="0" applyFont="1" applyFill="1" applyBorder="1" applyAlignment="1">
      <alignment vertical="center"/>
    </xf>
    <xf numFmtId="0" fontId="41" fillId="28" borderId="70" xfId="0" applyFont="1" applyFill="1" applyBorder="1">
      <alignment vertical="center"/>
    </xf>
    <xf numFmtId="0" fontId="42" fillId="29" borderId="57" xfId="0" applyFont="1" applyFill="1" applyBorder="1" applyAlignment="1">
      <alignment vertical="center" wrapText="1"/>
    </xf>
    <xf numFmtId="178" fontId="42" fillId="0" borderId="58" xfId="0" applyNumberFormat="1" applyFont="1" applyFill="1" applyBorder="1">
      <alignment vertical="center"/>
    </xf>
    <xf numFmtId="0" fontId="47" fillId="0" borderId="0" xfId="0" applyFont="1" applyFill="1" applyBorder="1" applyAlignment="1">
      <alignment horizontal="center" vertical="center"/>
    </xf>
    <xf numFmtId="49" fontId="39" fillId="0" borderId="0" xfId="0" applyNumberFormat="1" applyFont="1" applyFill="1" applyBorder="1" applyAlignment="1" applyProtection="1">
      <alignment horizontal="center" vertical="center"/>
      <protection locked="0"/>
    </xf>
    <xf numFmtId="0" fontId="48" fillId="30" borderId="66" xfId="0" applyFont="1" applyFill="1" applyBorder="1" applyAlignment="1">
      <alignment horizontal="center" vertical="center"/>
    </xf>
    <xf numFmtId="0" fontId="48" fillId="31" borderId="50" xfId="0" applyFont="1" applyFill="1" applyBorder="1">
      <alignment vertical="center"/>
    </xf>
    <xf numFmtId="0" fontId="48" fillId="31" borderId="51" xfId="0" applyFont="1" applyFill="1" applyBorder="1">
      <alignment vertical="center"/>
    </xf>
    <xf numFmtId="0" fontId="48" fillId="31" borderId="65" xfId="0" applyFont="1" applyFill="1" applyBorder="1">
      <alignment vertical="center"/>
    </xf>
    <xf numFmtId="0" fontId="49" fillId="0" borderId="12" xfId="0" applyFont="1" applyFill="1" applyBorder="1" applyAlignment="1">
      <alignment horizontal="center" vertical="center"/>
    </xf>
    <xf numFmtId="0" fontId="49" fillId="0" borderId="0" xfId="0" applyFont="1" applyFill="1" applyBorder="1" applyAlignment="1">
      <alignment horizontal="center" vertical="center"/>
    </xf>
    <xf numFmtId="0" fontId="39" fillId="29" borderId="14" xfId="0" applyFont="1" applyFill="1" applyBorder="1" applyAlignment="1">
      <alignment horizontal="center" vertical="center" textRotation="255" wrapText="1"/>
    </xf>
    <xf numFmtId="0" fontId="39" fillId="29" borderId="16" xfId="0" applyFont="1" applyFill="1" applyBorder="1" applyAlignment="1">
      <alignment horizontal="center" vertical="center" textRotation="255" wrapText="1"/>
    </xf>
    <xf numFmtId="0" fontId="39" fillId="29" borderId="15" xfId="0" applyFont="1" applyFill="1" applyBorder="1" applyAlignment="1">
      <alignment horizontal="center" vertical="center" textRotation="255" wrapText="1"/>
    </xf>
    <xf numFmtId="0" fontId="49" fillId="0" borderId="12" xfId="0" applyFont="1" applyFill="1" applyBorder="1" applyAlignment="1">
      <alignment vertical="center" wrapText="1"/>
    </xf>
    <xf numFmtId="0" fontId="50" fillId="0" borderId="0" xfId="0" applyFont="1" applyFill="1" applyAlignment="1">
      <alignment vertical="center"/>
    </xf>
    <xf numFmtId="0" fontId="49" fillId="29" borderId="38" xfId="0" applyFont="1" applyFill="1" applyBorder="1" applyAlignment="1">
      <alignment horizontal="center" vertical="center" wrapText="1" shrinkToFit="1"/>
    </xf>
    <xf numFmtId="0" fontId="49" fillId="29" borderId="60" xfId="0" applyFont="1" applyFill="1" applyBorder="1" applyAlignment="1">
      <alignment horizontal="center" vertical="center" wrapText="1" shrinkToFit="1"/>
    </xf>
    <xf numFmtId="0" fontId="49" fillId="29" borderId="53" xfId="0" applyFont="1" applyFill="1" applyBorder="1" applyAlignment="1">
      <alignment horizontal="center" vertical="center" wrapText="1" shrinkToFit="1"/>
    </xf>
    <xf numFmtId="0" fontId="49" fillId="0" borderId="62" xfId="0" applyFont="1" applyFill="1" applyBorder="1" applyAlignment="1" applyProtection="1">
      <alignment horizontal="center" vertical="center"/>
    </xf>
    <xf numFmtId="0" fontId="49" fillId="0" borderId="13" xfId="0" applyFont="1" applyFill="1" applyBorder="1" applyAlignment="1">
      <alignment horizontal="center" vertical="center"/>
    </xf>
    <xf numFmtId="0" fontId="49" fillId="29" borderId="18" xfId="0" applyFont="1" applyFill="1" applyBorder="1" applyAlignment="1">
      <alignment horizontal="center" vertical="center" wrapText="1" shrinkToFit="1"/>
    </xf>
    <xf numFmtId="0" fontId="49" fillId="29" borderId="0" xfId="0" applyFont="1" applyFill="1" applyBorder="1" applyAlignment="1">
      <alignment horizontal="center" vertical="center" wrapText="1" shrinkToFit="1"/>
    </xf>
    <xf numFmtId="0" fontId="49" fillId="29" borderId="11" xfId="0" applyFont="1" applyFill="1" applyBorder="1" applyAlignment="1">
      <alignment horizontal="center" vertical="center" wrapText="1" shrinkToFit="1"/>
    </xf>
    <xf numFmtId="0" fontId="49" fillId="0" borderId="25" xfId="0" applyFont="1" applyFill="1" applyBorder="1" applyAlignment="1" applyProtection="1">
      <alignment horizontal="center" vertical="center"/>
    </xf>
    <xf numFmtId="0" fontId="49" fillId="0" borderId="50" xfId="0" applyFont="1" applyFill="1" applyBorder="1" applyAlignment="1">
      <alignment vertical="center"/>
    </xf>
    <xf numFmtId="0" fontId="49" fillId="0" borderId="0" xfId="0" applyFont="1" applyFill="1" applyBorder="1" applyAlignment="1">
      <alignment horizontal="left" vertical="center"/>
    </xf>
    <xf numFmtId="0" fontId="49" fillId="0" borderId="51" xfId="0" applyFont="1" applyFill="1" applyBorder="1" applyAlignment="1">
      <alignment vertical="center"/>
    </xf>
    <xf numFmtId="0" fontId="49" fillId="29" borderId="28" xfId="0" applyFont="1" applyFill="1" applyBorder="1" applyAlignment="1">
      <alignment horizontal="center" vertical="center" wrapText="1" shrinkToFit="1"/>
    </xf>
    <xf numFmtId="0" fontId="49" fillId="29" borderId="63" xfId="0" applyFont="1" applyFill="1" applyBorder="1" applyAlignment="1">
      <alignment horizontal="center" vertical="center" wrapText="1" shrinkToFit="1"/>
    </xf>
    <xf numFmtId="0" fontId="49" fillId="29" borderId="64" xfId="0" applyFont="1" applyFill="1" applyBorder="1" applyAlignment="1">
      <alignment horizontal="center" vertical="center" wrapText="1" shrinkToFit="1"/>
    </xf>
    <xf numFmtId="0" fontId="49" fillId="0" borderId="31" xfId="0" applyFont="1" applyFill="1" applyBorder="1" applyAlignment="1" applyProtection="1">
      <alignment horizontal="center" vertical="center"/>
    </xf>
    <xf numFmtId="0" fontId="49" fillId="29" borderId="14" xfId="0" applyFont="1" applyFill="1" applyBorder="1" applyAlignment="1">
      <alignment horizontal="center" vertical="center" wrapText="1" shrinkToFit="1"/>
    </xf>
    <xf numFmtId="0" fontId="49" fillId="29" borderId="16" xfId="0" applyFont="1" applyFill="1" applyBorder="1" applyAlignment="1">
      <alignment horizontal="center" vertical="center" wrapText="1" shrinkToFit="1"/>
    </xf>
    <xf numFmtId="0" fontId="49" fillId="29" borderId="15" xfId="0" applyFont="1" applyFill="1" applyBorder="1" applyAlignment="1">
      <alignment horizontal="center" vertical="center" wrapText="1" shrinkToFit="1"/>
    </xf>
    <xf numFmtId="0" fontId="49" fillId="0" borderId="12" xfId="0" applyFont="1" applyFill="1" applyBorder="1" applyAlignment="1" applyProtection="1">
      <alignment vertical="center" wrapText="1"/>
    </xf>
    <xf numFmtId="0" fontId="39" fillId="0" borderId="38" xfId="0" applyFont="1" applyFill="1" applyBorder="1">
      <alignment vertical="center"/>
    </xf>
    <xf numFmtId="0" fontId="49" fillId="29" borderId="60" xfId="0" applyFont="1" applyFill="1" applyBorder="1" applyAlignment="1">
      <alignment horizontal="center" vertical="center"/>
    </xf>
    <xf numFmtId="0" fontId="49" fillId="29" borderId="53" xfId="0" applyFont="1" applyFill="1" applyBorder="1" applyAlignment="1">
      <alignment vertical="center" wrapText="1" shrinkToFit="1"/>
    </xf>
    <xf numFmtId="0" fontId="49" fillId="29" borderId="28" xfId="0" applyFont="1" applyFill="1" applyBorder="1" applyAlignment="1">
      <alignment vertical="center" wrapText="1" shrinkToFit="1"/>
    </xf>
    <xf numFmtId="0" fontId="49" fillId="29" borderId="63" xfId="0" applyFont="1" applyFill="1" applyBorder="1" applyAlignment="1">
      <alignment horizontal="center" vertical="center"/>
    </xf>
    <xf numFmtId="0" fontId="49" fillId="0" borderId="65" xfId="0" applyFont="1" applyFill="1" applyBorder="1" applyAlignment="1">
      <alignment vertical="center"/>
    </xf>
    <xf numFmtId="178" fontId="49" fillId="0" borderId="66" xfId="0" applyNumberFormat="1" applyFont="1" applyFill="1" applyBorder="1" applyAlignment="1">
      <alignment vertical="center"/>
    </xf>
    <xf numFmtId="0" fontId="49" fillId="29" borderId="14" xfId="0" applyFont="1" applyFill="1" applyBorder="1" applyAlignment="1">
      <alignment horizontal="center" vertical="center" shrinkToFit="1"/>
    </xf>
    <xf numFmtId="0" fontId="49" fillId="29" borderId="16" xfId="0" applyFont="1" applyFill="1" applyBorder="1" applyAlignment="1">
      <alignment horizontal="center" vertical="center" shrinkToFit="1"/>
    </xf>
    <xf numFmtId="0" fontId="49" fillId="29" borderId="15" xfId="0" applyFont="1" applyFill="1" applyBorder="1" applyAlignment="1">
      <alignment horizontal="center" vertical="center" shrinkToFit="1"/>
    </xf>
    <xf numFmtId="0" fontId="42" fillId="0" borderId="0" xfId="0" applyFont="1" applyFill="1" applyAlignment="1">
      <alignment horizontal="right" vertical="center"/>
    </xf>
    <xf numFmtId="0" fontId="42" fillId="0" borderId="0" xfId="0" applyFont="1" applyFill="1" applyBorder="1" applyAlignment="1">
      <alignment horizontal="left" vertical="top"/>
    </xf>
    <xf numFmtId="0" fontId="49" fillId="29" borderId="38" xfId="0" applyFont="1" applyFill="1" applyBorder="1" applyAlignment="1">
      <alignment horizontal="center" vertical="center" shrinkToFit="1"/>
    </xf>
    <xf numFmtId="0" fontId="49" fillId="29" borderId="60" xfId="0" applyFont="1" applyFill="1" applyBorder="1" applyAlignment="1">
      <alignment horizontal="center" vertical="center" shrinkToFit="1"/>
    </xf>
    <xf numFmtId="0" fontId="49" fillId="29" borderId="53" xfId="0" applyFont="1" applyFill="1" applyBorder="1" applyAlignment="1">
      <alignment horizontal="center" vertical="center" shrinkToFit="1"/>
    </xf>
    <xf numFmtId="0" fontId="39" fillId="0" borderId="13" xfId="0" applyFont="1" applyFill="1" applyBorder="1" applyAlignment="1">
      <alignment vertical="center" wrapText="1"/>
    </xf>
    <xf numFmtId="0" fontId="49" fillId="0" borderId="0" xfId="0" applyFont="1" applyFill="1" applyAlignment="1">
      <alignment horizontal="left" vertical="top" wrapText="1"/>
    </xf>
    <xf numFmtId="0" fontId="49" fillId="24" borderId="12" xfId="0" applyFont="1" applyFill="1" applyBorder="1" applyAlignment="1" applyProtection="1">
      <alignment horizontal="center" vertical="center"/>
      <protection locked="0"/>
    </xf>
    <xf numFmtId="0" fontId="49" fillId="0" borderId="0" xfId="0" applyFont="1" applyFill="1" applyAlignment="1">
      <alignment vertical="center" wrapText="1"/>
    </xf>
    <xf numFmtId="0" fontId="39" fillId="0" borderId="11" xfId="0" applyFont="1" applyFill="1" applyBorder="1">
      <alignment vertical="center"/>
    </xf>
    <xf numFmtId="0" fontId="49" fillId="29" borderId="14" xfId="0" applyFont="1" applyFill="1" applyBorder="1" applyAlignment="1">
      <alignment horizontal="center" vertical="center" wrapText="1"/>
    </xf>
    <xf numFmtId="0" fontId="49" fillId="29" borderId="16" xfId="0" applyFont="1" applyFill="1" applyBorder="1" applyAlignment="1">
      <alignment horizontal="center" vertical="center" wrapText="1"/>
    </xf>
    <xf numFmtId="0" fontId="49" fillId="29" borderId="15" xfId="0" applyFont="1" applyFill="1" applyBorder="1" applyAlignment="1">
      <alignment horizontal="center" vertical="center" wrapText="1"/>
    </xf>
    <xf numFmtId="0" fontId="49" fillId="29" borderId="38" xfId="0" applyFont="1" applyFill="1" applyBorder="1" applyAlignment="1">
      <alignment horizontal="center" vertical="center" wrapText="1"/>
    </xf>
    <xf numFmtId="0" fontId="49" fillId="29" borderId="60" xfId="0" applyFont="1" applyFill="1" applyBorder="1" applyAlignment="1">
      <alignment horizontal="center" vertical="center" wrapText="1"/>
    </xf>
    <xf numFmtId="0" fontId="49" fillId="29" borderId="53" xfId="0" applyFont="1" applyFill="1" applyBorder="1" applyAlignment="1">
      <alignment horizontal="center" vertical="center" wrapText="1"/>
    </xf>
    <xf numFmtId="0" fontId="42" fillId="24" borderId="68" xfId="0" applyFont="1" applyFill="1" applyBorder="1" applyAlignment="1">
      <alignment horizontal="left" vertical="center"/>
    </xf>
    <xf numFmtId="0" fontId="42" fillId="29" borderId="35" xfId="0" applyFont="1" applyFill="1" applyBorder="1" applyAlignment="1">
      <alignment horizontal="center" vertical="center" wrapText="1"/>
    </xf>
    <xf numFmtId="0" fontId="42" fillId="24" borderId="34" xfId="0" applyFont="1" applyFill="1" applyBorder="1" applyAlignment="1" applyProtection="1">
      <alignment horizontal="center" vertical="center"/>
      <protection locked="0"/>
    </xf>
    <xf numFmtId="0" fontId="42" fillId="24" borderId="37" xfId="0" applyFont="1" applyFill="1" applyBorder="1" applyAlignment="1" applyProtection="1">
      <alignment horizontal="center" vertical="center"/>
      <protection locked="0"/>
    </xf>
    <xf numFmtId="0" fontId="42" fillId="24" borderId="43" xfId="0" applyFont="1" applyFill="1" applyBorder="1" applyAlignment="1">
      <alignment horizontal="left" vertical="center"/>
    </xf>
    <xf numFmtId="0" fontId="49" fillId="29" borderId="14" xfId="0" applyFont="1" applyFill="1" applyBorder="1" applyAlignment="1">
      <alignment horizontal="center" vertical="center" textRotation="255"/>
    </xf>
    <xf numFmtId="0" fontId="49" fillId="29" borderId="16" xfId="0" applyFont="1" applyFill="1" applyBorder="1" applyAlignment="1">
      <alignment horizontal="center" vertical="center" textRotation="255"/>
    </xf>
    <xf numFmtId="0" fontId="49" fillId="29" borderId="15" xfId="0" applyFont="1" applyFill="1" applyBorder="1" applyAlignment="1">
      <alignment horizontal="center" vertical="center" textRotation="255"/>
    </xf>
    <xf numFmtId="179" fontId="49" fillId="0" borderId="12" xfId="48" applyNumberFormat="1" applyFont="1" applyFill="1" applyBorder="1" applyAlignment="1">
      <alignment vertical="center" shrinkToFit="1"/>
    </xf>
    <xf numFmtId="179" fontId="49" fillId="0" borderId="72" xfId="48" applyNumberFormat="1" applyFont="1" applyFill="1" applyBorder="1" applyAlignment="1">
      <alignment vertical="center" shrinkToFit="1"/>
    </xf>
    <xf numFmtId="0" fontId="49" fillId="29" borderId="18" xfId="0" applyFont="1" applyFill="1" applyBorder="1" applyAlignment="1">
      <alignment horizontal="center" vertical="center" wrapText="1"/>
    </xf>
    <xf numFmtId="0" fontId="49" fillId="29" borderId="0" xfId="0" applyFont="1" applyFill="1" applyBorder="1" applyAlignment="1">
      <alignment horizontal="center" vertical="center"/>
    </xf>
    <xf numFmtId="0" fontId="49" fillId="29" borderId="11" xfId="0" applyFont="1" applyFill="1" applyBorder="1" applyAlignment="1">
      <alignment horizontal="center" vertical="center"/>
    </xf>
    <xf numFmtId="0" fontId="51" fillId="0" borderId="44" xfId="0" applyFont="1" applyFill="1" applyBorder="1" applyAlignment="1">
      <alignment vertical="center"/>
    </xf>
    <xf numFmtId="0" fontId="51" fillId="0" borderId="48" xfId="0" applyFont="1" applyFill="1" applyBorder="1" applyAlignment="1">
      <alignment vertical="center"/>
    </xf>
    <xf numFmtId="0" fontId="49" fillId="29" borderId="18" xfId="0" applyFont="1" applyFill="1" applyBorder="1" applyAlignment="1">
      <alignment horizontal="center" vertical="center"/>
    </xf>
    <xf numFmtId="0" fontId="49" fillId="24" borderId="44" xfId="0" applyFont="1" applyFill="1" applyBorder="1" applyAlignment="1" applyProtection="1">
      <alignment horizontal="center" vertical="center"/>
      <protection locked="0"/>
    </xf>
    <xf numFmtId="0" fontId="49" fillId="24" borderId="48" xfId="0" applyFont="1" applyFill="1" applyBorder="1" applyAlignment="1" applyProtection="1">
      <alignment horizontal="center" vertical="center"/>
      <protection locked="0"/>
    </xf>
    <xf numFmtId="0" fontId="51" fillId="29" borderId="44" xfId="0" applyFont="1" applyFill="1" applyBorder="1" applyAlignment="1">
      <alignment vertical="center"/>
    </xf>
    <xf numFmtId="0" fontId="51" fillId="29" borderId="48" xfId="0" applyFont="1" applyFill="1" applyBorder="1" applyAlignment="1">
      <alignment vertical="center"/>
    </xf>
    <xf numFmtId="0" fontId="51" fillId="0" borderId="44" xfId="0" applyFont="1" applyFill="1" applyBorder="1" applyAlignment="1" applyProtection="1">
      <alignment vertical="center"/>
      <protection locked="0"/>
    </xf>
    <xf numFmtId="0" fontId="51" fillId="0" borderId="48" xfId="0" applyFont="1" applyFill="1" applyBorder="1" applyAlignment="1" applyProtection="1">
      <alignment vertical="center"/>
      <protection locked="0"/>
    </xf>
    <xf numFmtId="0" fontId="39" fillId="0" borderId="44" xfId="0" applyFont="1" applyFill="1" applyBorder="1">
      <alignment vertical="center"/>
    </xf>
    <xf numFmtId="0" fontId="39" fillId="0" borderId="48" xfId="0" applyFont="1" applyFill="1" applyBorder="1">
      <alignment vertical="center"/>
    </xf>
    <xf numFmtId="0" fontId="39" fillId="0" borderId="44" xfId="0" applyFont="1" applyFill="1" applyBorder="1" applyAlignment="1">
      <alignment horizontal="center" vertical="center"/>
    </xf>
    <xf numFmtId="0" fontId="49" fillId="29" borderId="28" xfId="0" applyFont="1" applyFill="1" applyBorder="1" applyAlignment="1">
      <alignment horizontal="center" vertical="center"/>
    </xf>
    <xf numFmtId="0" fontId="39" fillId="0" borderId="44" xfId="0" applyFont="1" applyFill="1" applyBorder="1" applyAlignment="1">
      <alignment vertical="center"/>
    </xf>
    <xf numFmtId="0" fontId="39" fillId="0" borderId="48" xfId="0" applyFont="1" applyFill="1" applyBorder="1" applyAlignment="1">
      <alignment vertical="center"/>
    </xf>
    <xf numFmtId="0" fontId="39" fillId="0" borderId="0" xfId="0" applyFont="1" applyFill="1" applyAlignment="1">
      <alignment horizontal="right" vertical="center"/>
    </xf>
    <xf numFmtId="178" fontId="49" fillId="0" borderId="12" xfId="0" applyNumberFormat="1" applyFont="1" applyFill="1" applyBorder="1">
      <alignment vertical="center"/>
    </xf>
    <xf numFmtId="178" fontId="49" fillId="0" borderId="41" xfId="0" applyNumberFormat="1" applyFont="1" applyFill="1" applyBorder="1">
      <alignment vertical="center"/>
    </xf>
    <xf numFmtId="0" fontId="45" fillId="0" borderId="12" xfId="0" applyFont="1" applyFill="1" applyBorder="1" applyAlignment="1">
      <alignment horizontal="center" vertical="center" wrapText="1"/>
    </xf>
    <xf numFmtId="0" fontId="42" fillId="29" borderId="60" xfId="0" applyFont="1" applyFill="1" applyBorder="1" applyAlignment="1">
      <alignment horizontal="left" vertical="center" wrapText="1"/>
    </xf>
    <xf numFmtId="0" fontId="42" fillId="29" borderId="16" xfId="0" applyFont="1" applyFill="1" applyBorder="1" applyAlignment="1">
      <alignment horizontal="left" vertical="center" wrapText="1"/>
    </xf>
    <xf numFmtId="0" fontId="39" fillId="29" borderId="64" xfId="0" applyFont="1" applyFill="1" applyBorder="1">
      <alignment vertical="center"/>
    </xf>
    <xf numFmtId="38" fontId="49" fillId="24" borderId="46" xfId="47" applyFont="1" applyFill="1" applyBorder="1" applyProtection="1">
      <alignment vertical="center"/>
      <protection locked="0"/>
    </xf>
    <xf numFmtId="38" fontId="49" fillId="24" borderId="52" xfId="47" applyFont="1" applyFill="1" applyBorder="1" applyProtection="1">
      <alignment vertical="center"/>
      <protection locked="0"/>
    </xf>
    <xf numFmtId="0" fontId="42" fillId="29" borderId="63" xfId="0" applyFont="1" applyFill="1" applyBorder="1" applyAlignment="1">
      <alignment horizontal="left" vertical="center" wrapText="1"/>
    </xf>
    <xf numFmtId="0" fontId="42" fillId="29" borderId="14" xfId="0" applyFont="1" applyFill="1" applyBorder="1" applyAlignment="1">
      <alignment horizontal="left" vertical="center" wrapText="1"/>
    </xf>
    <xf numFmtId="38" fontId="49" fillId="24" borderId="12" xfId="47" applyFont="1" applyFill="1" applyBorder="1" applyProtection="1">
      <alignment vertical="center"/>
      <protection locked="0"/>
    </xf>
    <xf numFmtId="38" fontId="49" fillId="24" borderId="41" xfId="47" applyFont="1" applyFill="1" applyBorder="1" applyProtection="1">
      <alignment vertical="center"/>
      <protection locked="0"/>
    </xf>
    <xf numFmtId="0" fontId="39" fillId="29" borderId="63" xfId="0" applyFont="1" applyFill="1" applyBorder="1">
      <alignment vertical="center"/>
    </xf>
    <xf numFmtId="0" fontId="42" fillId="24" borderId="70" xfId="0" applyFont="1" applyFill="1" applyBorder="1" applyAlignment="1">
      <alignment horizontal="left" vertical="center"/>
    </xf>
    <xf numFmtId="0" fontId="45" fillId="0" borderId="57" xfId="0" applyFont="1" applyFill="1" applyBorder="1" applyAlignment="1">
      <alignment horizontal="center" vertical="center" wrapText="1"/>
    </xf>
    <xf numFmtId="0" fontId="42" fillId="29" borderId="73" xfId="0" applyFont="1" applyFill="1" applyBorder="1" applyAlignment="1">
      <alignment horizontal="left" vertical="center" wrapText="1"/>
    </xf>
    <xf numFmtId="0" fontId="42" fillId="29" borderId="55" xfId="0" applyFont="1" applyFill="1" applyBorder="1" applyAlignment="1">
      <alignment horizontal="left" vertical="center" wrapText="1"/>
    </xf>
    <xf numFmtId="0" fontId="39" fillId="29" borderId="73" xfId="0" applyFont="1" applyFill="1" applyBorder="1">
      <alignment vertical="center"/>
    </xf>
    <xf numFmtId="38" fontId="49" fillId="24" borderId="74" xfId="47" applyFont="1" applyFill="1" applyBorder="1" applyProtection="1">
      <alignment vertical="center"/>
      <protection locked="0"/>
    </xf>
    <xf numFmtId="38" fontId="49" fillId="24" borderId="57" xfId="47" applyFont="1" applyFill="1" applyBorder="1" applyProtection="1">
      <alignment vertical="center"/>
      <protection locked="0"/>
    </xf>
    <xf numFmtId="38" fontId="49" fillId="24" borderId="58" xfId="47" applyFont="1" applyFill="1" applyBorder="1" applyProtection="1">
      <alignment vertical="center"/>
      <protection locked="0"/>
    </xf>
    <xf numFmtId="0" fontId="51" fillId="0" borderId="0" xfId="0" applyFont="1" applyFill="1">
      <alignment vertical="center"/>
    </xf>
    <xf numFmtId="0" fontId="39" fillId="0" borderId="0" xfId="0" applyFont="1" applyFill="1" applyAlignment="1">
      <alignment vertical="center"/>
    </xf>
    <xf numFmtId="0" fontId="51" fillId="0" borderId="0" xfId="0" applyFont="1" applyFill="1" applyAlignment="1">
      <alignment vertical="top"/>
    </xf>
    <xf numFmtId="0" fontId="52" fillId="0" borderId="0" xfId="0" applyFont="1" applyFill="1">
      <alignment vertical="center"/>
    </xf>
    <xf numFmtId="0" fontId="46" fillId="0" borderId="0" xfId="0" applyFont="1" applyFill="1">
      <alignment vertical="center"/>
    </xf>
    <xf numFmtId="0" fontId="48" fillId="0" borderId="0" xfId="0" applyFont="1" applyFill="1">
      <alignment vertical="center"/>
    </xf>
    <xf numFmtId="0" fontId="45" fillId="0" borderId="75" xfId="0" applyFont="1" applyFill="1" applyBorder="1" applyAlignment="1">
      <alignment horizontal="center" vertical="center"/>
    </xf>
    <xf numFmtId="0" fontId="45" fillId="0" borderId="53" xfId="0" applyFont="1" applyFill="1" applyBorder="1" applyAlignment="1">
      <alignment horizontal="center" vertical="center"/>
    </xf>
    <xf numFmtId="0" fontId="45" fillId="0" borderId="38" xfId="0" applyFont="1" applyFill="1" applyBorder="1" applyAlignment="1">
      <alignment horizontal="center" vertical="center" wrapText="1"/>
    </xf>
    <xf numFmtId="0" fontId="45" fillId="0" borderId="60" xfId="0" applyFont="1" applyFill="1" applyBorder="1" applyAlignment="1">
      <alignment horizontal="center" vertical="center" wrapText="1"/>
    </xf>
    <xf numFmtId="0" fontId="45" fillId="0" borderId="75" xfId="0" applyFont="1" applyFill="1" applyBorder="1" applyAlignment="1">
      <alignment horizontal="center" vertical="center" wrapText="1"/>
    </xf>
    <xf numFmtId="0" fontId="45" fillId="0" borderId="12" xfId="0" applyFont="1" applyFill="1" applyBorder="1" applyAlignment="1" applyProtection="1">
      <alignment horizontal="center" vertical="center"/>
      <protection locked="0"/>
    </xf>
    <xf numFmtId="0" fontId="45" fillId="0" borderId="0" xfId="0" applyFont="1" applyFill="1" applyBorder="1" applyAlignment="1">
      <alignment horizontal="left" vertical="center" wrapText="1"/>
    </xf>
    <xf numFmtId="0" fontId="45" fillId="0" borderId="76" xfId="0" applyFont="1" applyFill="1" applyBorder="1" applyAlignment="1">
      <alignment horizontal="left" vertical="center" wrapText="1"/>
    </xf>
    <xf numFmtId="0" fontId="53" fillId="0" borderId="61" xfId="0" applyFont="1" applyFill="1" applyBorder="1">
      <alignment vertical="center"/>
    </xf>
    <xf numFmtId="0" fontId="41" fillId="0" borderId="61" xfId="0" applyFont="1" applyFill="1" applyBorder="1">
      <alignment vertical="center"/>
    </xf>
    <xf numFmtId="0" fontId="41" fillId="0" borderId="77" xfId="0" applyFont="1" applyFill="1" applyBorder="1">
      <alignment vertical="center"/>
    </xf>
    <xf numFmtId="49" fontId="48" fillId="0" borderId="0" xfId="0" applyNumberFormat="1" applyFont="1" applyFill="1">
      <alignment vertical="center"/>
    </xf>
    <xf numFmtId="49" fontId="41" fillId="0" borderId="0" xfId="0" applyNumberFormat="1" applyFont="1" applyFill="1">
      <alignment vertical="center"/>
    </xf>
    <xf numFmtId="0" fontId="39" fillId="32" borderId="13" xfId="0" applyFont="1" applyFill="1" applyBorder="1" applyAlignment="1">
      <alignment horizontal="center" vertical="center"/>
    </xf>
    <xf numFmtId="0" fontId="54" fillId="0" borderId="13" xfId="0" applyFont="1" applyFill="1" applyBorder="1">
      <alignment vertical="center"/>
    </xf>
    <xf numFmtId="0" fontId="54" fillId="0" borderId="38" xfId="0" applyFont="1" applyFill="1" applyBorder="1">
      <alignment vertical="center"/>
    </xf>
    <xf numFmtId="0" fontId="39" fillId="0" borderId="60" xfId="0" applyFont="1" applyFill="1" applyBorder="1">
      <alignment vertical="center"/>
    </xf>
    <xf numFmtId="0" fontId="39" fillId="0" borderId="53" xfId="0" applyFont="1" applyFill="1" applyBorder="1">
      <alignment vertical="center"/>
    </xf>
    <xf numFmtId="0" fontId="39" fillId="0" borderId="0" xfId="0" applyFont="1" applyFill="1" applyBorder="1">
      <alignment vertical="center"/>
    </xf>
    <xf numFmtId="0" fontId="55" fillId="0" borderId="0" xfId="0" applyFont="1" applyFill="1" applyAlignment="1">
      <alignment vertical="top"/>
    </xf>
    <xf numFmtId="0" fontId="54" fillId="0" borderId="0" xfId="0" applyFont="1" applyFill="1" applyAlignment="1">
      <alignment horizontal="right" vertical="top"/>
    </xf>
    <xf numFmtId="0" fontId="55" fillId="0" borderId="0" xfId="0" applyFont="1" applyFill="1">
      <alignment vertical="center"/>
    </xf>
    <xf numFmtId="0" fontId="54" fillId="0" borderId="0" xfId="0" applyFont="1" applyFill="1" applyBorder="1" applyAlignment="1">
      <alignment horizontal="right" vertical="top"/>
    </xf>
    <xf numFmtId="0" fontId="45" fillId="0" borderId="12" xfId="0" applyFont="1" applyFill="1" applyBorder="1" applyAlignment="1">
      <alignment horizontal="left" vertical="center"/>
    </xf>
    <xf numFmtId="0" fontId="56" fillId="0" borderId="0" xfId="0" applyFont="1" applyFill="1" applyAlignment="1">
      <alignment horizontal="right" vertical="top"/>
    </xf>
    <xf numFmtId="0" fontId="45" fillId="0" borderId="12" xfId="0" applyFont="1" applyFill="1" applyBorder="1" applyAlignment="1">
      <alignment horizontal="left" vertical="center" wrapText="1"/>
    </xf>
    <xf numFmtId="0" fontId="45" fillId="29" borderId="38" xfId="0" applyFont="1" applyFill="1" applyBorder="1" applyAlignment="1">
      <alignment vertical="center"/>
    </xf>
    <xf numFmtId="0" fontId="45" fillId="0" borderId="16" xfId="0" applyFont="1" applyFill="1" applyBorder="1" applyAlignment="1">
      <alignment horizontal="center" vertical="center"/>
    </xf>
    <xf numFmtId="0" fontId="41" fillId="0" borderId="16" xfId="0" applyFont="1" applyBorder="1" applyAlignment="1">
      <alignment horizontal="left" vertical="center"/>
    </xf>
    <xf numFmtId="0" fontId="41" fillId="0" borderId="60" xfId="0" applyFont="1" applyBorder="1" applyAlignment="1">
      <alignment horizontal="left" vertical="center"/>
    </xf>
    <xf numFmtId="0" fontId="41" fillId="0" borderId="53" xfId="0" applyFont="1" applyBorder="1" applyAlignment="1">
      <alignment horizontal="left" vertical="center"/>
    </xf>
    <xf numFmtId="0" fontId="45" fillId="0" borderId="13" xfId="0" applyFont="1" applyFill="1" applyBorder="1">
      <alignment vertical="center"/>
    </xf>
    <xf numFmtId="0" fontId="56" fillId="0" borderId="18" xfId="0" applyFont="1" applyFill="1" applyBorder="1" applyAlignment="1">
      <alignment vertical="center"/>
    </xf>
    <xf numFmtId="0" fontId="55" fillId="0" borderId="0" xfId="0" applyFont="1" applyFill="1" applyBorder="1" applyAlignment="1">
      <alignment vertical="center"/>
    </xf>
    <xf numFmtId="0" fontId="56" fillId="0" borderId="0" xfId="0" applyFont="1" applyFill="1" applyBorder="1" applyAlignment="1">
      <alignment horizontal="right" vertical="top"/>
    </xf>
    <xf numFmtId="0" fontId="46" fillId="0" borderId="0" xfId="0" applyFont="1" applyFill="1" applyAlignment="1">
      <alignment horizontal="right" vertical="top"/>
    </xf>
    <xf numFmtId="0" fontId="45" fillId="0" borderId="38" xfId="0" applyFont="1" applyFill="1" applyBorder="1" applyAlignment="1">
      <alignment horizontal="left" vertical="center"/>
    </xf>
    <xf numFmtId="0" fontId="46" fillId="0" borderId="16" xfId="0" applyFont="1" applyFill="1" applyBorder="1" applyAlignment="1">
      <alignment horizontal="left" vertical="center"/>
    </xf>
    <xf numFmtId="0" fontId="46" fillId="0" borderId="60" xfId="0" applyFont="1" applyFill="1" applyBorder="1" applyAlignment="1">
      <alignment horizontal="left" vertical="center"/>
    </xf>
    <xf numFmtId="0" fontId="57" fillId="0" borderId="13" xfId="0" applyFont="1" applyFill="1" applyBorder="1">
      <alignment vertical="center"/>
    </xf>
    <xf numFmtId="0" fontId="58" fillId="0" borderId="18" xfId="0" applyFont="1" applyFill="1" applyBorder="1" applyAlignment="1">
      <alignment vertical="center"/>
    </xf>
    <xf numFmtId="0" fontId="45" fillId="0" borderId="0" xfId="0" applyFont="1" applyFill="1" applyBorder="1">
      <alignment vertical="center"/>
    </xf>
    <xf numFmtId="0" fontId="46" fillId="0" borderId="0" xfId="0" applyFont="1" applyFill="1" applyBorder="1" applyAlignment="1">
      <alignment vertical="center"/>
    </xf>
    <xf numFmtId="0" fontId="59" fillId="0" borderId="11" xfId="0" applyFont="1" applyFill="1" applyBorder="1" applyAlignment="1">
      <alignment vertical="center"/>
    </xf>
    <xf numFmtId="0" fontId="46" fillId="0" borderId="13" xfId="0" applyFont="1" applyFill="1" applyBorder="1" applyAlignment="1">
      <alignment vertical="center" wrapText="1"/>
    </xf>
    <xf numFmtId="0" fontId="46" fillId="0" borderId="38" xfId="0" applyFont="1" applyFill="1" applyBorder="1" applyAlignment="1">
      <alignment vertical="center" wrapText="1"/>
    </xf>
    <xf numFmtId="0" fontId="46" fillId="0" borderId="60" xfId="0" applyFont="1" applyFill="1" applyBorder="1" applyAlignment="1">
      <alignment vertical="center" wrapText="1"/>
    </xf>
    <xf numFmtId="0" fontId="46" fillId="0" borderId="53" xfId="0" applyFont="1" applyFill="1" applyBorder="1" applyAlignment="1">
      <alignment vertical="center" wrapText="1"/>
    </xf>
    <xf numFmtId="0" fontId="46" fillId="0" borderId="53" xfId="0" applyFont="1" applyFill="1" applyBorder="1" applyAlignment="1">
      <alignment horizontal="center" vertical="center" wrapText="1"/>
    </xf>
    <xf numFmtId="0" fontId="46" fillId="0" borderId="0" xfId="0" applyFont="1" applyFill="1" applyBorder="1" applyAlignment="1">
      <alignment horizontal="left" vertical="center" wrapText="1"/>
    </xf>
    <xf numFmtId="0" fontId="53" fillId="0" borderId="0" xfId="0" applyFont="1" applyFill="1" applyBorder="1" applyAlignment="1">
      <alignment horizontal="left" vertical="center"/>
    </xf>
    <xf numFmtId="0" fontId="46" fillId="0" borderId="0" xfId="0" applyFont="1" applyFill="1" applyBorder="1" applyAlignment="1">
      <alignment vertical="center" wrapText="1"/>
    </xf>
    <xf numFmtId="0" fontId="53" fillId="0" borderId="0" xfId="0" applyFont="1" applyFill="1" applyBorder="1" applyAlignment="1">
      <alignment vertical="center"/>
    </xf>
    <xf numFmtId="0" fontId="46" fillId="0" borderId="38" xfId="0" applyFont="1" applyFill="1" applyBorder="1" applyAlignment="1">
      <alignment horizontal="center" vertical="center" wrapText="1"/>
    </xf>
    <xf numFmtId="0" fontId="46" fillId="0" borderId="60" xfId="0" applyFont="1" applyFill="1" applyBorder="1" applyAlignment="1">
      <alignment horizontal="center" vertical="center" wrapText="1"/>
    </xf>
    <xf numFmtId="0" fontId="59" fillId="0" borderId="0" xfId="0" applyFont="1" applyFill="1" applyBorder="1" applyAlignment="1">
      <alignment vertical="center"/>
    </xf>
    <xf numFmtId="49" fontId="48" fillId="0" borderId="0" xfId="0" applyNumberFormat="1" applyFont="1" applyFill="1" applyAlignment="1">
      <alignment horizontal="left" vertical="center"/>
    </xf>
    <xf numFmtId="0" fontId="45" fillId="0" borderId="0" xfId="0" applyFont="1" applyFill="1" applyBorder="1" applyAlignment="1">
      <alignment vertical="center"/>
    </xf>
    <xf numFmtId="0" fontId="53" fillId="0" borderId="78" xfId="0" applyFont="1" applyFill="1" applyBorder="1" applyAlignment="1">
      <alignment vertical="center"/>
    </xf>
    <xf numFmtId="0" fontId="59" fillId="0" borderId="60" xfId="0" applyFont="1" applyFill="1" applyBorder="1" applyAlignment="1">
      <alignment vertical="center"/>
    </xf>
    <xf numFmtId="0" fontId="59" fillId="0" borderId="53" xfId="0" applyFont="1" applyFill="1" applyBorder="1" applyAlignment="1">
      <alignment vertical="center"/>
    </xf>
    <xf numFmtId="0" fontId="59" fillId="0" borderId="44" xfId="0" applyFont="1" applyFill="1" applyBorder="1" applyAlignment="1">
      <alignment vertical="center"/>
    </xf>
    <xf numFmtId="0" fontId="53" fillId="0" borderId="38" xfId="0" applyFont="1" applyFill="1" applyBorder="1" applyAlignment="1">
      <alignment vertical="center"/>
    </xf>
    <xf numFmtId="0" fontId="45" fillId="0" borderId="79" xfId="0" applyFont="1" applyFill="1" applyBorder="1" applyAlignment="1">
      <alignment horizontal="center" vertical="center"/>
    </xf>
    <xf numFmtId="0" fontId="45" fillId="0" borderId="80" xfId="0" applyFont="1" applyFill="1" applyBorder="1" applyAlignment="1">
      <alignment horizontal="center" vertical="center"/>
    </xf>
    <xf numFmtId="0" fontId="45" fillId="0" borderId="81" xfId="0" applyFont="1" applyFill="1" applyBorder="1" applyAlignment="1">
      <alignment horizontal="center" vertical="center"/>
    </xf>
    <xf numFmtId="0" fontId="59" fillId="0" borderId="15" xfId="0" applyFont="1" applyFill="1" applyBorder="1" applyAlignment="1">
      <alignment vertical="center"/>
    </xf>
    <xf numFmtId="0" fontId="45" fillId="0" borderId="0" xfId="0" applyFont="1" applyFill="1" applyBorder="1" applyAlignment="1">
      <alignment horizontal="left" vertical="center"/>
    </xf>
    <xf numFmtId="0" fontId="60" fillId="0" borderId="38" xfId="0" applyFont="1" applyFill="1" applyBorder="1" applyAlignment="1">
      <alignment vertical="center"/>
    </xf>
    <xf numFmtId="0" fontId="56" fillId="0" borderId="18" xfId="0" applyFont="1" applyFill="1" applyBorder="1" applyAlignment="1">
      <alignment vertical="top" wrapText="1"/>
    </xf>
    <xf numFmtId="0" fontId="51" fillId="0" borderId="0" xfId="0" applyFont="1" applyBorder="1" applyAlignment="1">
      <alignment vertical="top"/>
    </xf>
    <xf numFmtId="49" fontId="56" fillId="0" borderId="13" xfId="0" applyNumberFormat="1" applyFont="1" applyFill="1" applyBorder="1" applyAlignment="1">
      <alignment vertical="center" wrapText="1"/>
    </xf>
    <xf numFmtId="49" fontId="46" fillId="0" borderId="44" xfId="0" applyNumberFormat="1" applyFont="1" applyFill="1" applyBorder="1" applyAlignment="1">
      <alignment horizontal="left" vertical="center" wrapText="1"/>
    </xf>
    <xf numFmtId="49" fontId="46" fillId="0" borderId="13" xfId="0" applyNumberFormat="1" applyFont="1" applyFill="1" applyBorder="1" applyAlignment="1">
      <alignment horizontal="center" vertical="center" wrapText="1"/>
    </xf>
    <xf numFmtId="0" fontId="46" fillId="0" borderId="38" xfId="0" applyFont="1" applyFill="1" applyBorder="1" applyAlignment="1">
      <alignment horizontal="left" vertical="center" wrapText="1"/>
    </xf>
    <xf numFmtId="0" fontId="46" fillId="0" borderId="60" xfId="0" applyFont="1" applyFill="1" applyBorder="1" applyAlignment="1">
      <alignment horizontal="left" vertical="center" wrapText="1"/>
    </xf>
    <xf numFmtId="0" fontId="46" fillId="0" borderId="53" xfId="0" applyFont="1" applyFill="1" applyBorder="1" applyAlignment="1">
      <alignment horizontal="left" vertical="center" wrapText="1"/>
    </xf>
    <xf numFmtId="49" fontId="46" fillId="0" borderId="0" xfId="0" applyNumberFormat="1" applyFont="1" applyFill="1" applyBorder="1" applyAlignment="1">
      <alignment horizontal="left" vertical="center" wrapText="1"/>
    </xf>
    <xf numFmtId="49" fontId="46" fillId="0" borderId="0" xfId="0" applyNumberFormat="1" applyFont="1" applyFill="1" applyBorder="1" applyAlignment="1">
      <alignment horizontal="left" vertical="center"/>
    </xf>
    <xf numFmtId="0" fontId="46" fillId="0" borderId="82" xfId="0" applyFont="1" applyFill="1" applyBorder="1" applyAlignment="1">
      <alignment horizontal="center" vertical="center" wrapText="1"/>
    </xf>
    <xf numFmtId="0" fontId="46" fillId="0" borderId="83" xfId="0" applyFont="1" applyFill="1" applyBorder="1" applyAlignment="1">
      <alignment horizontal="center" vertical="center" wrapText="1"/>
    </xf>
    <xf numFmtId="0" fontId="61" fillId="29" borderId="0" xfId="0" applyFont="1" applyFill="1" applyBorder="1" applyAlignment="1">
      <alignment vertical="center" wrapText="1"/>
    </xf>
    <xf numFmtId="0" fontId="61" fillId="29" borderId="84" xfId="0" applyFont="1" applyFill="1" applyBorder="1" applyAlignment="1">
      <alignment vertical="center" wrapText="1"/>
    </xf>
    <xf numFmtId="0" fontId="61" fillId="29" borderId="76" xfId="0" applyFont="1" applyFill="1" applyBorder="1" applyAlignment="1">
      <alignment vertical="center" wrapText="1"/>
    </xf>
    <xf numFmtId="0" fontId="61" fillId="29" borderId="61" xfId="0" applyFont="1" applyFill="1" applyBorder="1" applyAlignment="1">
      <alignment vertical="center" wrapText="1"/>
    </xf>
    <xf numFmtId="0" fontId="61" fillId="0" borderId="61" xfId="0" applyFont="1" applyFill="1" applyBorder="1">
      <alignment vertical="center"/>
    </xf>
    <xf numFmtId="0" fontId="61" fillId="29" borderId="61" xfId="0" applyFont="1" applyFill="1" applyBorder="1">
      <alignment vertical="center"/>
    </xf>
    <xf numFmtId="0" fontId="62" fillId="0" borderId="77" xfId="0" applyFont="1" applyFill="1" applyBorder="1">
      <alignment vertical="center"/>
    </xf>
    <xf numFmtId="0" fontId="62" fillId="0" borderId="71" xfId="0" applyFont="1" applyFill="1" applyBorder="1" applyAlignment="1">
      <alignment vertical="center" wrapText="1"/>
    </xf>
    <xf numFmtId="0" fontId="42" fillId="0" borderId="0" xfId="0" applyFont="1" applyFill="1" applyAlignment="1">
      <alignment horizontal="center" vertical="center"/>
    </xf>
    <xf numFmtId="0" fontId="45" fillId="0" borderId="85" xfId="0" applyFont="1" applyFill="1" applyBorder="1" applyAlignment="1">
      <alignment horizontal="center" vertical="center"/>
    </xf>
    <xf numFmtId="0" fontId="45" fillId="0" borderId="11" xfId="0" applyFont="1" applyFill="1" applyBorder="1" applyAlignment="1">
      <alignment horizontal="center" vertical="center"/>
    </xf>
    <xf numFmtId="0" fontId="45" fillId="0" borderId="18"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5" fillId="0" borderId="85" xfId="0" applyFont="1" applyFill="1" applyBorder="1" applyAlignment="1">
      <alignment horizontal="center" vertical="center" wrapText="1"/>
    </xf>
    <xf numFmtId="0" fontId="45" fillId="0" borderId="71" xfId="0" applyFont="1" applyFill="1" applyBorder="1" applyAlignment="1">
      <alignment horizontal="left" vertical="center" wrapText="1"/>
    </xf>
    <xf numFmtId="0" fontId="48" fillId="27" borderId="66" xfId="0" applyFont="1" applyFill="1" applyBorder="1" applyAlignment="1" applyProtection="1">
      <alignment horizontal="center" vertical="center"/>
      <protection locked="0"/>
    </xf>
    <xf numFmtId="0" fontId="56" fillId="0" borderId="0" xfId="0" applyFont="1" applyFill="1" applyBorder="1" applyAlignment="1">
      <alignment horizontal="left" vertical="center" wrapText="1"/>
    </xf>
    <xf numFmtId="0" fontId="41" fillId="0" borderId="19" xfId="0" applyFont="1" applyFill="1" applyBorder="1">
      <alignment vertical="center"/>
    </xf>
    <xf numFmtId="0" fontId="45" fillId="0" borderId="0" xfId="0" applyFont="1" applyFill="1">
      <alignment vertical="center"/>
    </xf>
    <xf numFmtId="0" fontId="56" fillId="0" borderId="0" xfId="0" applyFont="1" applyFill="1" applyAlignment="1">
      <alignment horizontal="left" vertical="center" wrapText="1"/>
    </xf>
    <xf numFmtId="0" fontId="39" fillId="32" borderId="44" xfId="0" applyFont="1" applyFill="1" applyBorder="1" applyAlignment="1">
      <alignment horizontal="center" vertical="center"/>
    </xf>
    <xf numFmtId="0" fontId="47" fillId="0" borderId="44" xfId="0" applyFont="1" applyFill="1" applyBorder="1" applyAlignment="1">
      <alignment horizontal="center" vertical="center"/>
    </xf>
    <xf numFmtId="0" fontId="47" fillId="0" borderId="44" xfId="0" applyFont="1" applyFill="1" applyBorder="1" applyAlignment="1">
      <alignment horizontal="left" vertical="center" wrapText="1"/>
    </xf>
    <xf numFmtId="0" fontId="47" fillId="0" borderId="38" xfId="0" applyFont="1" applyFill="1" applyBorder="1" applyAlignment="1">
      <alignment horizontal="left" vertical="center" wrapText="1"/>
    </xf>
    <xf numFmtId="0" fontId="47" fillId="0" borderId="86" xfId="0" applyFont="1" applyFill="1" applyBorder="1" applyAlignment="1">
      <alignment horizontal="center" vertical="center"/>
    </xf>
    <xf numFmtId="0" fontId="47" fillId="0" borderId="87" xfId="0" applyFont="1" applyFill="1" applyBorder="1" applyAlignment="1">
      <alignment horizontal="center" vertical="center"/>
    </xf>
    <xf numFmtId="0" fontId="54" fillId="0" borderId="0" xfId="0" applyFont="1" applyFill="1" applyAlignment="1">
      <alignment horizontal="left" vertical="center" wrapText="1"/>
    </xf>
    <xf numFmtId="0" fontId="56" fillId="0" borderId="0" xfId="0" applyFont="1" applyFill="1" applyBorder="1" applyAlignment="1">
      <alignment vertical="center" wrapText="1"/>
    </xf>
    <xf numFmtId="0" fontId="56" fillId="0" borderId="0" xfId="0" applyFont="1" applyFill="1" applyBorder="1" applyAlignment="1">
      <alignment horizontal="left" vertical="top" wrapText="1"/>
    </xf>
    <xf numFmtId="0" fontId="45" fillId="0" borderId="11" xfId="0" applyFont="1" applyFill="1" applyBorder="1" applyAlignment="1">
      <alignment horizontal="left" vertical="center" wrapText="1"/>
    </xf>
    <xf numFmtId="0" fontId="45" fillId="29" borderId="18" xfId="0" applyFont="1" applyFill="1" applyBorder="1" applyAlignment="1">
      <alignment vertical="center"/>
    </xf>
    <xf numFmtId="0" fontId="46" fillId="29" borderId="75" xfId="0" applyFont="1" applyFill="1" applyBorder="1" applyAlignment="1">
      <alignment vertical="center" wrapText="1"/>
    </xf>
    <xf numFmtId="0" fontId="46" fillId="29" borderId="88" xfId="0" applyFont="1" applyFill="1" applyBorder="1" applyAlignment="1">
      <alignment vertical="center"/>
    </xf>
    <xf numFmtId="0" fontId="46" fillId="29" borderId="82" xfId="0" applyFont="1" applyFill="1" applyBorder="1" applyAlignment="1">
      <alignment vertical="center"/>
    </xf>
    <xf numFmtId="0" fontId="46" fillId="0" borderId="83" xfId="0" applyFont="1" applyFill="1" applyBorder="1" applyAlignment="1">
      <alignment vertical="center" wrapText="1"/>
    </xf>
    <xf numFmtId="0" fontId="46" fillId="29" borderId="38" xfId="0" applyFont="1" applyFill="1" applyBorder="1" applyAlignment="1">
      <alignment vertical="center"/>
    </xf>
    <xf numFmtId="0" fontId="46" fillId="29" borderId="60" xfId="0" applyFont="1" applyFill="1" applyBorder="1" applyAlignment="1">
      <alignment vertical="center"/>
    </xf>
    <xf numFmtId="0" fontId="46" fillId="29" borderId="53" xfId="0" applyFont="1" applyFill="1" applyBorder="1" applyAlignment="1">
      <alignment vertical="center"/>
    </xf>
    <xf numFmtId="0" fontId="45" fillId="0" borderId="44" xfId="0" applyFont="1" applyFill="1" applyBorder="1" applyAlignment="1">
      <alignment horizontal="left" vertical="center"/>
    </xf>
    <xf numFmtId="0" fontId="56" fillId="0" borderId="18" xfId="0" applyFont="1" applyFill="1" applyBorder="1" applyAlignment="1"/>
    <xf numFmtId="0" fontId="56" fillId="0" borderId="0" xfId="0" applyFont="1" applyFill="1" applyBorder="1" applyAlignment="1"/>
    <xf numFmtId="0" fontId="56" fillId="0" borderId="0" xfId="0" applyFont="1" applyFill="1" applyBorder="1" applyAlignment="1">
      <alignment vertical="top" wrapText="1"/>
    </xf>
    <xf numFmtId="0" fontId="57" fillId="0" borderId="0" xfId="0" applyFont="1" applyFill="1">
      <alignment vertical="center"/>
    </xf>
    <xf numFmtId="0" fontId="63" fillId="0" borderId="0" xfId="0" applyFont="1" applyFill="1" applyBorder="1" applyAlignment="1">
      <alignment horizontal="left" vertical="center" wrapText="1"/>
    </xf>
    <xf numFmtId="0" fontId="63" fillId="0" borderId="11" xfId="0" applyFont="1" applyFill="1" applyBorder="1" applyAlignment="1">
      <alignment horizontal="left" vertical="center" wrapText="1"/>
    </xf>
    <xf numFmtId="0" fontId="46" fillId="0" borderId="38" xfId="0" applyFont="1" applyFill="1" applyBorder="1" applyAlignment="1">
      <alignment horizontal="left" vertical="center"/>
    </xf>
    <xf numFmtId="0" fontId="46" fillId="0" borderId="53" xfId="0" applyFont="1" applyFill="1" applyBorder="1" applyAlignment="1">
      <alignment horizontal="left" vertical="center"/>
    </xf>
    <xf numFmtId="0" fontId="57" fillId="0" borderId="44" xfId="0" applyFont="1" applyFill="1" applyBorder="1" applyAlignment="1">
      <alignment vertical="center"/>
    </xf>
    <xf numFmtId="0" fontId="57" fillId="0" borderId="18" xfId="0" applyFont="1" applyFill="1" applyBorder="1" applyAlignment="1"/>
    <xf numFmtId="0" fontId="46" fillId="0" borderId="11" xfId="0" applyFont="1" applyFill="1" applyBorder="1" applyAlignment="1">
      <alignment vertical="center"/>
    </xf>
    <xf numFmtId="0" fontId="46" fillId="0" borderId="44" xfId="0" applyFont="1" applyFill="1" applyBorder="1" applyAlignment="1">
      <alignment vertical="center" wrapText="1"/>
    </xf>
    <xf numFmtId="0" fontId="46" fillId="0" borderId="18" xfId="0" applyFont="1" applyFill="1" applyBorder="1" applyAlignment="1">
      <alignment vertical="center" wrapText="1"/>
    </xf>
    <xf numFmtId="0" fontId="46" fillId="0" borderId="11" xfId="0" applyFont="1" applyFill="1" applyBorder="1" applyAlignment="1">
      <alignment vertical="center" wrapText="1"/>
    </xf>
    <xf numFmtId="0" fontId="46" fillId="0" borderId="11" xfId="0" applyFont="1" applyFill="1" applyBorder="1" applyAlignment="1">
      <alignment horizontal="center" vertical="center" wrapText="1"/>
    </xf>
    <xf numFmtId="0" fontId="45" fillId="0" borderId="0" xfId="0" applyFont="1" applyFill="1" applyBorder="1" applyAlignment="1" applyProtection="1">
      <alignment vertical="center"/>
      <protection locked="0"/>
    </xf>
    <xf numFmtId="0" fontId="46" fillId="0" borderId="18"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56" fillId="0" borderId="0" xfId="0" applyFont="1" applyAlignment="1" applyProtection="1">
      <alignment horizontal="left" vertical="center"/>
      <protection locked="0"/>
    </xf>
    <xf numFmtId="49" fontId="41" fillId="0" borderId="0" xfId="0" applyNumberFormat="1" applyFont="1" applyFill="1" applyAlignment="1">
      <alignment horizontal="left" vertical="center"/>
    </xf>
    <xf numFmtId="0" fontId="59" fillId="0" borderId="89" xfId="0" applyFont="1" applyFill="1" applyBorder="1" applyAlignment="1">
      <alignment vertical="center"/>
    </xf>
    <xf numFmtId="0" fontId="46" fillId="0" borderId="78" xfId="0" applyFont="1" applyFill="1" applyBorder="1" applyAlignment="1">
      <alignment horizontal="center" vertical="center"/>
    </xf>
    <xf numFmtId="0" fontId="46" fillId="0" borderId="90" xfId="0" applyFont="1" applyFill="1" applyBorder="1" applyAlignment="1">
      <alignment horizontal="center" vertical="center"/>
    </xf>
    <xf numFmtId="0" fontId="46" fillId="0" borderId="53" xfId="0" applyFont="1" applyFill="1" applyBorder="1" applyAlignment="1">
      <alignment horizontal="center" vertical="center"/>
    </xf>
    <xf numFmtId="0" fontId="46" fillId="0" borderId="0" xfId="0" applyFont="1" applyFill="1" applyBorder="1" applyAlignment="1">
      <alignment horizontal="center" vertical="center"/>
    </xf>
    <xf numFmtId="0" fontId="53" fillId="0" borderId="44" xfId="0" applyFont="1" applyFill="1" applyBorder="1" applyAlignment="1">
      <alignment vertical="center"/>
    </xf>
    <xf numFmtId="0" fontId="41" fillId="0" borderId="91" xfId="0" applyFont="1" applyFill="1" applyBorder="1" applyAlignment="1">
      <alignment horizontal="center" vertical="center"/>
    </xf>
    <xf numFmtId="0" fontId="46" fillId="0" borderId="92" xfId="0" applyFont="1" applyFill="1" applyBorder="1" applyAlignment="1">
      <alignment horizontal="center" vertical="center"/>
    </xf>
    <xf numFmtId="0" fontId="46" fillId="0" borderId="86" xfId="0" applyFont="1" applyFill="1" applyBorder="1" applyAlignment="1">
      <alignment horizontal="center" vertical="center"/>
    </xf>
    <xf numFmtId="0" fontId="46" fillId="0" borderId="93" xfId="0" applyFont="1" applyFill="1" applyBorder="1" applyAlignment="1">
      <alignment horizontal="center" vertical="center"/>
    </xf>
    <xf numFmtId="0" fontId="60" fillId="0" borderId="18" xfId="0" applyFont="1" applyFill="1" applyBorder="1" applyAlignment="1">
      <alignment vertical="center"/>
    </xf>
    <xf numFmtId="0" fontId="46" fillId="0" borderId="62" xfId="0" applyFont="1" applyFill="1" applyBorder="1" applyAlignment="1">
      <alignment horizontal="center" vertical="center"/>
    </xf>
    <xf numFmtId="49" fontId="56" fillId="0" borderId="44" xfId="0" applyNumberFormat="1" applyFont="1" applyFill="1" applyBorder="1" applyAlignment="1">
      <alignment vertical="center" wrapText="1"/>
    </xf>
    <xf numFmtId="49" fontId="46" fillId="0" borderId="44" xfId="0" applyNumberFormat="1" applyFont="1" applyFill="1" applyBorder="1" applyAlignment="1">
      <alignment horizontal="center" vertical="center" wrapText="1"/>
    </xf>
    <xf numFmtId="0" fontId="46" fillId="0" borderId="18" xfId="0" applyFont="1" applyFill="1" applyBorder="1" applyAlignment="1">
      <alignment horizontal="left" vertical="center" wrapText="1"/>
    </xf>
    <xf numFmtId="0" fontId="46" fillId="0" borderId="11" xfId="0" applyFont="1" applyFill="1" applyBorder="1" applyAlignment="1">
      <alignment horizontal="left" vertical="center" wrapText="1"/>
    </xf>
    <xf numFmtId="0" fontId="46" fillId="0" borderId="94" xfId="0" applyFont="1" applyFill="1" applyBorder="1" applyAlignment="1">
      <alignment horizontal="center" vertical="center" wrapText="1"/>
    </xf>
    <xf numFmtId="0" fontId="46" fillId="0" borderId="95" xfId="0" applyFont="1" applyFill="1" applyBorder="1" applyAlignment="1">
      <alignment horizontal="center" vertical="center" wrapText="1"/>
    </xf>
    <xf numFmtId="0" fontId="46" fillId="29" borderId="0" xfId="0" applyFont="1" applyFill="1" applyBorder="1" applyAlignment="1">
      <alignment vertical="center"/>
    </xf>
    <xf numFmtId="0" fontId="53" fillId="25" borderId="38" xfId="0" applyFont="1" applyFill="1" applyBorder="1" applyAlignment="1">
      <alignment horizontal="center" vertical="center" wrapText="1"/>
    </xf>
    <xf numFmtId="0" fontId="61" fillId="24" borderId="76" xfId="0" applyFont="1" applyFill="1" applyBorder="1" applyAlignment="1">
      <alignment vertical="center" wrapText="1"/>
    </xf>
    <xf numFmtId="0" fontId="61" fillId="24" borderId="96" xfId="0" applyFont="1" applyFill="1" applyBorder="1" applyAlignment="1">
      <alignment vertical="center" wrapText="1"/>
    </xf>
    <xf numFmtId="0" fontId="61" fillId="24" borderId="97" xfId="0" applyFont="1" applyFill="1" applyBorder="1" applyAlignment="1">
      <alignment vertical="center" wrapText="1"/>
    </xf>
    <xf numFmtId="0" fontId="56" fillId="29" borderId="0" xfId="0" applyFont="1" applyFill="1" applyBorder="1" applyAlignment="1">
      <alignment horizontal="right" vertical="top"/>
    </xf>
    <xf numFmtId="0" fontId="56" fillId="29" borderId="0" xfId="0" applyFont="1" applyFill="1" applyBorder="1" applyAlignment="1">
      <alignment horizontal="right" vertical="top" wrapText="1"/>
    </xf>
    <xf numFmtId="0" fontId="61" fillId="29" borderId="71" xfId="0" applyFont="1" applyFill="1" applyBorder="1" applyAlignment="1">
      <alignment vertical="center" wrapText="1"/>
    </xf>
    <xf numFmtId="0" fontId="61" fillId="29" borderId="0" xfId="0" applyFont="1" applyFill="1" applyBorder="1" applyAlignment="1">
      <alignment horizontal="left" vertical="center" wrapText="1"/>
    </xf>
    <xf numFmtId="0" fontId="61" fillId="0" borderId="0" xfId="0" applyFont="1" applyFill="1" applyBorder="1">
      <alignment vertical="center"/>
    </xf>
    <xf numFmtId="0" fontId="64" fillId="29" borderId="0" xfId="0" applyFont="1" applyFill="1" applyBorder="1">
      <alignment vertical="center"/>
    </xf>
    <xf numFmtId="0" fontId="52" fillId="0" borderId="84" xfId="0" applyFont="1" applyFill="1" applyBorder="1">
      <alignment vertical="center"/>
    </xf>
    <xf numFmtId="0" fontId="47" fillId="0" borderId="0" xfId="0" applyFont="1" applyFill="1" applyBorder="1" applyAlignment="1">
      <alignment vertical="center"/>
    </xf>
    <xf numFmtId="0" fontId="62" fillId="0" borderId="0" xfId="0" applyFont="1" applyFill="1" applyBorder="1">
      <alignment vertical="center"/>
    </xf>
    <xf numFmtId="0" fontId="65" fillId="27" borderId="98" xfId="0" applyFont="1" applyFill="1" applyBorder="1">
      <alignment vertical="center"/>
    </xf>
    <xf numFmtId="0" fontId="56" fillId="0" borderId="95" xfId="0" applyFont="1" applyFill="1" applyBorder="1" applyAlignment="1">
      <alignment horizontal="left" vertical="center" wrapText="1"/>
    </xf>
    <xf numFmtId="0" fontId="41" fillId="0" borderId="0" xfId="0" applyFont="1" applyFill="1" applyAlignment="1">
      <alignment vertical="center"/>
    </xf>
    <xf numFmtId="0" fontId="47" fillId="0" borderId="44" xfId="0" applyFont="1" applyFill="1" applyBorder="1" applyAlignment="1">
      <alignment horizontal="left" vertical="center"/>
    </xf>
    <xf numFmtId="0" fontId="47" fillId="0" borderId="18" xfId="0" applyFont="1" applyFill="1" applyBorder="1" applyAlignment="1">
      <alignment horizontal="left" vertical="center" wrapText="1"/>
    </xf>
    <xf numFmtId="0" fontId="47" fillId="0" borderId="85" xfId="0" applyFont="1" applyFill="1" applyBorder="1" applyAlignment="1">
      <alignment horizontal="left" vertical="center" wrapText="1"/>
    </xf>
    <xf numFmtId="0" fontId="47" fillId="0" borderId="99" xfId="0" applyFont="1" applyFill="1" applyBorder="1" applyAlignment="1">
      <alignment vertical="center"/>
    </xf>
    <xf numFmtId="0" fontId="47" fillId="0" borderId="100" xfId="0" applyFont="1" applyFill="1" applyBorder="1" applyAlignment="1">
      <alignment vertical="center"/>
    </xf>
    <xf numFmtId="0" fontId="47" fillId="0" borderId="99" xfId="0" applyFont="1" applyFill="1" applyBorder="1" applyAlignment="1">
      <alignment horizontal="left" vertical="center" wrapText="1"/>
    </xf>
    <xf numFmtId="0" fontId="47" fillId="0" borderId="101"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39" fillId="0" borderId="0" xfId="0" applyFont="1" applyFill="1" applyAlignment="1">
      <alignment horizontal="left" vertical="center" wrapText="1"/>
    </xf>
    <xf numFmtId="0" fontId="46" fillId="29" borderId="85" xfId="0" applyFont="1" applyFill="1" applyBorder="1" applyAlignment="1">
      <alignment vertical="center" wrapText="1"/>
    </xf>
    <xf numFmtId="0" fontId="46" fillId="29" borderId="98" xfId="0" applyFont="1" applyFill="1" applyBorder="1" applyAlignment="1">
      <alignment vertical="center"/>
    </xf>
    <xf numFmtId="0" fontId="46" fillId="29" borderId="94" xfId="0" applyFont="1" applyFill="1" applyBorder="1" applyAlignment="1">
      <alignment vertical="center"/>
    </xf>
    <xf numFmtId="0" fontId="46" fillId="0" borderId="95" xfId="0" applyFont="1" applyFill="1" applyBorder="1" applyAlignment="1">
      <alignment vertical="center" wrapText="1"/>
    </xf>
    <xf numFmtId="0" fontId="56" fillId="29" borderId="0" xfId="0" applyFont="1" applyFill="1" applyBorder="1" applyAlignment="1" applyProtection="1">
      <alignment vertical="center"/>
      <protection locked="0"/>
    </xf>
    <xf numFmtId="0" fontId="46" fillId="28" borderId="0" xfId="0" applyFont="1" applyFill="1" applyBorder="1" applyAlignment="1" applyProtection="1">
      <alignment vertical="center"/>
      <protection locked="0"/>
    </xf>
    <xf numFmtId="0" fontId="46" fillId="28" borderId="0" xfId="0" applyFont="1" applyFill="1" applyBorder="1" applyAlignment="1" applyProtection="1">
      <alignment vertical="top"/>
      <protection locked="0"/>
    </xf>
    <xf numFmtId="0" fontId="46" fillId="28" borderId="11" xfId="0" applyFont="1" applyFill="1" applyBorder="1" applyAlignment="1" applyProtection="1">
      <alignment vertical="top"/>
      <protection locked="0"/>
    </xf>
    <xf numFmtId="0" fontId="45" fillId="0" borderId="18" xfId="0" applyFont="1" applyFill="1" applyBorder="1" applyAlignment="1">
      <alignment horizontal="left" vertical="center"/>
    </xf>
    <xf numFmtId="0" fontId="66" fillId="0" borderId="0" xfId="0" applyFont="1" applyFill="1" applyAlignment="1">
      <alignment vertical="center"/>
    </xf>
    <xf numFmtId="0" fontId="63" fillId="0" borderId="0" xfId="0" applyFont="1" applyFill="1" applyBorder="1" applyAlignment="1">
      <alignment horizontal="left" vertical="center"/>
    </xf>
    <xf numFmtId="0" fontId="63" fillId="0" borderId="11" xfId="0" applyFont="1" applyFill="1" applyBorder="1" applyAlignment="1">
      <alignment horizontal="left" vertical="center"/>
    </xf>
    <xf numFmtId="0" fontId="46" fillId="0" borderId="18" xfId="0" applyFont="1" applyFill="1" applyBorder="1" applyAlignment="1">
      <alignment horizontal="left" vertical="center"/>
    </xf>
    <xf numFmtId="0" fontId="46" fillId="0" borderId="0" xfId="0" applyFont="1" applyFill="1" applyBorder="1" applyAlignment="1">
      <alignment horizontal="left" vertical="center"/>
    </xf>
    <xf numFmtId="0" fontId="46" fillId="0" borderId="11" xfId="0" applyFont="1" applyFill="1" applyBorder="1" applyAlignment="1">
      <alignment horizontal="left" vertical="center"/>
    </xf>
    <xf numFmtId="0" fontId="59" fillId="0" borderId="18" xfId="0" applyFont="1" applyFill="1" applyBorder="1" applyAlignment="1">
      <alignment vertical="center"/>
    </xf>
    <xf numFmtId="0" fontId="46" fillId="0" borderId="18" xfId="0" applyFont="1" applyFill="1" applyBorder="1" applyAlignment="1">
      <alignment vertical="center"/>
    </xf>
    <xf numFmtId="0" fontId="46" fillId="0" borderId="98" xfId="0" applyFont="1" applyFill="1" applyBorder="1" applyAlignment="1">
      <alignment vertical="center"/>
    </xf>
    <xf numFmtId="0" fontId="46" fillId="0" borderId="102" xfId="0" applyFont="1" applyFill="1" applyBorder="1" applyAlignment="1">
      <alignment vertical="center" wrapText="1"/>
    </xf>
    <xf numFmtId="0" fontId="46" fillId="0" borderId="100" xfId="0" applyFont="1" applyFill="1" applyBorder="1" applyAlignment="1">
      <alignment horizontal="left" vertical="center" wrapText="1"/>
    </xf>
    <xf numFmtId="0" fontId="46" fillId="0" borderId="103" xfId="0" applyFont="1" applyFill="1" applyBorder="1" applyAlignment="1">
      <alignment vertical="center"/>
    </xf>
    <xf numFmtId="0" fontId="46" fillId="0" borderId="49" xfId="0" applyFont="1" applyFill="1" applyBorder="1" applyAlignment="1">
      <alignment horizontal="left" vertical="center" wrapText="1"/>
    </xf>
    <xf numFmtId="0" fontId="46" fillId="0" borderId="89" xfId="0" applyFont="1" applyFill="1" applyBorder="1" applyAlignment="1">
      <alignment horizontal="left" vertical="center" wrapText="1"/>
    </xf>
    <xf numFmtId="0" fontId="53" fillId="25" borderId="18" xfId="0" applyFont="1" applyFill="1" applyBorder="1" applyAlignment="1">
      <alignment horizontal="center" vertical="center" wrapText="1"/>
    </xf>
    <xf numFmtId="0" fontId="46" fillId="29" borderId="71" xfId="0" applyFont="1" applyFill="1" applyBorder="1">
      <alignment vertical="center"/>
    </xf>
    <xf numFmtId="0" fontId="46" fillId="29" borderId="44" xfId="0" applyFont="1" applyFill="1" applyBorder="1">
      <alignment vertical="center"/>
    </xf>
    <xf numFmtId="0" fontId="46" fillId="29" borderId="44" xfId="0" applyFont="1" applyFill="1" applyBorder="1" applyAlignment="1">
      <alignment vertical="center" wrapText="1"/>
    </xf>
    <xf numFmtId="0" fontId="46" fillId="29" borderId="19" xfId="0" applyFont="1" applyFill="1" applyBorder="1" applyAlignment="1">
      <alignment vertical="center"/>
    </xf>
    <xf numFmtId="0" fontId="56" fillId="29" borderId="0" xfId="0" applyFont="1" applyFill="1" applyBorder="1" applyAlignment="1">
      <alignment horizontal="left" vertical="top"/>
    </xf>
    <xf numFmtId="0" fontId="56" fillId="29" borderId="0" xfId="0" applyFont="1" applyFill="1" applyAlignment="1">
      <alignment horizontal="left" vertical="center" wrapText="1"/>
    </xf>
    <xf numFmtId="0" fontId="56" fillId="29" borderId="0" xfId="0" applyFont="1" applyFill="1" applyBorder="1" applyAlignment="1">
      <alignment vertical="top" wrapText="1"/>
    </xf>
    <xf numFmtId="0" fontId="61" fillId="29" borderId="0" xfId="0" applyFont="1" applyFill="1" applyBorder="1">
      <alignment vertical="center"/>
    </xf>
    <xf numFmtId="0" fontId="62" fillId="0" borderId="84" xfId="0" applyFont="1" applyFill="1" applyBorder="1">
      <alignment vertical="center"/>
    </xf>
    <xf numFmtId="0" fontId="62" fillId="0" borderId="0" xfId="0" applyFont="1" applyFill="1" applyBorder="1" applyAlignment="1">
      <alignment vertical="center" wrapText="1"/>
    </xf>
    <xf numFmtId="0" fontId="53" fillId="27" borderId="98" xfId="0" applyFont="1" applyFill="1" applyBorder="1">
      <alignment vertical="center"/>
    </xf>
    <xf numFmtId="0" fontId="46" fillId="0" borderId="44" xfId="0" applyFont="1" applyFill="1" applyBorder="1" applyAlignment="1">
      <alignment horizontal="center" vertical="center"/>
    </xf>
    <xf numFmtId="0" fontId="47" fillId="0" borderId="98" xfId="0" applyFont="1" applyFill="1" applyBorder="1">
      <alignment vertical="center"/>
    </xf>
    <xf numFmtId="0" fontId="47" fillId="0" borderId="0" xfId="0" applyFont="1" applyFill="1" applyBorder="1">
      <alignment vertical="center"/>
    </xf>
    <xf numFmtId="0" fontId="47" fillId="0" borderId="98" xfId="0" applyFont="1" applyFill="1" applyBorder="1" applyAlignment="1">
      <alignment horizontal="left" vertical="center"/>
    </xf>
    <xf numFmtId="0" fontId="47" fillId="0" borderId="11" xfId="0" applyFont="1" applyFill="1" applyBorder="1" applyAlignment="1">
      <alignment horizontal="left" vertical="center"/>
    </xf>
    <xf numFmtId="0" fontId="47" fillId="0" borderId="0" xfId="0" applyFont="1" applyFill="1" applyBorder="1" applyAlignment="1">
      <alignment horizontal="left" vertical="center"/>
    </xf>
    <xf numFmtId="0" fontId="56" fillId="29" borderId="0" xfId="0" applyFont="1" applyFill="1" applyBorder="1" applyAlignment="1" applyProtection="1">
      <alignment vertical="center" wrapText="1"/>
      <protection locked="0"/>
    </xf>
    <xf numFmtId="0" fontId="56" fillId="29" borderId="11" xfId="0" applyFont="1" applyFill="1" applyBorder="1" applyAlignment="1" applyProtection="1">
      <alignment vertical="center"/>
      <protection locked="0"/>
    </xf>
    <xf numFmtId="0" fontId="46" fillId="0" borderId="46" xfId="0" applyFont="1" applyFill="1" applyBorder="1" applyAlignment="1">
      <alignment vertical="center" wrapText="1"/>
    </xf>
    <xf numFmtId="0" fontId="46" fillId="0" borderId="74" xfId="0" applyFont="1" applyFill="1" applyBorder="1" applyAlignment="1">
      <alignment vertical="center" wrapText="1"/>
    </xf>
    <xf numFmtId="0" fontId="46" fillId="0" borderId="28" xfId="0" applyFont="1" applyFill="1" applyBorder="1" applyAlignment="1">
      <alignment vertical="center" wrapText="1"/>
    </xf>
    <xf numFmtId="0" fontId="46" fillId="0" borderId="64" xfId="0" applyFont="1" applyFill="1" applyBorder="1" applyAlignment="1">
      <alignment vertical="center" wrapText="1"/>
    </xf>
    <xf numFmtId="0" fontId="46" fillId="0" borderId="28" xfId="0" applyFont="1" applyFill="1" applyBorder="1" applyAlignment="1">
      <alignment horizontal="center" vertical="center" wrapText="1"/>
    </xf>
    <xf numFmtId="0" fontId="46" fillId="0" borderId="64" xfId="0" applyFont="1" applyFill="1" applyBorder="1" applyAlignment="1">
      <alignment horizontal="center" vertical="center" wrapText="1"/>
    </xf>
    <xf numFmtId="0" fontId="46" fillId="0" borderId="63" xfId="0" applyFont="1" applyFill="1" applyBorder="1" applyAlignment="1">
      <alignment horizontal="center" vertical="center" wrapText="1"/>
    </xf>
    <xf numFmtId="0" fontId="46" fillId="0" borderId="94" xfId="0" applyFont="1" applyFill="1" applyBorder="1" applyAlignment="1">
      <alignment vertical="center" wrapText="1"/>
    </xf>
    <xf numFmtId="0" fontId="46" fillId="0" borderId="103" xfId="0" applyFont="1" applyFill="1" applyBorder="1" applyAlignment="1">
      <alignment vertical="center" wrapText="1"/>
    </xf>
    <xf numFmtId="0" fontId="46" fillId="0" borderId="44" xfId="0" applyFont="1" applyFill="1" applyBorder="1" applyAlignment="1">
      <alignment horizontal="left" vertical="center" wrapText="1"/>
    </xf>
    <xf numFmtId="49" fontId="46" fillId="0" borderId="46" xfId="0" applyNumberFormat="1" applyFont="1" applyFill="1" applyBorder="1" applyAlignment="1">
      <alignment horizontal="center" vertical="center" wrapText="1"/>
    </xf>
    <xf numFmtId="0" fontId="46" fillId="0" borderId="104" xfId="0" applyFont="1" applyFill="1" applyBorder="1" applyAlignment="1">
      <alignment horizontal="left" vertical="center" wrapText="1"/>
    </xf>
    <xf numFmtId="0" fontId="46" fillId="0" borderId="73" xfId="0" applyFont="1" applyFill="1" applyBorder="1" applyAlignment="1">
      <alignment horizontal="left" vertical="center" wrapText="1"/>
    </xf>
    <xf numFmtId="0" fontId="46" fillId="0" borderId="105" xfId="0" applyFont="1" applyFill="1" applyBorder="1" applyAlignment="1">
      <alignment horizontal="left" vertical="center" wrapText="1"/>
    </xf>
    <xf numFmtId="0" fontId="46" fillId="0" borderId="104" xfId="0" applyFont="1" applyFill="1" applyBorder="1" applyAlignment="1">
      <alignment horizontal="center" vertical="center" wrapText="1"/>
    </xf>
    <xf numFmtId="0" fontId="46" fillId="0" borderId="106" xfId="0" applyFont="1" applyFill="1" applyBorder="1" applyAlignment="1">
      <alignment horizontal="center" vertical="center" wrapText="1"/>
    </xf>
    <xf numFmtId="0" fontId="46" fillId="0" borderId="107" xfId="0" applyFont="1" applyFill="1" applyBorder="1" applyAlignment="1">
      <alignment horizontal="center" vertical="center" wrapText="1"/>
    </xf>
    <xf numFmtId="0" fontId="46" fillId="0" borderId="105" xfId="0" applyFont="1" applyFill="1" applyBorder="1" applyAlignment="1">
      <alignment horizontal="center" vertical="center" wrapText="1"/>
    </xf>
    <xf numFmtId="0" fontId="41" fillId="29" borderId="71" xfId="0" applyFont="1" applyFill="1" applyBorder="1">
      <alignment vertical="center"/>
    </xf>
    <xf numFmtId="0" fontId="41" fillId="29" borderId="44" xfId="0" applyFont="1" applyFill="1" applyBorder="1">
      <alignment vertical="center"/>
    </xf>
    <xf numFmtId="0" fontId="61" fillId="29" borderId="19" xfId="0" applyFont="1" applyFill="1" applyBorder="1" applyAlignment="1">
      <alignment vertical="center" wrapText="1"/>
    </xf>
    <xf numFmtId="0" fontId="61" fillId="26" borderId="0" xfId="0" applyFont="1" applyFill="1" applyBorder="1" applyAlignment="1" applyProtection="1">
      <alignment horizontal="center" vertical="center"/>
      <protection locked="0"/>
    </xf>
    <xf numFmtId="0" fontId="41" fillId="27" borderId="98" xfId="0" applyFont="1" applyFill="1" applyBorder="1">
      <alignment vertical="center"/>
    </xf>
    <xf numFmtId="0" fontId="45" fillId="29" borderId="0" xfId="0" applyFont="1" applyFill="1" applyBorder="1" applyAlignment="1" applyProtection="1">
      <alignment vertical="center"/>
      <protection locked="0"/>
    </xf>
    <xf numFmtId="0" fontId="46" fillId="29" borderId="0" xfId="0" applyFont="1" applyFill="1" applyBorder="1" applyAlignment="1" applyProtection="1">
      <alignment vertical="top"/>
      <protection locked="0"/>
    </xf>
    <xf numFmtId="0" fontId="46" fillId="29" borderId="11" xfId="0" applyFont="1" applyFill="1" applyBorder="1" applyAlignment="1" applyProtection="1">
      <alignment vertical="top"/>
      <protection locked="0"/>
    </xf>
    <xf numFmtId="0" fontId="45" fillId="27" borderId="13" xfId="0" applyFont="1" applyFill="1" applyBorder="1" applyAlignment="1" applyProtection="1">
      <alignment vertical="center"/>
      <protection locked="0"/>
    </xf>
    <xf numFmtId="0" fontId="46" fillId="0" borderId="38" xfId="0" applyFont="1" applyFill="1" applyBorder="1" applyAlignment="1" applyProtection="1">
      <alignment vertical="center"/>
      <protection locked="0"/>
    </xf>
    <xf numFmtId="0" fontId="45" fillId="27" borderId="60" xfId="0" applyFont="1" applyFill="1" applyBorder="1" applyAlignment="1" applyProtection="1">
      <alignment vertical="center"/>
      <protection locked="0"/>
    </xf>
    <xf numFmtId="0" fontId="46" fillId="0" borderId="39" xfId="0" applyFont="1" applyFill="1" applyBorder="1" applyAlignment="1" applyProtection="1">
      <alignment vertical="center"/>
      <protection locked="0"/>
    </xf>
    <xf numFmtId="0" fontId="56" fillId="27" borderId="50" xfId="0" applyFont="1" applyFill="1" applyBorder="1" applyAlignment="1" applyProtection="1">
      <alignment vertical="center" wrapText="1"/>
      <protection locked="0"/>
    </xf>
    <xf numFmtId="0" fontId="56" fillId="0" borderId="60" xfId="0" applyFont="1" applyFill="1" applyBorder="1" applyAlignment="1" applyProtection="1">
      <alignment vertical="center"/>
      <protection locked="0"/>
    </xf>
    <xf numFmtId="0" fontId="46" fillId="0" borderId="53" xfId="0" applyFont="1" applyFill="1" applyBorder="1" applyAlignment="1" applyProtection="1">
      <alignment horizontal="left" vertical="center"/>
      <protection locked="0"/>
    </xf>
    <xf numFmtId="0" fontId="46" fillId="0" borderId="0" xfId="0" applyFont="1" applyFill="1" applyBorder="1" applyAlignment="1" applyProtection="1">
      <alignment horizontal="left" vertical="center"/>
      <protection locked="0"/>
    </xf>
    <xf numFmtId="0" fontId="45" fillId="0" borderId="0" xfId="0" applyFont="1" applyFill="1" applyBorder="1" applyAlignment="1" applyProtection="1">
      <alignment horizontal="center" vertical="center"/>
      <protection locked="0"/>
    </xf>
    <xf numFmtId="0" fontId="56" fillId="28" borderId="50" xfId="0" applyFont="1" applyFill="1" applyBorder="1" applyAlignment="1" applyProtection="1">
      <alignment horizontal="left" vertical="center" wrapText="1"/>
      <protection locked="0"/>
    </xf>
    <xf numFmtId="0" fontId="45" fillId="28" borderId="18" xfId="0" applyFont="1" applyFill="1" applyBorder="1" applyAlignment="1" applyProtection="1">
      <alignment vertical="center"/>
      <protection locked="0"/>
    </xf>
    <xf numFmtId="0" fontId="56" fillId="0" borderId="11" xfId="0" applyFont="1" applyFill="1" applyBorder="1" applyAlignment="1" applyProtection="1">
      <alignment vertical="center"/>
      <protection locked="0"/>
    </xf>
    <xf numFmtId="0" fontId="45" fillId="28" borderId="11" xfId="0" applyFont="1" applyFill="1" applyBorder="1" applyAlignment="1" applyProtection="1">
      <alignment vertical="center"/>
      <protection locked="0"/>
    </xf>
    <xf numFmtId="0" fontId="45" fillId="28" borderId="60" xfId="0" applyFont="1" applyFill="1" applyBorder="1" applyAlignment="1" applyProtection="1">
      <alignment vertical="center"/>
      <protection locked="0"/>
    </xf>
    <xf numFmtId="0" fontId="46" fillId="0" borderId="39" xfId="0" applyFont="1" applyFill="1" applyBorder="1" applyAlignment="1" applyProtection="1">
      <alignment horizontal="left" vertical="center"/>
      <protection locked="0"/>
    </xf>
    <xf numFmtId="0" fontId="56" fillId="28" borderId="50" xfId="0" applyFont="1" applyFill="1" applyBorder="1" applyAlignment="1" applyProtection="1">
      <alignment vertical="center" wrapText="1"/>
      <protection locked="0"/>
    </xf>
    <xf numFmtId="0" fontId="67" fillId="0" borderId="13" xfId="0" applyFont="1" applyFill="1" applyBorder="1" applyAlignment="1">
      <alignment horizontal="center" vertical="center" wrapText="1"/>
    </xf>
    <xf numFmtId="0" fontId="56" fillId="0" borderId="13" xfId="0" applyFont="1" applyFill="1" applyBorder="1" applyAlignment="1">
      <alignment horizontal="center" vertical="center" wrapText="1"/>
    </xf>
    <xf numFmtId="0" fontId="46" fillId="0" borderId="18" xfId="0" applyFont="1" applyFill="1" applyBorder="1" applyAlignment="1" applyProtection="1">
      <alignment vertical="center"/>
      <protection locked="0"/>
    </xf>
    <xf numFmtId="0" fontId="45" fillId="24" borderId="0" xfId="0" applyFont="1" applyFill="1" applyBorder="1" applyAlignment="1" applyProtection="1">
      <alignment vertical="center"/>
      <protection locked="0"/>
    </xf>
    <xf numFmtId="0" fontId="46" fillId="0" borderId="0" xfId="0" applyFont="1" applyFill="1" applyBorder="1" applyAlignment="1" applyProtection="1">
      <alignment vertical="center"/>
      <protection locked="0"/>
    </xf>
    <xf numFmtId="0" fontId="56" fillId="24" borderId="17" xfId="0" applyFont="1" applyFill="1" applyBorder="1" applyAlignment="1" applyProtection="1">
      <alignment vertical="center" wrapText="1"/>
      <protection locked="0"/>
    </xf>
    <xf numFmtId="0" fontId="56" fillId="0" borderId="0" xfId="0" applyFont="1" applyFill="1" applyBorder="1" applyAlignment="1" applyProtection="1">
      <alignment vertical="center"/>
      <protection locked="0"/>
    </xf>
    <xf numFmtId="0" fontId="46" fillId="0" borderId="11" xfId="0" applyFont="1" applyFill="1" applyBorder="1" applyAlignment="1" applyProtection="1">
      <alignment horizontal="left" vertical="center"/>
      <protection locked="0"/>
    </xf>
    <xf numFmtId="0" fontId="46" fillId="26" borderId="50" xfId="0" applyFont="1" applyFill="1" applyBorder="1" applyAlignment="1" applyProtection="1">
      <alignment vertical="center"/>
      <protection locked="0"/>
    </xf>
    <xf numFmtId="49" fontId="46" fillId="0" borderId="38" xfId="0" applyNumberFormat="1" applyFont="1" applyFill="1" applyBorder="1" applyAlignment="1">
      <alignment horizontal="center" vertical="center" wrapText="1"/>
    </xf>
    <xf numFmtId="0" fontId="56" fillId="26" borderId="108" xfId="0" applyFont="1" applyFill="1" applyBorder="1" applyAlignment="1">
      <alignment horizontal="center" vertical="center" wrapText="1"/>
    </xf>
    <xf numFmtId="0" fontId="56" fillId="26" borderId="109" xfId="0" applyFont="1" applyFill="1" applyBorder="1" applyAlignment="1">
      <alignment horizontal="center" vertical="center" wrapText="1"/>
    </xf>
    <xf numFmtId="0" fontId="56" fillId="26" borderId="110" xfId="0" applyFont="1" applyFill="1" applyBorder="1" applyAlignment="1">
      <alignment horizontal="center" vertical="center" wrapText="1"/>
    </xf>
    <xf numFmtId="0" fontId="56" fillId="26" borderId="111" xfId="0" applyFont="1" applyFill="1" applyBorder="1" applyAlignment="1">
      <alignment horizontal="center" vertical="center" wrapText="1"/>
    </xf>
    <xf numFmtId="0" fontId="56" fillId="26" borderId="112" xfId="0" applyFont="1" applyFill="1" applyBorder="1" applyAlignment="1">
      <alignment horizontal="center" vertical="center" wrapText="1"/>
    </xf>
    <xf numFmtId="0" fontId="56" fillId="26" borderId="113" xfId="0" applyFont="1" applyFill="1" applyBorder="1" applyAlignment="1">
      <alignment horizontal="center" vertical="center" wrapText="1"/>
    </xf>
    <xf numFmtId="0" fontId="56" fillId="26" borderId="114" xfId="0" applyFont="1" applyFill="1" applyBorder="1" applyAlignment="1">
      <alignment horizontal="center" vertical="center" wrapText="1"/>
    </xf>
    <xf numFmtId="0" fontId="56" fillId="33" borderId="108" xfId="0" applyFont="1" applyFill="1" applyBorder="1" applyAlignment="1">
      <alignment horizontal="center" vertical="center" wrapText="1"/>
    </xf>
    <xf numFmtId="0" fontId="56" fillId="33" borderId="109" xfId="0" applyFont="1" applyFill="1" applyBorder="1" applyAlignment="1">
      <alignment horizontal="center" vertical="center" wrapText="1"/>
    </xf>
    <xf numFmtId="0" fontId="56" fillId="33" borderId="114" xfId="0" applyFont="1" applyFill="1" applyBorder="1" applyAlignment="1">
      <alignment horizontal="center" vertical="center" wrapText="1"/>
    </xf>
    <xf numFmtId="0" fontId="41" fillId="26" borderId="0" xfId="0" applyFont="1" applyFill="1" applyBorder="1" applyAlignment="1" applyProtection="1">
      <alignment horizontal="center" vertical="center"/>
      <protection locked="0"/>
    </xf>
    <xf numFmtId="0" fontId="45" fillId="0" borderId="115" xfId="0" applyFont="1" applyFill="1" applyBorder="1" applyAlignment="1">
      <alignment horizontal="center" vertical="center"/>
    </xf>
    <xf numFmtId="0" fontId="45" fillId="0" borderId="64" xfId="0" applyFont="1" applyFill="1" applyBorder="1" applyAlignment="1">
      <alignment horizontal="center" vertical="center"/>
    </xf>
    <xf numFmtId="0" fontId="45" fillId="0" borderId="28" xfId="0" applyFont="1" applyFill="1" applyBorder="1" applyAlignment="1">
      <alignment horizontal="center" vertical="center" wrapText="1"/>
    </xf>
    <xf numFmtId="0" fontId="45" fillId="0" borderId="63" xfId="0" applyFont="1" applyFill="1" applyBorder="1" applyAlignment="1">
      <alignment horizontal="center" vertical="center" wrapText="1"/>
    </xf>
    <xf numFmtId="0" fontId="45" fillId="0" borderId="115" xfId="0" applyFont="1" applyFill="1" applyBorder="1" applyAlignment="1">
      <alignment horizontal="center" vertical="center" wrapText="1"/>
    </xf>
    <xf numFmtId="0" fontId="46" fillId="0" borderId="44" xfId="0" applyFont="1" applyFill="1" applyBorder="1" applyAlignment="1">
      <alignment vertical="center"/>
    </xf>
    <xf numFmtId="0" fontId="56" fillId="0" borderId="18" xfId="0" applyFont="1" applyFill="1" applyBorder="1" applyAlignment="1" applyProtection="1">
      <alignment vertical="center"/>
      <protection locked="0"/>
    </xf>
    <xf numFmtId="0" fontId="56" fillId="27" borderId="51" xfId="0" applyFont="1" applyFill="1" applyBorder="1" applyAlignment="1" applyProtection="1">
      <alignment vertical="center"/>
      <protection locked="0"/>
    </xf>
    <xf numFmtId="0" fontId="45" fillId="0" borderId="11" xfId="0" applyFont="1" applyFill="1" applyBorder="1" applyAlignment="1" applyProtection="1">
      <alignment horizontal="center" vertical="center"/>
      <protection locked="0"/>
    </xf>
    <xf numFmtId="0" fontId="56" fillId="28" borderId="51" xfId="0" applyFont="1" applyFill="1" applyBorder="1" applyAlignment="1" applyProtection="1">
      <alignment horizontal="left" vertical="center"/>
      <protection locked="0"/>
    </xf>
    <xf numFmtId="0" fontId="46" fillId="0" borderId="19" xfId="0" applyFont="1" applyFill="1" applyBorder="1" applyAlignment="1" applyProtection="1">
      <alignment horizontal="left" vertical="center"/>
      <protection locked="0"/>
    </xf>
    <xf numFmtId="0" fontId="56" fillId="28" borderId="51" xfId="0" applyFont="1" applyFill="1" applyBorder="1" applyAlignment="1" applyProtection="1">
      <alignment vertical="center"/>
      <protection locked="0"/>
    </xf>
    <xf numFmtId="0" fontId="67" fillId="0" borderId="44" xfId="0" applyFont="1" applyFill="1" applyBorder="1" applyAlignment="1">
      <alignment horizontal="center" vertical="center" wrapText="1"/>
    </xf>
    <xf numFmtId="0" fontId="56" fillId="0" borderId="44" xfId="0" applyFont="1" applyFill="1" applyBorder="1" applyAlignment="1">
      <alignment horizontal="center" vertical="center" wrapText="1"/>
    </xf>
    <xf numFmtId="0" fontId="56" fillId="24" borderId="23" xfId="0" applyFont="1" applyFill="1" applyBorder="1" applyAlignment="1" applyProtection="1">
      <alignment vertical="center"/>
      <protection locked="0"/>
    </xf>
    <xf numFmtId="0" fontId="46" fillId="26" borderId="51" xfId="0" applyFont="1" applyFill="1" applyBorder="1" applyAlignment="1" applyProtection="1">
      <alignment vertical="center"/>
      <protection locked="0"/>
    </xf>
    <xf numFmtId="49" fontId="46" fillId="0" borderId="18" xfId="0" applyNumberFormat="1" applyFont="1" applyFill="1" applyBorder="1" applyAlignment="1">
      <alignment horizontal="center" vertical="center" wrapText="1"/>
    </xf>
    <xf numFmtId="0" fontId="56" fillId="29" borderId="116" xfId="0" applyFont="1" applyFill="1" applyBorder="1" applyAlignment="1">
      <alignment horizontal="left" vertical="center" wrapText="1"/>
    </xf>
    <xf numFmtId="0" fontId="56" fillId="29" borderId="98" xfId="0" applyFont="1" applyFill="1" applyBorder="1" applyAlignment="1">
      <alignment vertical="center" wrapText="1"/>
    </xf>
    <xf numFmtId="0" fontId="56" fillId="29" borderId="95" xfId="0" applyFont="1" applyFill="1" applyBorder="1" applyAlignment="1">
      <alignment vertical="center" wrapText="1"/>
    </xf>
    <xf numFmtId="0" fontId="56" fillId="29" borderId="85" xfId="0" applyFont="1" applyFill="1" applyBorder="1" applyAlignment="1">
      <alignment vertical="center" wrapText="1"/>
    </xf>
    <xf numFmtId="0" fontId="56" fillId="29" borderId="94" xfId="0" applyFont="1" applyFill="1" applyBorder="1" applyAlignment="1">
      <alignment vertical="center" wrapText="1"/>
    </xf>
    <xf numFmtId="0" fontId="56" fillId="29" borderId="103" xfId="0" applyFont="1" applyFill="1" applyBorder="1" applyAlignment="1">
      <alignment horizontal="left" vertical="center" wrapText="1"/>
    </xf>
    <xf numFmtId="0" fontId="56" fillId="29" borderId="94" xfId="0" applyFont="1" applyFill="1" applyBorder="1" applyAlignment="1">
      <alignment horizontal="left" vertical="center" wrapText="1"/>
    </xf>
    <xf numFmtId="0" fontId="56" fillId="29" borderId="98" xfId="0" applyFont="1" applyFill="1" applyBorder="1" applyAlignment="1">
      <alignment horizontal="left" vertical="center" wrapText="1"/>
    </xf>
    <xf numFmtId="0" fontId="56" fillId="29" borderId="85" xfId="0" applyFont="1" applyFill="1" applyBorder="1" applyAlignment="1">
      <alignment horizontal="left" vertical="center" wrapText="1"/>
    </xf>
    <xf numFmtId="0" fontId="56" fillId="29" borderId="117" xfId="0" applyFont="1" applyFill="1" applyBorder="1" applyAlignment="1">
      <alignment horizontal="left" vertical="center" wrapText="1"/>
    </xf>
    <xf numFmtId="0" fontId="56" fillId="29" borderId="116" xfId="0" applyFont="1" applyFill="1" applyBorder="1" applyAlignment="1">
      <alignment vertical="center"/>
    </xf>
    <xf numFmtId="0" fontId="56" fillId="0" borderId="98" xfId="0" applyFont="1" applyFill="1" applyBorder="1" applyAlignment="1">
      <alignment horizontal="left" vertical="center" wrapText="1"/>
    </xf>
    <xf numFmtId="0" fontId="56" fillId="0" borderId="117" xfId="0" applyFont="1" applyFill="1" applyBorder="1" applyAlignment="1">
      <alignment vertical="center"/>
    </xf>
    <xf numFmtId="0" fontId="45" fillId="0" borderId="85" xfId="0" applyFont="1" applyFill="1" applyBorder="1" applyAlignment="1" applyProtection="1">
      <alignment horizontal="left" vertical="center"/>
    </xf>
    <xf numFmtId="0" fontId="45" fillId="0" borderId="11" xfId="0" applyFont="1" applyFill="1" applyBorder="1" applyAlignment="1" applyProtection="1">
      <alignment horizontal="left" vertical="center" wrapText="1"/>
    </xf>
    <xf numFmtId="0" fontId="45" fillId="0" borderId="94" xfId="0" applyFont="1" applyFill="1" applyBorder="1" applyProtection="1">
      <alignment vertical="center"/>
    </xf>
    <xf numFmtId="0" fontId="45" fillId="0" borderId="60" xfId="0" applyFont="1" applyFill="1" applyBorder="1" applyAlignment="1" applyProtection="1">
      <alignment horizontal="left" vertical="center"/>
    </xf>
    <xf numFmtId="0" fontId="45" fillId="0" borderId="53" xfId="0" applyFont="1" applyFill="1" applyBorder="1" applyAlignment="1" applyProtection="1">
      <alignment horizontal="left" vertical="center"/>
    </xf>
    <xf numFmtId="0" fontId="45" fillId="0" borderId="11" xfId="0" applyFont="1" applyFill="1" applyBorder="1" applyAlignment="1" applyProtection="1">
      <alignment horizontal="left" vertical="center"/>
    </xf>
    <xf numFmtId="0" fontId="45" fillId="0" borderId="46" xfId="0" applyFont="1" applyFill="1" applyBorder="1" applyAlignment="1" applyProtection="1">
      <alignment horizontal="center" vertical="center"/>
    </xf>
    <xf numFmtId="0" fontId="47" fillId="0" borderId="44" xfId="0" applyFont="1" applyFill="1" applyBorder="1" applyAlignment="1">
      <alignment vertical="center"/>
    </xf>
    <xf numFmtId="0" fontId="45" fillId="0" borderId="11" xfId="0" applyFont="1" applyFill="1" applyBorder="1" applyAlignment="1" applyProtection="1">
      <alignment vertical="center"/>
      <protection locked="0"/>
    </xf>
    <xf numFmtId="0" fontId="45" fillId="0" borderId="18" xfId="0" applyFont="1" applyFill="1" applyBorder="1" applyAlignment="1" applyProtection="1">
      <alignment vertical="center"/>
      <protection locked="0"/>
    </xf>
    <xf numFmtId="0" fontId="45" fillId="0" borderId="94" xfId="0" applyNumberFormat="1" applyFont="1" applyFill="1" applyBorder="1" applyAlignment="1" applyProtection="1">
      <alignment vertical="center"/>
    </xf>
    <xf numFmtId="0" fontId="45" fillId="0" borderId="0" xfId="0" applyFont="1" applyFill="1" applyBorder="1" applyAlignment="1" applyProtection="1">
      <alignment horizontal="left" vertical="center"/>
    </xf>
    <xf numFmtId="0" fontId="45" fillId="0" borderId="12" xfId="0" applyFont="1" applyFill="1" applyBorder="1" applyAlignment="1" applyProtection="1">
      <alignment horizontal="center" vertical="center"/>
    </xf>
    <xf numFmtId="0" fontId="67" fillId="0" borderId="46" xfId="0" applyFont="1" applyFill="1" applyBorder="1" applyAlignment="1">
      <alignment horizontal="center" vertical="center" wrapText="1"/>
    </xf>
    <xf numFmtId="0" fontId="56" fillId="0" borderId="46" xfId="0" applyFont="1" applyFill="1" applyBorder="1" applyAlignment="1">
      <alignment horizontal="center" vertical="center" wrapText="1"/>
    </xf>
    <xf numFmtId="0" fontId="56" fillId="33" borderId="117" xfId="0" applyFont="1" applyFill="1" applyBorder="1" applyAlignment="1" applyProtection="1">
      <alignment vertical="center" wrapText="1"/>
      <protection locked="0"/>
    </xf>
    <xf numFmtId="0" fontId="45" fillId="27" borderId="44" xfId="0" applyFont="1" applyFill="1" applyBorder="1" applyAlignment="1" applyProtection="1">
      <alignment vertical="center"/>
      <protection locked="0"/>
    </xf>
    <xf numFmtId="0" fontId="45" fillId="24" borderId="44" xfId="0" applyFont="1" applyFill="1" applyBorder="1" applyAlignment="1" applyProtection="1">
      <alignment vertical="center"/>
      <protection locked="0"/>
    </xf>
    <xf numFmtId="0" fontId="67" fillId="0" borderId="44" xfId="0" applyFont="1" applyFill="1" applyBorder="1" applyAlignment="1" applyProtection="1">
      <alignment horizontal="center" vertical="center"/>
      <protection locked="0"/>
    </xf>
    <xf numFmtId="0" fontId="46" fillId="0" borderId="118" xfId="0" applyFont="1" applyFill="1" applyBorder="1" applyAlignment="1">
      <alignment horizontal="left" vertical="center" wrapText="1"/>
    </xf>
    <xf numFmtId="0" fontId="46" fillId="0" borderId="119" xfId="0" applyFont="1" applyFill="1" applyBorder="1" applyAlignment="1">
      <alignment horizontal="left" vertical="center" wrapText="1"/>
    </xf>
    <xf numFmtId="0" fontId="45" fillId="0" borderId="12" xfId="0" applyFont="1" applyFill="1" applyBorder="1" applyAlignment="1" applyProtection="1">
      <alignment horizontal="left" vertical="center"/>
    </xf>
    <xf numFmtId="0" fontId="41" fillId="28" borderId="120" xfId="0" applyFont="1" applyFill="1" applyBorder="1">
      <alignment vertical="center"/>
    </xf>
    <xf numFmtId="0" fontId="56" fillId="0" borderId="102" xfId="0" applyFont="1" applyFill="1" applyBorder="1">
      <alignment vertical="center"/>
    </xf>
    <xf numFmtId="0" fontId="41" fillId="28" borderId="100" xfId="0" applyFont="1" applyFill="1" applyBorder="1">
      <alignment vertical="center"/>
    </xf>
    <xf numFmtId="0" fontId="56" fillId="0" borderId="101" xfId="0" applyFont="1" applyFill="1" applyBorder="1">
      <alignment vertical="center"/>
    </xf>
    <xf numFmtId="0" fontId="46" fillId="29" borderId="18" xfId="0" applyFont="1" applyFill="1" applyBorder="1" applyAlignment="1">
      <alignment vertical="center"/>
    </xf>
    <xf numFmtId="0" fontId="56" fillId="27" borderId="0" xfId="0" applyFont="1" applyFill="1" applyBorder="1" applyAlignment="1" applyProtection="1">
      <alignment vertical="center"/>
      <protection locked="0"/>
    </xf>
    <xf numFmtId="0" fontId="56" fillId="28" borderId="0" xfId="0" applyFont="1" applyFill="1" applyBorder="1" applyAlignment="1" applyProtection="1">
      <alignment vertical="center"/>
      <protection locked="0"/>
    </xf>
    <xf numFmtId="0" fontId="45" fillId="0" borderId="105" xfId="0" applyFont="1" applyFill="1" applyBorder="1" applyAlignment="1" applyProtection="1">
      <alignment horizontal="center" vertical="center"/>
      <protection locked="0"/>
    </xf>
    <xf numFmtId="0" fontId="45" fillId="27" borderId="121" xfId="0" applyFont="1" applyFill="1" applyBorder="1" applyAlignment="1">
      <alignment horizontal="center" vertical="center"/>
    </xf>
    <xf numFmtId="0" fontId="45" fillId="27" borderId="122" xfId="0" applyFont="1" applyFill="1" applyBorder="1" applyAlignment="1">
      <alignment horizontal="center" vertical="center"/>
    </xf>
    <xf numFmtId="0" fontId="68" fillId="27" borderId="121" xfId="0" applyFont="1" applyFill="1" applyBorder="1" applyAlignment="1">
      <alignment horizontal="center" vertical="center"/>
    </xf>
    <xf numFmtId="0" fontId="45" fillId="0" borderId="0" xfId="0" applyFont="1" applyFill="1" applyBorder="1" applyAlignment="1">
      <alignment horizontal="center" vertical="center"/>
    </xf>
    <xf numFmtId="0" fontId="45" fillId="27" borderId="123" xfId="0" applyFont="1" applyFill="1" applyBorder="1" applyAlignment="1">
      <alignment vertical="center"/>
    </xf>
    <xf numFmtId="0" fontId="45" fillId="27" borderId="124" xfId="0" applyFont="1" applyFill="1" applyBorder="1" applyAlignment="1">
      <alignment vertical="center"/>
    </xf>
    <xf numFmtId="0" fontId="48" fillId="28" borderId="66" xfId="0" applyFont="1" applyFill="1" applyBorder="1" applyAlignment="1" applyProtection="1">
      <alignment horizontal="center" vertical="center"/>
      <protection locked="0"/>
    </xf>
    <xf numFmtId="0" fontId="41" fillId="29" borderId="18" xfId="0" applyFont="1" applyFill="1" applyBorder="1" applyAlignment="1">
      <alignment vertical="center"/>
    </xf>
    <xf numFmtId="0" fontId="45" fillId="29" borderId="98" xfId="0" applyFont="1" applyFill="1" applyBorder="1" applyAlignment="1">
      <alignment vertical="center"/>
    </xf>
    <xf numFmtId="0" fontId="45" fillId="29" borderId="94" xfId="0" applyFont="1" applyFill="1" applyBorder="1" applyAlignment="1">
      <alignment vertical="center"/>
    </xf>
    <xf numFmtId="0" fontId="45" fillId="29" borderId="0" xfId="0" applyFont="1" applyFill="1" applyBorder="1" applyAlignment="1">
      <alignment vertical="center"/>
    </xf>
    <xf numFmtId="0" fontId="46" fillId="29" borderId="95" xfId="0" applyFont="1" applyFill="1" applyBorder="1" applyAlignment="1">
      <alignment vertical="center"/>
    </xf>
    <xf numFmtId="0" fontId="45" fillId="0" borderId="74" xfId="0" applyFont="1" applyFill="1" applyBorder="1" applyAlignment="1">
      <alignment horizontal="left" vertical="center"/>
    </xf>
    <xf numFmtId="0" fontId="56" fillId="27" borderId="50" xfId="0" applyFont="1" applyFill="1" applyBorder="1" applyAlignment="1" applyProtection="1">
      <alignment horizontal="center" vertical="center"/>
      <protection locked="0"/>
    </xf>
    <xf numFmtId="0" fontId="56" fillId="0" borderId="50" xfId="0" applyFont="1" applyFill="1" applyBorder="1" applyAlignment="1" applyProtection="1">
      <alignment horizontal="center" vertical="center"/>
      <protection locked="0"/>
    </xf>
    <xf numFmtId="0" fontId="56" fillId="0" borderId="0" xfId="0" applyFont="1" applyFill="1" applyBorder="1" applyAlignment="1" applyProtection="1">
      <alignment horizontal="center" vertical="center"/>
      <protection locked="0"/>
    </xf>
    <xf numFmtId="0" fontId="68" fillId="0" borderId="121" xfId="0" applyFont="1" applyFill="1" applyBorder="1" applyAlignment="1">
      <alignment horizontal="center" vertical="center"/>
    </xf>
    <xf numFmtId="0" fontId="68" fillId="0" borderId="102" xfId="0" applyFont="1" applyFill="1" applyBorder="1" applyAlignment="1">
      <alignment horizontal="center" vertical="center"/>
    </xf>
    <xf numFmtId="0" fontId="68" fillId="0" borderId="100" xfId="0" applyFont="1" applyFill="1" applyBorder="1" applyAlignment="1">
      <alignment horizontal="center" vertical="center"/>
    </xf>
    <xf numFmtId="0" fontId="68" fillId="0" borderId="123" xfId="0" applyFont="1" applyFill="1" applyBorder="1" applyAlignment="1">
      <alignment horizontal="center" vertical="center"/>
    </xf>
    <xf numFmtId="0" fontId="68" fillId="0" borderId="124" xfId="0" applyFont="1" applyFill="1" applyBorder="1" applyAlignment="1">
      <alignment horizontal="center" vertical="center"/>
    </xf>
    <xf numFmtId="0" fontId="45" fillId="0" borderId="13" xfId="0" applyFont="1" applyFill="1" applyBorder="1" applyProtection="1">
      <alignment vertical="center"/>
    </xf>
    <xf numFmtId="0" fontId="65" fillId="28" borderId="98" xfId="0" applyFont="1" applyFill="1" applyBorder="1">
      <alignment vertical="center"/>
    </xf>
    <xf numFmtId="0" fontId="39" fillId="0" borderId="18" xfId="0" applyFont="1" applyFill="1" applyBorder="1">
      <alignment vertical="center"/>
    </xf>
    <xf numFmtId="0" fontId="45" fillId="0" borderId="74" xfId="0" applyFont="1" applyFill="1" applyBorder="1" applyAlignment="1">
      <alignment vertical="center"/>
    </xf>
    <xf numFmtId="0" fontId="45" fillId="29" borderId="95" xfId="0" applyFont="1" applyFill="1" applyBorder="1" applyAlignment="1">
      <alignment vertical="center"/>
    </xf>
    <xf numFmtId="176" fontId="56" fillId="29" borderId="94" xfId="0" applyNumberFormat="1" applyFont="1" applyFill="1" applyBorder="1" applyAlignment="1">
      <alignment vertical="center"/>
    </xf>
    <xf numFmtId="176" fontId="56" fillId="29" borderId="0" xfId="0" applyNumberFormat="1" applyFont="1" applyFill="1" applyBorder="1" applyAlignment="1">
      <alignment vertical="center"/>
    </xf>
    <xf numFmtId="176" fontId="56" fillId="29" borderId="11" xfId="0" applyNumberFormat="1" applyFont="1" applyFill="1" applyBorder="1" applyAlignment="1">
      <alignment vertical="center"/>
    </xf>
    <xf numFmtId="0" fontId="45" fillId="0" borderId="50" xfId="0" applyFont="1" applyFill="1" applyBorder="1">
      <alignment vertical="center"/>
    </xf>
    <xf numFmtId="0" fontId="57" fillId="0" borderId="0" xfId="0" applyFont="1" applyFill="1" applyBorder="1" applyAlignment="1"/>
    <xf numFmtId="0" fontId="56" fillId="27" borderId="51" xfId="0" applyFont="1" applyFill="1" applyBorder="1" applyAlignment="1" applyProtection="1">
      <alignment horizontal="center" vertical="center"/>
      <protection locked="0"/>
    </xf>
    <xf numFmtId="0" fontId="56" fillId="0" borderId="51" xfId="0" applyFont="1" applyFill="1" applyBorder="1" applyAlignment="1" applyProtection="1">
      <alignment horizontal="center" vertical="center"/>
      <protection locked="0"/>
    </xf>
    <xf numFmtId="0" fontId="56" fillId="0" borderId="0" xfId="0" applyFont="1" applyFill="1" applyBorder="1">
      <alignment vertical="center"/>
    </xf>
    <xf numFmtId="0" fontId="46" fillId="0" borderId="100" xfId="0" applyFont="1" applyFill="1" applyBorder="1" applyAlignment="1">
      <alignment vertical="center" wrapText="1"/>
    </xf>
    <xf numFmtId="0" fontId="69" fillId="27" borderId="50" xfId="0" applyFont="1" applyFill="1" applyBorder="1" applyAlignment="1" applyProtection="1">
      <alignment horizontal="left" vertical="center" wrapText="1"/>
      <protection locked="0"/>
    </xf>
    <xf numFmtId="0" fontId="46" fillId="0" borderId="100" xfId="0" applyFont="1" applyFill="1" applyBorder="1" applyAlignment="1">
      <alignment vertical="center"/>
    </xf>
    <xf numFmtId="0" fontId="56" fillId="27" borderId="50" xfId="0" applyFont="1" applyFill="1" applyBorder="1" applyAlignment="1" applyProtection="1">
      <alignment horizontal="left" vertical="center" wrapText="1"/>
      <protection locked="0"/>
    </xf>
    <xf numFmtId="0" fontId="56" fillId="0" borderId="125" xfId="0" applyFont="1" applyFill="1" applyBorder="1" applyAlignment="1">
      <alignment vertical="center" wrapText="1"/>
    </xf>
    <xf numFmtId="0" fontId="56" fillId="0" borderId="99" xfId="0" applyFont="1" applyFill="1" applyBorder="1" applyAlignment="1">
      <alignment horizontal="left" vertical="center" wrapText="1"/>
    </xf>
    <xf numFmtId="0" fontId="56" fillId="0" borderId="120" xfId="0" applyFont="1" applyFill="1" applyBorder="1" applyAlignment="1">
      <alignment horizontal="left" vertical="center" wrapText="1"/>
    </xf>
    <xf numFmtId="0" fontId="61" fillId="0" borderId="0" xfId="0" applyFont="1" applyFill="1" applyBorder="1" applyAlignment="1">
      <alignment vertical="center" wrapText="1"/>
    </xf>
    <xf numFmtId="0" fontId="45" fillId="0" borderId="44" xfId="0" applyFont="1" applyFill="1" applyBorder="1" applyProtection="1">
      <alignment vertical="center"/>
    </xf>
    <xf numFmtId="0" fontId="41" fillId="28" borderId="99" xfId="0" applyFont="1" applyFill="1" applyBorder="1">
      <alignment vertical="center"/>
    </xf>
    <xf numFmtId="176" fontId="56" fillId="29" borderId="94" xfId="0" applyNumberFormat="1" applyFont="1" applyFill="1" applyBorder="1" applyAlignment="1">
      <alignment vertical="center" shrinkToFit="1"/>
    </xf>
    <xf numFmtId="176" fontId="56" fillId="29" borderId="0" xfId="0" applyNumberFormat="1" applyFont="1" applyFill="1" applyBorder="1" applyAlignment="1">
      <alignment vertical="center" shrinkToFit="1"/>
    </xf>
    <xf numFmtId="176" fontId="56" fillId="29" borderId="11" xfId="0" applyNumberFormat="1" applyFont="1" applyFill="1" applyBorder="1" applyAlignment="1">
      <alignment vertical="center" shrinkToFit="1"/>
    </xf>
    <xf numFmtId="0" fontId="45" fillId="0" borderId="65" xfId="0" applyFont="1" applyFill="1" applyBorder="1">
      <alignment vertical="center"/>
    </xf>
    <xf numFmtId="0" fontId="63" fillId="0" borderId="0" xfId="0" applyFont="1" applyFill="1" applyBorder="1" applyAlignment="1">
      <alignment horizontal="center" vertical="center"/>
    </xf>
    <xf numFmtId="0" fontId="46" fillId="0" borderId="28" xfId="0" applyFont="1" applyFill="1" applyBorder="1" applyAlignment="1">
      <alignment horizontal="left" vertical="center"/>
    </xf>
    <xf numFmtId="0" fontId="70" fillId="0" borderId="50" xfId="0" applyFont="1" applyFill="1" applyBorder="1">
      <alignment vertical="center"/>
    </xf>
    <xf numFmtId="0" fontId="56" fillId="0" borderId="0" xfId="0" applyFont="1" applyFill="1">
      <alignment vertical="center"/>
    </xf>
    <xf numFmtId="0" fontId="56" fillId="28" borderId="51" xfId="0" applyFont="1" applyFill="1" applyBorder="1" applyAlignment="1" applyProtection="1">
      <alignment horizontal="center" vertical="center"/>
      <protection locked="0"/>
    </xf>
    <xf numFmtId="0" fontId="67" fillId="0" borderId="44" xfId="0" applyFont="1" applyFill="1" applyBorder="1" applyAlignment="1" applyProtection="1">
      <alignment horizontal="center" vertical="center" wrapText="1"/>
      <protection locked="0"/>
    </xf>
    <xf numFmtId="0" fontId="56" fillId="24" borderId="51" xfId="0" applyFont="1" applyFill="1" applyBorder="1" applyAlignment="1" applyProtection="1">
      <alignment horizontal="center" vertical="center"/>
      <protection locked="0"/>
    </xf>
    <xf numFmtId="0" fontId="69" fillId="27" borderId="51" xfId="0" applyFont="1" applyFill="1" applyBorder="1" applyAlignment="1" applyProtection="1">
      <alignment horizontal="left" vertical="center" wrapText="1"/>
      <protection locked="0"/>
    </xf>
    <xf numFmtId="0" fontId="71" fillId="0" borderId="0" xfId="0" applyFont="1" applyFill="1" applyBorder="1" applyAlignment="1">
      <alignment vertical="center" wrapText="1"/>
    </xf>
    <xf numFmtId="0" fontId="56" fillId="27" borderId="51" xfId="0" applyFont="1" applyFill="1" applyBorder="1" applyAlignment="1" applyProtection="1">
      <alignment horizontal="left" vertical="center" wrapText="1"/>
      <protection locked="0"/>
    </xf>
    <xf numFmtId="0" fontId="56" fillId="0" borderId="85" xfId="0" applyFont="1" applyFill="1" applyBorder="1" applyAlignment="1">
      <alignment vertical="center" wrapText="1"/>
    </xf>
    <xf numFmtId="0" fontId="61" fillId="0" borderId="0" xfId="0" applyFont="1" applyFill="1" applyBorder="1" applyAlignment="1">
      <alignment horizontal="center" vertical="center"/>
    </xf>
    <xf numFmtId="0" fontId="61" fillId="0" borderId="0" xfId="0" applyFont="1" applyFill="1" applyBorder="1" applyAlignment="1">
      <alignment horizontal="center" vertical="center" wrapText="1"/>
    </xf>
    <xf numFmtId="0" fontId="53" fillId="28" borderId="98" xfId="0" applyFont="1" applyFill="1" applyBorder="1">
      <alignment vertical="center"/>
    </xf>
    <xf numFmtId="0" fontId="39" fillId="32" borderId="46" xfId="0" applyFont="1" applyFill="1" applyBorder="1" applyAlignment="1">
      <alignment horizontal="center" vertical="center"/>
    </xf>
    <xf numFmtId="0" fontId="47" fillId="0" borderId="46" xfId="0" applyFont="1" applyFill="1" applyBorder="1" applyAlignment="1">
      <alignment vertical="center"/>
    </xf>
    <xf numFmtId="0" fontId="47" fillId="0" borderId="46" xfId="0" applyFont="1" applyFill="1" applyBorder="1" applyAlignment="1">
      <alignment horizontal="left" vertical="center"/>
    </xf>
    <xf numFmtId="0" fontId="47" fillId="0" borderId="28" xfId="0" applyFont="1" applyFill="1" applyBorder="1" applyAlignment="1">
      <alignment horizontal="left" vertical="center" wrapText="1"/>
    </xf>
    <xf numFmtId="0" fontId="47" fillId="0" borderId="115" xfId="0" applyFont="1" applyFill="1" applyBorder="1" applyAlignment="1">
      <alignment horizontal="left" vertical="center" wrapText="1"/>
    </xf>
    <xf numFmtId="0" fontId="47" fillId="0" borderId="126" xfId="0" applyFont="1" applyFill="1" applyBorder="1">
      <alignment vertical="center"/>
    </xf>
    <xf numFmtId="0" fontId="47" fillId="0" borderId="63" xfId="0" applyFont="1" applyFill="1" applyBorder="1">
      <alignment vertical="center"/>
    </xf>
    <xf numFmtId="0" fontId="47" fillId="0" borderId="126" xfId="0" applyFont="1" applyFill="1" applyBorder="1" applyAlignment="1">
      <alignment horizontal="left" vertical="center"/>
    </xf>
    <xf numFmtId="0" fontId="47" fillId="0" borderId="63" xfId="0" applyFont="1" applyFill="1" applyBorder="1" applyAlignment="1">
      <alignment horizontal="left" vertical="center"/>
    </xf>
    <xf numFmtId="0" fontId="45" fillId="0" borderId="51" xfId="0" applyFont="1" applyFill="1" applyBorder="1">
      <alignment vertical="center"/>
    </xf>
    <xf numFmtId="38" fontId="72" fillId="29" borderId="28" xfId="0" applyNumberFormat="1" applyFont="1" applyFill="1" applyBorder="1" applyAlignment="1">
      <alignment horizontal="center" vertical="center" shrinkToFit="1"/>
    </xf>
    <xf numFmtId="38" fontId="72" fillId="29" borderId="17" xfId="0" applyNumberFormat="1" applyFont="1" applyFill="1" applyBorder="1" applyAlignment="1">
      <alignment horizontal="center" vertical="center" shrinkToFit="1"/>
    </xf>
    <xf numFmtId="0" fontId="73" fillId="29" borderId="43" xfId="0" applyFont="1" applyFill="1" applyBorder="1" applyAlignment="1">
      <alignment horizontal="center" vertical="center" shrinkToFit="1"/>
    </xf>
    <xf numFmtId="0" fontId="56" fillId="28" borderId="11" xfId="0" applyFont="1" applyFill="1" applyBorder="1" applyAlignment="1" applyProtection="1">
      <alignment vertical="center"/>
      <protection locked="0"/>
    </xf>
    <xf numFmtId="0" fontId="56" fillId="29" borderId="116" xfId="0" applyFont="1" applyFill="1" applyBorder="1" applyAlignment="1">
      <alignment vertical="center" wrapText="1"/>
    </xf>
    <xf numFmtId="0" fontId="41" fillId="28" borderId="98" xfId="0" applyFont="1" applyFill="1" applyBorder="1">
      <alignment vertical="center"/>
    </xf>
    <xf numFmtId="0" fontId="47" fillId="32" borderId="13" xfId="0" applyFont="1" applyFill="1" applyBorder="1" applyAlignment="1">
      <alignment horizontal="center" vertical="center"/>
    </xf>
    <xf numFmtId="180" fontId="54" fillId="0" borderId="38" xfId="47" applyNumberFormat="1" applyFont="1" applyFill="1" applyBorder="1" applyAlignment="1">
      <alignment horizontal="right" vertical="center"/>
    </xf>
    <xf numFmtId="180" fontId="54" fillId="0" borderId="13" xfId="47" applyNumberFormat="1" applyFont="1" applyFill="1" applyBorder="1" applyAlignment="1">
      <alignment horizontal="right" vertical="center"/>
    </xf>
    <xf numFmtId="180" fontId="54" fillId="27" borderId="60" xfId="47" applyNumberFormat="1" applyFont="1" applyFill="1" applyBorder="1" applyAlignment="1" applyProtection="1">
      <alignment horizontal="right" vertical="center"/>
      <protection locked="0"/>
    </xf>
    <xf numFmtId="180" fontId="54" fillId="27" borderId="88" xfId="47" applyNumberFormat="1" applyFont="1" applyFill="1" applyBorder="1" applyAlignment="1" applyProtection="1">
      <alignment horizontal="right" vertical="center"/>
      <protection locked="0"/>
    </xf>
    <xf numFmtId="180" fontId="54" fillId="27" borderId="53" xfId="47" applyNumberFormat="1" applyFont="1" applyFill="1" applyBorder="1" applyAlignment="1" applyProtection="1">
      <alignment horizontal="right" vertical="center"/>
      <protection locked="0"/>
    </xf>
    <xf numFmtId="0" fontId="45" fillId="29" borderId="18" xfId="0" applyFont="1" applyFill="1" applyBorder="1" applyAlignment="1" applyProtection="1">
      <alignment horizontal="center" vertical="center"/>
      <protection locked="0"/>
    </xf>
    <xf numFmtId="0" fontId="45" fillId="33" borderId="51" xfId="0" applyFont="1" applyFill="1" applyBorder="1" applyAlignment="1" applyProtection="1">
      <alignment horizontal="center" vertical="center"/>
      <protection locked="0"/>
    </xf>
    <xf numFmtId="0" fontId="72" fillId="29" borderId="14" xfId="0" applyFont="1" applyFill="1" applyBorder="1" applyAlignment="1">
      <alignment horizontal="center" vertical="center" shrinkToFit="1"/>
    </xf>
    <xf numFmtId="0" fontId="72" fillId="29" borderId="23" xfId="0" applyFont="1" applyFill="1" applyBorder="1" applyAlignment="1">
      <alignment horizontal="center" vertical="center" shrinkToFit="1"/>
    </xf>
    <xf numFmtId="0" fontId="45" fillId="28" borderId="50" xfId="0" applyFont="1" applyFill="1" applyBorder="1" applyAlignment="1" applyProtection="1">
      <alignment vertical="center"/>
      <protection locked="0"/>
    </xf>
    <xf numFmtId="0" fontId="47" fillId="32" borderId="44" xfId="0" applyFont="1" applyFill="1" applyBorder="1" applyAlignment="1">
      <alignment horizontal="center" vertical="center"/>
    </xf>
    <xf numFmtId="180" fontId="54" fillId="0" borderId="18" xfId="47" applyNumberFormat="1" applyFont="1" applyFill="1" applyBorder="1" applyAlignment="1">
      <alignment horizontal="right" vertical="center"/>
    </xf>
    <xf numFmtId="180" fontId="54" fillId="0" borderId="44" xfId="47" applyNumberFormat="1" applyFont="1" applyFill="1" applyBorder="1" applyAlignment="1">
      <alignment horizontal="right" vertical="center"/>
    </xf>
    <xf numFmtId="180" fontId="54" fillId="27" borderId="0" xfId="47" applyNumberFormat="1" applyFont="1" applyFill="1" applyBorder="1" applyAlignment="1" applyProtection="1">
      <alignment horizontal="right" vertical="center"/>
      <protection locked="0"/>
    </xf>
    <xf numFmtId="180" fontId="54" fillId="27" borderId="98" xfId="47" applyNumberFormat="1" applyFont="1" applyFill="1" applyBorder="1" applyAlignment="1" applyProtection="1">
      <alignment horizontal="right" vertical="center"/>
      <protection locked="0"/>
    </xf>
    <xf numFmtId="180" fontId="54" fillId="27" borderId="11" xfId="47" applyNumberFormat="1" applyFont="1" applyFill="1" applyBorder="1" applyAlignment="1" applyProtection="1">
      <alignment horizontal="right" vertical="center"/>
      <protection locked="0"/>
    </xf>
    <xf numFmtId="0" fontId="45" fillId="27" borderId="51" xfId="0" applyFont="1" applyFill="1" applyBorder="1" applyAlignment="1" applyProtection="1">
      <alignment horizontal="center" vertical="center"/>
      <protection locked="0"/>
    </xf>
    <xf numFmtId="0" fontId="73" fillId="29" borderId="127" xfId="0" applyFont="1" applyFill="1" applyBorder="1" applyAlignment="1">
      <alignment horizontal="center" vertical="center" shrinkToFit="1"/>
    </xf>
    <xf numFmtId="0" fontId="45" fillId="24" borderId="51" xfId="0" applyFont="1" applyFill="1" applyBorder="1" applyAlignment="1" applyProtection="1">
      <alignment horizontal="center" vertical="center"/>
      <protection locked="0"/>
    </xf>
    <xf numFmtId="0" fontId="45" fillId="28" borderId="51" xfId="0" applyFont="1" applyFill="1" applyBorder="1" applyAlignment="1" applyProtection="1">
      <alignment vertical="center"/>
      <protection locked="0"/>
    </xf>
    <xf numFmtId="0" fontId="61" fillId="29" borderId="0" xfId="0" applyFont="1" applyFill="1" applyBorder="1" applyAlignment="1">
      <alignment vertical="center" shrinkToFit="1"/>
    </xf>
    <xf numFmtId="0" fontId="53" fillId="0" borderId="0" xfId="0" applyFont="1" applyFill="1" applyBorder="1" applyAlignment="1">
      <alignment horizontal="center" vertical="center"/>
    </xf>
    <xf numFmtId="0" fontId="62" fillId="0" borderId="84" xfId="0" applyFont="1" applyFill="1" applyBorder="1" applyAlignment="1">
      <alignment vertical="center"/>
    </xf>
    <xf numFmtId="0" fontId="56" fillId="29" borderId="28" xfId="0" applyFont="1" applyFill="1" applyBorder="1" applyAlignment="1">
      <alignment vertical="center"/>
    </xf>
    <xf numFmtId="0" fontId="46" fillId="29" borderId="128" xfId="0" applyFont="1" applyFill="1" applyBorder="1" applyAlignment="1">
      <alignment vertical="center" wrapText="1"/>
    </xf>
    <xf numFmtId="0" fontId="45" fillId="29" borderId="129" xfId="0" applyFont="1" applyFill="1" applyBorder="1" applyAlignment="1">
      <alignment vertical="center"/>
    </xf>
    <xf numFmtId="0" fontId="56" fillId="29" borderId="94" xfId="0" applyFont="1" applyFill="1" applyBorder="1" applyAlignment="1">
      <alignment vertical="center"/>
    </xf>
    <xf numFmtId="0" fontId="56" fillId="29" borderId="0" xfId="0" applyFont="1" applyFill="1" applyBorder="1" applyAlignment="1">
      <alignment vertical="center"/>
    </xf>
    <xf numFmtId="0" fontId="56" fillId="29" borderId="11" xfId="0" applyFont="1" applyFill="1" applyBorder="1" applyAlignment="1">
      <alignment vertical="center"/>
    </xf>
    <xf numFmtId="38" fontId="73" fillId="29" borderId="101" xfId="47" applyFont="1" applyFill="1" applyBorder="1" applyAlignment="1">
      <alignment horizontal="center" vertical="center" shrinkToFit="1"/>
    </xf>
    <xf numFmtId="0" fontId="46" fillId="27" borderId="0" xfId="0" applyFont="1" applyFill="1" applyBorder="1" applyAlignment="1" applyProtection="1">
      <alignment vertical="center"/>
      <protection locked="0"/>
    </xf>
    <xf numFmtId="0" fontId="46" fillId="24" borderId="0" xfId="0" applyFont="1" applyFill="1" applyBorder="1" applyAlignment="1" applyProtection="1">
      <alignment vertical="center"/>
      <protection locked="0"/>
    </xf>
    <xf numFmtId="0" fontId="56" fillId="29" borderId="98" xfId="0" applyFont="1" applyFill="1" applyBorder="1" applyAlignment="1">
      <alignment vertical="center"/>
    </xf>
    <xf numFmtId="0" fontId="62" fillId="0" borderId="84" xfId="0" applyFont="1" applyFill="1" applyBorder="1" applyAlignment="1">
      <alignment horizontal="center" vertical="center"/>
    </xf>
    <xf numFmtId="0" fontId="56" fillId="29" borderId="38" xfId="0" applyFont="1" applyFill="1" applyBorder="1" applyAlignment="1">
      <alignment horizontal="center" vertical="center" wrapText="1"/>
    </xf>
    <xf numFmtId="176" fontId="45" fillId="28" borderId="76" xfId="0" applyNumberFormat="1" applyFont="1" applyFill="1" applyBorder="1" applyAlignment="1" applyProtection="1">
      <alignment vertical="center"/>
      <protection locked="0"/>
    </xf>
    <xf numFmtId="181" fontId="45" fillId="28" borderId="76" xfId="0" applyNumberFormat="1" applyFont="1" applyFill="1" applyBorder="1" applyAlignment="1" applyProtection="1">
      <alignment vertical="center"/>
      <protection locked="0"/>
    </xf>
    <xf numFmtId="182" fontId="45" fillId="28" borderId="50" xfId="0" applyNumberFormat="1" applyFont="1" applyFill="1" applyBorder="1" applyAlignment="1" applyProtection="1">
      <alignment vertical="center"/>
      <protection locked="0"/>
    </xf>
    <xf numFmtId="176" fontId="45" fillId="29" borderId="50" xfId="0" applyNumberFormat="1" applyFont="1" applyFill="1" applyBorder="1" applyAlignment="1" applyProtection="1">
      <alignment vertical="center"/>
    </xf>
    <xf numFmtId="176" fontId="45" fillId="29" borderId="60" xfId="0" applyNumberFormat="1" applyFont="1" applyFill="1" applyBorder="1" applyAlignment="1" applyProtection="1">
      <alignment vertical="center"/>
    </xf>
    <xf numFmtId="176" fontId="56" fillId="29" borderId="60" xfId="0" applyNumberFormat="1" applyFont="1" applyFill="1" applyBorder="1" applyAlignment="1" applyProtection="1">
      <alignment vertical="center"/>
    </xf>
    <xf numFmtId="176" fontId="45" fillId="29" borderId="83" xfId="0" applyNumberFormat="1" applyFont="1" applyFill="1" applyBorder="1" applyAlignment="1" applyProtection="1">
      <alignment vertical="center"/>
    </xf>
    <xf numFmtId="176" fontId="56" fillId="29" borderId="82" xfId="0" applyNumberFormat="1" applyFont="1" applyFill="1" applyBorder="1" applyAlignment="1" applyProtection="1">
      <alignment vertical="center"/>
    </xf>
    <xf numFmtId="176" fontId="45" fillId="28" borderId="50" xfId="0" applyNumberFormat="1" applyFont="1" applyFill="1" applyBorder="1" applyAlignment="1" applyProtection="1">
      <alignment vertical="center"/>
      <protection locked="0"/>
    </xf>
    <xf numFmtId="176" fontId="56" fillId="29" borderId="53" xfId="0" applyNumberFormat="1" applyFont="1" applyFill="1" applyBorder="1" applyAlignment="1">
      <alignment vertical="center"/>
    </xf>
    <xf numFmtId="38" fontId="73" fillId="29" borderId="11" xfId="47" applyFont="1" applyFill="1" applyBorder="1" applyAlignment="1">
      <alignment horizontal="center" vertical="center" shrinkToFit="1"/>
    </xf>
    <xf numFmtId="0" fontId="46" fillId="0" borderId="0" xfId="0" applyFont="1" applyFill="1" applyBorder="1" applyAlignment="1" applyProtection="1">
      <alignment horizontal="center" vertical="center"/>
      <protection locked="0"/>
    </xf>
    <xf numFmtId="0" fontId="56" fillId="33" borderId="116" xfId="0" applyFont="1" applyFill="1" applyBorder="1" applyAlignment="1">
      <alignment vertical="center"/>
    </xf>
    <xf numFmtId="0" fontId="56" fillId="33" borderId="98" xfId="0" applyFont="1" applyFill="1" applyBorder="1" applyAlignment="1">
      <alignment vertical="center"/>
    </xf>
    <xf numFmtId="0" fontId="61" fillId="26" borderId="0" xfId="0" applyFont="1" applyFill="1" applyBorder="1" applyAlignment="1" applyProtection="1">
      <alignment vertical="center" shrinkToFit="1"/>
      <protection locked="0"/>
    </xf>
    <xf numFmtId="0" fontId="56" fillId="29" borderId="18" xfId="0" applyFont="1" applyFill="1" applyBorder="1" applyAlignment="1">
      <alignment horizontal="center" vertical="center" wrapText="1"/>
    </xf>
    <xf numFmtId="176" fontId="45" fillId="28" borderId="71" xfId="0" applyNumberFormat="1" applyFont="1" applyFill="1" applyBorder="1" applyAlignment="1" applyProtection="1">
      <alignment vertical="center"/>
      <protection locked="0"/>
    </xf>
    <xf numFmtId="181" fontId="45" fillId="28" borderId="71" xfId="0" applyNumberFormat="1" applyFont="1" applyFill="1" applyBorder="1" applyAlignment="1" applyProtection="1">
      <alignment vertical="center"/>
      <protection locked="0"/>
    </xf>
    <xf numFmtId="182" fontId="45" fillId="28" borderId="51" xfId="0" applyNumberFormat="1" applyFont="1" applyFill="1" applyBorder="1" applyAlignment="1" applyProtection="1">
      <alignment vertical="center"/>
      <protection locked="0"/>
    </xf>
    <xf numFmtId="176" fontId="45" fillId="29" borderId="51" xfId="0" applyNumberFormat="1" applyFont="1" applyFill="1" applyBorder="1" applyAlignment="1" applyProtection="1">
      <alignment vertical="center"/>
    </xf>
    <xf numFmtId="176" fontId="45" fillId="29" borderId="0" xfId="0" applyNumberFormat="1" applyFont="1" applyFill="1" applyBorder="1" applyAlignment="1" applyProtection="1">
      <alignment vertical="center"/>
    </xf>
    <xf numFmtId="176" fontId="56" fillId="29" borderId="0" xfId="0" applyNumberFormat="1" applyFont="1" applyFill="1" applyBorder="1" applyAlignment="1" applyProtection="1">
      <alignment vertical="center" shrinkToFit="1"/>
    </xf>
    <xf numFmtId="176" fontId="45" fillId="29" borderId="95" xfId="0" applyNumberFormat="1" applyFont="1" applyFill="1" applyBorder="1" applyAlignment="1" applyProtection="1">
      <alignment vertical="center"/>
    </xf>
    <xf numFmtId="176" fontId="56" fillId="29" borderId="94" xfId="0" applyNumberFormat="1" applyFont="1" applyFill="1" applyBorder="1" applyAlignment="1" applyProtection="1">
      <alignment vertical="center" shrinkToFit="1"/>
    </xf>
    <xf numFmtId="176" fontId="45" fillId="28" borderId="51" xfId="0" applyNumberFormat="1" applyFont="1" applyFill="1" applyBorder="1" applyAlignment="1" applyProtection="1">
      <alignment vertical="center"/>
      <protection locked="0"/>
    </xf>
    <xf numFmtId="0" fontId="45" fillId="0" borderId="51" xfId="0" applyFont="1" applyFill="1" applyBorder="1" applyAlignment="1" applyProtection="1">
      <alignment horizontal="center" vertical="center"/>
      <protection locked="0"/>
    </xf>
    <xf numFmtId="0" fontId="53" fillId="0" borderId="74" xfId="0" applyFont="1" applyFill="1" applyBorder="1" applyAlignment="1">
      <alignment vertical="center"/>
    </xf>
    <xf numFmtId="0" fontId="47" fillId="32" borderId="74" xfId="0" applyFont="1" applyFill="1" applyBorder="1" applyAlignment="1">
      <alignment horizontal="center" vertical="center"/>
    </xf>
    <xf numFmtId="0" fontId="72" fillId="29" borderId="78" xfId="0" applyFont="1" applyFill="1" applyBorder="1" applyAlignment="1">
      <alignment horizontal="center" vertical="center" shrinkToFit="1"/>
    </xf>
    <xf numFmtId="0" fontId="72" fillId="29" borderId="27" xfId="0" applyFont="1" applyFill="1" applyBorder="1" applyAlignment="1">
      <alignment horizontal="center" vertical="center" shrinkToFit="1"/>
    </xf>
    <xf numFmtId="38" fontId="73" fillId="29" borderId="130" xfId="47" applyFont="1" applyFill="1" applyBorder="1" applyAlignment="1">
      <alignment horizontal="center" vertical="center" shrinkToFit="1"/>
    </xf>
    <xf numFmtId="0" fontId="45" fillId="28" borderId="51" xfId="0" applyFont="1" applyFill="1" applyBorder="1" applyAlignment="1" applyProtection="1">
      <alignment horizontal="center" vertical="center"/>
      <protection locked="0"/>
    </xf>
    <xf numFmtId="0" fontId="56" fillId="0" borderId="44" xfId="0" applyFont="1" applyFill="1" applyBorder="1" applyAlignment="1" applyProtection="1">
      <alignment horizontal="center" vertical="center"/>
      <protection locked="0"/>
    </xf>
    <xf numFmtId="0" fontId="56" fillId="0" borderId="50" xfId="0" applyFont="1" applyFill="1" applyBorder="1" applyAlignment="1">
      <alignment vertical="center"/>
    </xf>
    <xf numFmtId="0" fontId="42" fillId="26" borderId="0" xfId="0" applyFont="1" applyFill="1" applyAlignment="1" applyProtection="1">
      <alignment horizontal="center" vertical="center"/>
      <protection locked="0"/>
    </xf>
    <xf numFmtId="0" fontId="74" fillId="30" borderId="66" xfId="0" applyFont="1" applyFill="1" applyBorder="1" applyAlignment="1" applyProtection="1">
      <alignment horizontal="center" vertical="center"/>
    </xf>
    <xf numFmtId="0" fontId="47" fillId="0" borderId="131" xfId="0" applyFont="1" applyFill="1" applyBorder="1">
      <alignment vertical="center"/>
    </xf>
    <xf numFmtId="0" fontId="47" fillId="0" borderId="31" xfId="0" applyFont="1" applyFill="1" applyBorder="1">
      <alignment vertical="center"/>
    </xf>
    <xf numFmtId="0" fontId="47" fillId="0" borderId="132" xfId="0" applyFont="1" applyFill="1" applyBorder="1">
      <alignment vertical="center"/>
    </xf>
    <xf numFmtId="0" fontId="47" fillId="0" borderId="133" xfId="0" applyFont="1" applyFill="1" applyBorder="1">
      <alignment vertical="center"/>
    </xf>
    <xf numFmtId="0" fontId="47" fillId="0" borderId="134" xfId="0" applyFont="1" applyFill="1" applyBorder="1" applyProtection="1">
      <alignment vertical="center"/>
      <protection locked="0"/>
    </xf>
    <xf numFmtId="0" fontId="47" fillId="0" borderId="135" xfId="0" applyFont="1" applyFill="1" applyBorder="1" applyProtection="1">
      <alignment vertical="center"/>
      <protection locked="0"/>
    </xf>
    <xf numFmtId="0" fontId="45" fillId="0" borderId="51" xfId="0" applyFont="1" applyFill="1" applyBorder="1" applyAlignment="1">
      <alignment horizontal="center" vertical="center"/>
    </xf>
    <xf numFmtId="0" fontId="72" fillId="29" borderId="46" xfId="0" applyFont="1" applyFill="1" applyBorder="1" applyAlignment="1">
      <alignment vertical="center" shrinkToFit="1"/>
    </xf>
    <xf numFmtId="0" fontId="72" fillId="29" borderId="115" xfId="0" applyFont="1" applyFill="1" applyBorder="1" applyAlignment="1">
      <alignment vertical="center" shrinkToFit="1"/>
    </xf>
    <xf numFmtId="0" fontId="75" fillId="29" borderId="64" xfId="0" applyFont="1" applyFill="1" applyBorder="1" applyAlignment="1">
      <alignment vertical="center"/>
    </xf>
    <xf numFmtId="0" fontId="72" fillId="29" borderId="44" xfId="0" applyFont="1" applyFill="1" applyBorder="1" applyAlignment="1">
      <alignment vertical="center" shrinkToFit="1"/>
    </xf>
    <xf numFmtId="0" fontId="72" fillId="29" borderId="85" xfId="0" applyFont="1" applyFill="1" applyBorder="1" applyAlignment="1">
      <alignment vertical="center" shrinkToFit="1"/>
    </xf>
    <xf numFmtId="0" fontId="75" fillId="29" borderId="11" xfId="0" applyFont="1" applyFill="1" applyBorder="1" applyAlignment="1">
      <alignment vertical="center"/>
    </xf>
    <xf numFmtId="0" fontId="56" fillId="0" borderId="51" xfId="0" applyFont="1" applyFill="1" applyBorder="1" applyAlignment="1" applyProtection="1">
      <alignment horizontal="left" vertical="center"/>
      <protection locked="0"/>
    </xf>
    <xf numFmtId="0" fontId="56" fillId="24" borderId="0" xfId="0" applyFont="1" applyFill="1" applyBorder="1" applyAlignment="1" applyProtection="1">
      <alignment vertical="center"/>
      <protection locked="0"/>
    </xf>
    <xf numFmtId="0" fontId="56" fillId="0" borderId="0" xfId="0" applyFont="1" applyFill="1" applyBorder="1" applyAlignment="1" applyProtection="1">
      <alignment horizontal="left" vertical="center"/>
      <protection locked="0"/>
    </xf>
    <xf numFmtId="0" fontId="56" fillId="0" borderId="51" xfId="0" applyFont="1" applyFill="1" applyBorder="1" applyAlignment="1">
      <alignment vertical="center"/>
    </xf>
    <xf numFmtId="0" fontId="56" fillId="0" borderId="0" xfId="0" applyFont="1" applyFill="1" applyBorder="1" applyAlignment="1">
      <alignment vertical="center"/>
    </xf>
    <xf numFmtId="0" fontId="48" fillId="24" borderId="66" xfId="0" applyFont="1" applyFill="1" applyBorder="1" applyAlignment="1" applyProtection="1">
      <alignment horizontal="center" vertical="center"/>
      <protection locked="0"/>
    </xf>
    <xf numFmtId="0" fontId="47" fillId="32" borderId="96" xfId="0" applyFont="1" applyFill="1" applyBorder="1" applyAlignment="1">
      <alignment horizontal="center" vertical="center"/>
    </xf>
    <xf numFmtId="176" fontId="54" fillId="0" borderId="38" xfId="0" applyNumberFormat="1" applyFont="1" applyFill="1" applyBorder="1" applyAlignment="1">
      <alignment horizontal="right" vertical="center"/>
    </xf>
    <xf numFmtId="176" fontId="54" fillId="0" borderId="13" xfId="0" applyNumberFormat="1" applyFont="1" applyFill="1" applyBorder="1" applyAlignment="1">
      <alignment horizontal="right" vertical="center"/>
    </xf>
    <xf numFmtId="176" fontId="54" fillId="28" borderId="60" xfId="0" applyNumberFormat="1" applyFont="1" applyFill="1" applyBorder="1" applyAlignment="1" applyProtection="1">
      <alignment horizontal="right" vertical="center"/>
      <protection locked="0"/>
    </xf>
    <xf numFmtId="176" fontId="54" fillId="28" borderId="88" xfId="0" applyNumberFormat="1" applyFont="1" applyFill="1" applyBorder="1" applyAlignment="1" applyProtection="1">
      <alignment horizontal="right" vertical="center"/>
      <protection locked="0"/>
    </xf>
    <xf numFmtId="176" fontId="54" fillId="28" borderId="53" xfId="0" applyNumberFormat="1" applyFont="1" applyFill="1" applyBorder="1" applyAlignment="1" applyProtection="1">
      <alignment horizontal="right" vertical="center"/>
      <protection locked="0"/>
    </xf>
    <xf numFmtId="176" fontId="45" fillId="28" borderId="136" xfId="0" applyNumberFormat="1" applyFont="1" applyFill="1" applyBorder="1" applyAlignment="1" applyProtection="1">
      <alignment vertical="center"/>
      <protection locked="0"/>
    </xf>
    <xf numFmtId="181" fontId="45" fillId="28" borderId="136" xfId="0" applyNumberFormat="1" applyFont="1" applyFill="1" applyBorder="1" applyAlignment="1" applyProtection="1">
      <alignment vertical="center"/>
      <protection locked="0"/>
    </xf>
    <xf numFmtId="182" fontId="45" fillId="28" borderId="65" xfId="0" applyNumberFormat="1" applyFont="1" applyFill="1" applyBorder="1" applyAlignment="1" applyProtection="1">
      <alignment vertical="center"/>
      <protection locked="0"/>
    </xf>
    <xf numFmtId="176" fontId="45" fillId="29" borderId="65" xfId="0" applyNumberFormat="1" applyFont="1" applyFill="1" applyBorder="1" applyAlignment="1" applyProtection="1">
      <alignment vertical="center"/>
    </xf>
    <xf numFmtId="176" fontId="56" fillId="29" borderId="0" xfId="0" applyNumberFormat="1" applyFont="1" applyFill="1" applyBorder="1" applyAlignment="1" applyProtection="1">
      <alignment vertical="center"/>
    </xf>
    <xf numFmtId="176" fontId="56" fillId="29" borderId="94" xfId="0" applyNumberFormat="1" applyFont="1" applyFill="1" applyBorder="1" applyAlignment="1" applyProtection="1">
      <alignment vertical="center"/>
    </xf>
    <xf numFmtId="176" fontId="45" fillId="28" borderId="65" xfId="0" applyNumberFormat="1" applyFont="1" applyFill="1" applyBorder="1" applyAlignment="1" applyProtection="1">
      <alignment vertical="center"/>
      <protection locked="0"/>
    </xf>
    <xf numFmtId="176" fontId="42" fillId="29" borderId="104" xfId="0" applyNumberFormat="1" applyFont="1" applyFill="1" applyBorder="1" applyAlignment="1" applyProtection="1">
      <alignment vertical="center"/>
      <protection locked="0"/>
    </xf>
    <xf numFmtId="0" fontId="72" fillId="0" borderId="38" xfId="0" applyFont="1" applyBorder="1" applyAlignment="1">
      <alignment vertical="center" shrinkToFit="1"/>
    </xf>
    <xf numFmtId="0" fontId="72" fillId="0" borderId="60" xfId="0" applyFont="1" applyBorder="1" applyAlignment="1">
      <alignment horizontal="right" vertical="center" shrinkToFit="1"/>
    </xf>
    <xf numFmtId="0" fontId="72" fillId="0" borderId="53" xfId="0" applyFont="1" applyBorder="1" applyAlignment="1">
      <alignment horizontal="right" vertical="center" shrinkToFit="1"/>
    </xf>
    <xf numFmtId="0" fontId="76" fillId="0" borderId="51" xfId="0" applyFont="1" applyFill="1" applyBorder="1" applyAlignment="1">
      <alignment vertical="center"/>
    </xf>
    <xf numFmtId="0" fontId="77" fillId="0" borderId="84" xfId="0" applyFont="1" applyFill="1" applyBorder="1" applyAlignment="1" applyProtection="1">
      <alignment vertical="center" shrinkToFit="1"/>
      <protection locked="0"/>
    </xf>
    <xf numFmtId="0" fontId="42" fillId="0" borderId="0" xfId="0" applyFont="1" applyFill="1" applyAlignment="1">
      <alignment vertical="center"/>
    </xf>
    <xf numFmtId="0" fontId="65" fillId="24" borderId="98" xfId="0" applyFont="1" applyFill="1" applyBorder="1">
      <alignment vertical="center"/>
    </xf>
    <xf numFmtId="176" fontId="54" fillId="0" borderId="18" xfId="0" applyNumberFormat="1" applyFont="1" applyFill="1" applyBorder="1" applyAlignment="1">
      <alignment horizontal="right" vertical="center"/>
    </xf>
    <xf numFmtId="176" fontId="54" fillId="0" borderId="44" xfId="0" applyNumberFormat="1" applyFont="1" applyFill="1" applyBorder="1" applyAlignment="1">
      <alignment horizontal="right" vertical="center"/>
    </xf>
    <xf numFmtId="176" fontId="54" fillId="28" borderId="0" xfId="0" applyNumberFormat="1" applyFont="1" applyFill="1" applyBorder="1" applyAlignment="1" applyProtection="1">
      <alignment horizontal="right" vertical="center"/>
      <protection locked="0"/>
    </xf>
    <xf numFmtId="176" fontId="54" fillId="28" borderId="98" xfId="0" applyNumberFormat="1" applyFont="1" applyFill="1" applyBorder="1" applyAlignment="1" applyProtection="1">
      <alignment horizontal="right" vertical="center"/>
      <protection locked="0"/>
    </xf>
    <xf numFmtId="176" fontId="54" fillId="28" borderId="11" xfId="0" applyNumberFormat="1" applyFont="1" applyFill="1" applyBorder="1" applyAlignment="1" applyProtection="1">
      <alignment horizontal="right" vertical="center"/>
      <protection locked="0"/>
    </xf>
    <xf numFmtId="0" fontId="56" fillId="29" borderId="46" xfId="0" applyFont="1" applyFill="1" applyBorder="1" applyAlignment="1">
      <alignment horizontal="center" vertical="center" wrapText="1"/>
    </xf>
    <xf numFmtId="0" fontId="46" fillId="29" borderId="137" xfId="0" applyFont="1" applyFill="1" applyBorder="1" applyAlignment="1" applyProtection="1">
      <alignment vertical="center"/>
      <protection locked="0"/>
    </xf>
    <xf numFmtId="0" fontId="46" fillId="29" borderId="138" xfId="0" applyFont="1" applyFill="1" applyBorder="1" applyAlignment="1" applyProtection="1">
      <alignment vertical="center"/>
      <protection locked="0"/>
    </xf>
    <xf numFmtId="0" fontId="46" fillId="29" borderId="63" xfId="0" applyFont="1" applyFill="1" applyBorder="1" applyAlignment="1" applyProtection="1">
      <alignment vertical="center"/>
    </xf>
    <xf numFmtId="0" fontId="56" fillId="29" borderId="63" xfId="0" applyFont="1" applyFill="1" applyBorder="1" applyAlignment="1" applyProtection="1">
      <alignment vertical="center"/>
    </xf>
    <xf numFmtId="0" fontId="46" fillId="29" borderId="139" xfId="0" applyFont="1" applyFill="1" applyBorder="1" applyAlignment="1" applyProtection="1">
      <alignment vertical="center"/>
    </xf>
    <xf numFmtId="0" fontId="56" fillId="29" borderId="140" xfId="0" applyFont="1" applyFill="1" applyBorder="1" applyAlignment="1" applyProtection="1">
      <alignment vertical="center"/>
    </xf>
    <xf numFmtId="0" fontId="56" fillId="29" borderId="64" xfId="0" applyFont="1" applyFill="1" applyBorder="1" applyAlignment="1">
      <alignment vertical="center"/>
    </xf>
    <xf numFmtId="0" fontId="45" fillId="28" borderId="50" xfId="0" applyFont="1" applyFill="1" applyBorder="1" applyAlignment="1" applyProtection="1">
      <alignment horizontal="center" vertical="center"/>
      <protection locked="0"/>
    </xf>
    <xf numFmtId="2" fontId="72" fillId="0" borderId="18" xfId="0" applyNumberFormat="1" applyFont="1" applyBorder="1" applyAlignment="1">
      <alignment vertical="center" shrinkToFit="1"/>
    </xf>
    <xf numFmtId="2" fontId="72" fillId="0" borderId="50" xfId="0" applyNumberFormat="1" applyFont="1" applyBorder="1" applyAlignment="1">
      <alignment horizontal="center" vertical="center" shrinkToFit="1"/>
    </xf>
    <xf numFmtId="2" fontId="72" fillId="0" borderId="0" xfId="0" applyNumberFormat="1" applyFont="1" applyBorder="1" applyAlignment="1">
      <alignment horizontal="center" vertical="center" shrinkToFit="1"/>
    </xf>
    <xf numFmtId="2" fontId="72" fillId="0" borderId="11" xfId="0" applyNumberFormat="1" applyFont="1" applyBorder="1" applyAlignment="1">
      <alignment horizontal="center" vertical="center" shrinkToFit="1"/>
    </xf>
    <xf numFmtId="0" fontId="53" fillId="0" borderId="0" xfId="0" applyFont="1" applyFill="1" applyBorder="1" applyAlignment="1" applyProtection="1">
      <alignment horizontal="center" vertical="center" shrinkToFit="1"/>
      <protection locked="0"/>
    </xf>
    <xf numFmtId="0" fontId="45" fillId="0" borderId="12" xfId="0" applyFont="1" applyFill="1" applyBorder="1" applyAlignment="1">
      <alignment horizontal="center" vertical="center"/>
    </xf>
    <xf numFmtId="0" fontId="41" fillId="24" borderId="98" xfId="0" applyFont="1" applyFill="1" applyBorder="1">
      <alignment vertical="center"/>
    </xf>
    <xf numFmtId="0" fontId="56" fillId="29" borderId="38" xfId="0" applyFont="1" applyFill="1" applyBorder="1" applyAlignment="1">
      <alignment horizontal="center" vertical="center"/>
    </xf>
    <xf numFmtId="176" fontId="45" fillId="29" borderId="141" xfId="0" applyNumberFormat="1" applyFont="1" applyFill="1" applyBorder="1" applyAlignment="1" applyProtection="1">
      <alignment horizontal="center" vertical="center"/>
    </xf>
    <xf numFmtId="0" fontId="45" fillId="28" borderId="65" xfId="0" applyFont="1" applyFill="1" applyBorder="1" applyAlignment="1" applyProtection="1">
      <alignment horizontal="center" vertical="center"/>
      <protection locked="0"/>
    </xf>
    <xf numFmtId="2" fontId="72" fillId="0" borderId="65" xfId="0" applyNumberFormat="1" applyFont="1" applyBorder="1" applyAlignment="1">
      <alignment horizontal="center" vertical="center" shrinkToFit="1"/>
    </xf>
    <xf numFmtId="176" fontId="46" fillId="0" borderId="0" xfId="0" applyNumberFormat="1" applyFont="1" applyFill="1" applyBorder="1" applyAlignment="1">
      <alignment vertical="center" wrapText="1"/>
    </xf>
    <xf numFmtId="176" fontId="46" fillId="0" borderId="98" xfId="0" applyNumberFormat="1" applyFont="1" applyFill="1" applyBorder="1" applyAlignment="1">
      <alignment vertical="center" wrapText="1"/>
    </xf>
    <xf numFmtId="176" fontId="46" fillId="0" borderId="11" xfId="0" applyNumberFormat="1" applyFont="1" applyFill="1" applyBorder="1" applyAlignment="1">
      <alignment vertical="center" wrapText="1"/>
    </xf>
    <xf numFmtId="176" fontId="46" fillId="0" borderId="103" xfId="0" applyNumberFormat="1" applyFont="1" applyFill="1" applyBorder="1" applyAlignment="1">
      <alignment vertical="center" wrapText="1"/>
    </xf>
    <xf numFmtId="0" fontId="56" fillId="29" borderId="98" xfId="0" applyFont="1" applyFill="1" applyBorder="1" applyAlignment="1">
      <alignment horizontal="center" vertical="center"/>
    </xf>
    <xf numFmtId="0" fontId="56" fillId="0" borderId="117" xfId="0" applyFont="1" applyFill="1" applyBorder="1" applyAlignment="1">
      <alignment vertical="center" wrapText="1"/>
    </xf>
    <xf numFmtId="0" fontId="53" fillId="25" borderId="28" xfId="0" applyFont="1" applyFill="1" applyBorder="1" applyAlignment="1">
      <alignment horizontal="center" vertical="center" wrapText="1"/>
    </xf>
    <xf numFmtId="0" fontId="41" fillId="29" borderId="142" xfId="0" applyFont="1" applyFill="1" applyBorder="1">
      <alignment vertical="center"/>
    </xf>
    <xf numFmtId="0" fontId="41" fillId="29" borderId="46" xfId="0" applyFont="1" applyFill="1" applyBorder="1">
      <alignment vertical="center"/>
    </xf>
    <xf numFmtId="0" fontId="46" fillId="29" borderId="46" xfId="0" applyFont="1" applyFill="1" applyBorder="1" applyAlignment="1">
      <alignment vertical="center" wrapText="1"/>
    </xf>
    <xf numFmtId="0" fontId="61" fillId="29" borderId="29" xfId="0" applyFont="1" applyFill="1" applyBorder="1" applyAlignment="1">
      <alignment vertical="center" wrapText="1"/>
    </xf>
    <xf numFmtId="0" fontId="56" fillId="29" borderId="18" xfId="0" applyFont="1" applyFill="1" applyBorder="1" applyAlignment="1">
      <alignment horizontal="center" vertical="center"/>
    </xf>
    <xf numFmtId="176" fontId="45" fillId="29" borderId="143" xfId="0" applyNumberFormat="1" applyFont="1" applyFill="1" applyBorder="1" applyAlignment="1" applyProtection="1">
      <alignment horizontal="center" vertical="center"/>
    </xf>
    <xf numFmtId="0" fontId="72" fillId="0" borderId="18" xfId="0" applyFont="1" applyBorder="1" applyAlignment="1">
      <alignment vertical="center" shrinkToFit="1"/>
    </xf>
    <xf numFmtId="0" fontId="72" fillId="0" borderId="0" xfId="0" applyFont="1" applyBorder="1" applyAlignment="1">
      <alignment vertical="center" shrinkToFit="1"/>
    </xf>
    <xf numFmtId="0" fontId="72" fillId="0" borderId="11" xfId="0" applyFont="1" applyBorder="1" applyAlignment="1">
      <alignment vertical="center" shrinkToFit="1"/>
    </xf>
    <xf numFmtId="0" fontId="56" fillId="29" borderId="117" xfId="0" applyFont="1" applyFill="1" applyBorder="1" applyAlignment="1">
      <alignment vertical="center"/>
    </xf>
    <xf numFmtId="0" fontId="46" fillId="25" borderId="14" xfId="0" applyFont="1" applyFill="1" applyBorder="1" applyAlignment="1">
      <alignment horizontal="center" vertical="center"/>
    </xf>
    <xf numFmtId="0" fontId="46" fillId="0" borderId="42" xfId="0" applyFont="1" applyFill="1" applyBorder="1" applyAlignment="1">
      <alignment horizontal="center" vertical="center"/>
    </xf>
    <xf numFmtId="0" fontId="46" fillId="0" borderId="12" xfId="0" applyFont="1" applyFill="1" applyBorder="1" applyAlignment="1">
      <alignment horizontal="center" vertical="center"/>
    </xf>
    <xf numFmtId="0" fontId="46" fillId="0" borderId="12" xfId="0" applyFont="1" applyFill="1" applyBorder="1" applyAlignment="1">
      <alignment horizontal="center" vertical="center" wrapText="1"/>
    </xf>
    <xf numFmtId="0" fontId="46" fillId="0" borderId="41" xfId="0" applyFont="1" applyFill="1" applyBorder="1" applyAlignment="1">
      <alignment horizontal="center" vertical="center"/>
    </xf>
    <xf numFmtId="0" fontId="46" fillId="24" borderId="98" xfId="0" applyFont="1" applyFill="1" applyBorder="1">
      <alignment vertical="center"/>
    </xf>
    <xf numFmtId="0" fontId="45" fillId="0" borderId="18" xfId="0" applyFont="1" applyFill="1" applyBorder="1" applyAlignment="1">
      <alignment vertical="center"/>
    </xf>
    <xf numFmtId="0" fontId="45" fillId="0" borderId="46" xfId="0" applyFont="1" applyFill="1" applyBorder="1" applyAlignment="1">
      <alignment horizontal="left" vertical="center"/>
    </xf>
    <xf numFmtId="0" fontId="72" fillId="0" borderId="28" xfId="0" applyFont="1" applyBorder="1" applyAlignment="1">
      <alignment vertical="center" shrinkToFit="1"/>
    </xf>
    <xf numFmtId="0" fontId="72" fillId="0" borderId="63" xfId="0" applyFont="1" applyBorder="1" applyAlignment="1">
      <alignment vertical="center" shrinkToFit="1"/>
    </xf>
    <xf numFmtId="0" fontId="72" fillId="0" borderId="64" xfId="0" applyFont="1" applyBorder="1" applyAlignment="1">
      <alignment vertical="center" shrinkToFit="1"/>
    </xf>
    <xf numFmtId="0" fontId="59" fillId="24" borderId="44" xfId="0" applyFont="1" applyFill="1" applyBorder="1" applyAlignment="1" applyProtection="1">
      <alignment vertical="center"/>
      <protection locked="0"/>
    </xf>
    <xf numFmtId="0" fontId="56" fillId="29" borderId="98" xfId="0" applyFont="1" applyFill="1" applyBorder="1" applyAlignment="1">
      <alignment horizontal="center" vertical="center" wrapText="1"/>
    </xf>
    <xf numFmtId="0" fontId="56" fillId="33" borderId="117" xfId="0" applyFont="1" applyFill="1" applyBorder="1" applyAlignment="1">
      <alignment vertical="center"/>
    </xf>
    <xf numFmtId="0" fontId="78" fillId="0" borderId="67" xfId="0" applyFont="1" applyBorder="1" applyAlignment="1">
      <alignment horizontal="center" vertical="center"/>
    </xf>
    <xf numFmtId="0" fontId="79" fillId="0" borderId="0" xfId="0" applyFont="1" applyFill="1" applyAlignment="1">
      <alignment horizontal="right" vertical="center"/>
    </xf>
    <xf numFmtId="0" fontId="41" fillId="0" borderId="0" xfId="0" applyFont="1" applyFill="1" applyBorder="1" applyProtection="1">
      <alignment vertical="center"/>
      <protection locked="0"/>
    </xf>
    <xf numFmtId="0" fontId="45" fillId="0" borderId="12" xfId="0" applyFont="1" applyFill="1" applyBorder="1" applyAlignment="1" applyProtection="1">
      <alignment vertical="center"/>
    </xf>
    <xf numFmtId="0" fontId="74" fillId="30" borderId="66" xfId="0" applyFont="1" applyFill="1" applyBorder="1" applyAlignment="1">
      <alignment horizontal="center" vertical="center"/>
    </xf>
    <xf numFmtId="0" fontId="47" fillId="0" borderId="132" xfId="0" applyFont="1" applyFill="1" applyBorder="1" applyProtection="1">
      <alignment vertical="center"/>
      <protection locked="0"/>
    </xf>
    <xf numFmtId="0" fontId="45" fillId="0" borderId="18" xfId="0" applyFont="1" applyFill="1" applyBorder="1" applyAlignment="1">
      <alignment horizontal="center" vertical="center"/>
    </xf>
    <xf numFmtId="0" fontId="80" fillId="30" borderId="144" xfId="0" applyFont="1" applyFill="1" applyBorder="1" applyAlignment="1">
      <alignment horizontal="center" vertical="center"/>
    </xf>
    <xf numFmtId="0" fontId="80" fillId="30" borderId="145" xfId="0" applyFont="1" applyFill="1" applyBorder="1" applyAlignment="1">
      <alignment horizontal="center" vertical="center"/>
    </xf>
    <xf numFmtId="0" fontId="80" fillId="30" borderId="146" xfId="0" applyFont="1" applyFill="1" applyBorder="1" applyAlignment="1">
      <alignment horizontal="center" vertical="center"/>
    </xf>
    <xf numFmtId="0" fontId="45" fillId="27" borderId="51" xfId="0" applyFont="1" applyFill="1" applyBorder="1" applyAlignment="1">
      <alignment vertical="center"/>
    </xf>
    <xf numFmtId="0" fontId="45" fillId="0" borderId="98" xfId="0" applyFont="1" applyFill="1" applyBorder="1" applyAlignment="1">
      <alignment vertical="center"/>
    </xf>
    <xf numFmtId="0" fontId="45" fillId="0" borderId="11" xfId="0" applyFont="1" applyFill="1" applyBorder="1" applyAlignment="1">
      <alignment vertical="center"/>
    </xf>
    <xf numFmtId="0" fontId="45" fillId="0" borderId="103" xfId="0" applyFont="1" applyFill="1" applyBorder="1" applyAlignment="1">
      <alignment vertical="center"/>
    </xf>
    <xf numFmtId="176" fontId="54" fillId="24" borderId="60" xfId="0" applyNumberFormat="1" applyFont="1" applyFill="1" applyBorder="1" applyAlignment="1" applyProtection="1">
      <alignment horizontal="right" vertical="center"/>
      <protection locked="0"/>
    </xf>
    <xf numFmtId="176" fontId="54" fillId="24" borderId="88" xfId="0" applyNumberFormat="1" applyFont="1" applyFill="1" applyBorder="1" applyAlignment="1" applyProtection="1">
      <alignment horizontal="right" vertical="center"/>
      <protection locked="0"/>
    </xf>
    <xf numFmtId="176" fontId="54" fillId="24" borderId="53" xfId="0" applyNumberFormat="1" applyFont="1" applyFill="1" applyBorder="1" applyAlignment="1" applyProtection="1">
      <alignment horizontal="right" vertical="center"/>
      <protection locked="0"/>
    </xf>
    <xf numFmtId="0" fontId="56" fillId="29" borderId="46" xfId="0" applyFont="1" applyFill="1" applyBorder="1" applyAlignment="1">
      <alignment horizontal="center" vertical="center"/>
    </xf>
    <xf numFmtId="0" fontId="46" fillId="0" borderId="137" xfId="0" applyFont="1" applyBorder="1" applyAlignment="1" applyProtection="1">
      <alignment vertical="center"/>
      <protection locked="0"/>
    </xf>
    <xf numFmtId="0" fontId="46" fillId="0" borderId="138" xfId="0" applyFont="1" applyBorder="1" applyAlignment="1" applyProtection="1">
      <alignment vertical="center"/>
      <protection locked="0"/>
    </xf>
    <xf numFmtId="176" fontId="45" fillId="29" borderId="147" xfId="0" applyNumberFormat="1" applyFont="1" applyFill="1" applyBorder="1" applyAlignment="1" applyProtection="1">
      <alignment horizontal="center" vertical="center"/>
    </xf>
    <xf numFmtId="0" fontId="72" fillId="0" borderId="35" xfId="0" applyFont="1" applyBorder="1" applyAlignment="1">
      <alignment horizontal="center" vertical="center" textRotation="255" shrinkToFit="1"/>
    </xf>
    <xf numFmtId="0" fontId="72" fillId="0" borderId="69" xfId="0" applyFont="1" applyBorder="1" applyAlignment="1">
      <alignment horizontal="center" vertical="center" textRotation="255" shrinkToFit="1"/>
    </xf>
    <xf numFmtId="0" fontId="72" fillId="0" borderId="36" xfId="0" applyFont="1" applyBorder="1" applyAlignment="1">
      <alignment horizontal="center" vertical="center" textRotation="255" shrinkToFit="1"/>
    </xf>
    <xf numFmtId="0" fontId="46" fillId="0" borderId="51" xfId="0" applyFont="1" applyFill="1" applyBorder="1" applyAlignment="1">
      <alignment vertical="center"/>
    </xf>
    <xf numFmtId="0" fontId="45" fillId="0" borderId="98" xfId="0" applyFont="1" applyFill="1" applyBorder="1">
      <alignment vertical="center"/>
    </xf>
    <xf numFmtId="176" fontId="54" fillId="24" borderId="0" xfId="0" applyNumberFormat="1" applyFont="1" applyFill="1" applyBorder="1" applyAlignment="1" applyProtection="1">
      <alignment horizontal="right" vertical="center"/>
      <protection locked="0"/>
    </xf>
    <xf numFmtId="176" fontId="54" fillId="24" borderId="98" xfId="0" applyNumberFormat="1" applyFont="1" applyFill="1" applyBorder="1" applyAlignment="1" applyProtection="1">
      <alignment horizontal="right" vertical="center"/>
      <protection locked="0"/>
    </xf>
    <xf numFmtId="176" fontId="54" fillId="24" borderId="11" xfId="0" applyNumberFormat="1" applyFont="1" applyFill="1" applyBorder="1" applyAlignment="1" applyProtection="1">
      <alignment horizontal="right" vertical="center"/>
      <protection locked="0"/>
    </xf>
    <xf numFmtId="0" fontId="45" fillId="29" borderId="141" xfId="0" applyFont="1" applyFill="1" applyBorder="1" applyAlignment="1" applyProtection="1">
      <alignment horizontal="center" vertical="center"/>
    </xf>
    <xf numFmtId="0" fontId="45" fillId="29" borderId="148" xfId="0" applyFont="1" applyFill="1" applyBorder="1" applyAlignment="1" applyProtection="1">
      <alignment horizontal="center" vertical="center"/>
    </xf>
    <xf numFmtId="0" fontId="45" fillId="29" borderId="149" xfId="0" applyFont="1" applyFill="1" applyBorder="1" applyAlignment="1" applyProtection="1">
      <alignment horizontal="center" vertical="center"/>
    </xf>
    <xf numFmtId="0" fontId="45" fillId="0" borderId="51" xfId="0" applyFont="1" applyFill="1" applyBorder="1" applyAlignment="1">
      <alignment vertical="center"/>
    </xf>
    <xf numFmtId="0" fontId="79" fillId="0" borderId="0" xfId="0" applyFont="1" applyFill="1" applyAlignment="1">
      <alignment vertical="center"/>
    </xf>
    <xf numFmtId="0" fontId="45" fillId="29" borderId="143" xfId="0" applyFont="1" applyFill="1" applyBorder="1" applyAlignment="1" applyProtection="1">
      <alignment horizontal="center" vertical="center"/>
    </xf>
    <xf numFmtId="0" fontId="45" fillId="29" borderId="150" xfId="0" applyFont="1" applyFill="1" applyBorder="1" applyAlignment="1" applyProtection="1">
      <alignment horizontal="center" vertical="center"/>
    </xf>
    <xf numFmtId="0" fontId="45" fillId="29" borderId="151" xfId="0" applyFont="1" applyFill="1" applyBorder="1" applyAlignment="1" applyProtection="1">
      <alignment horizontal="center" vertical="center"/>
    </xf>
    <xf numFmtId="0" fontId="46" fillId="27" borderId="11" xfId="0" applyFont="1" applyFill="1" applyBorder="1" applyAlignment="1">
      <alignment vertical="center" wrapText="1"/>
    </xf>
    <xf numFmtId="0" fontId="46" fillId="28" borderId="11" xfId="0" applyFont="1" applyFill="1" applyBorder="1" applyAlignment="1">
      <alignment vertical="center" wrapText="1"/>
    </xf>
    <xf numFmtId="0" fontId="46" fillId="24" borderId="11" xfId="0" applyFont="1" applyFill="1" applyBorder="1" applyAlignment="1">
      <alignment vertical="center" wrapText="1"/>
    </xf>
    <xf numFmtId="0" fontId="45" fillId="27" borderId="51" xfId="0" applyFont="1" applyFill="1" applyBorder="1">
      <alignment vertical="center"/>
    </xf>
    <xf numFmtId="0" fontId="56" fillId="0" borderId="98" xfId="0" applyFont="1" applyFill="1" applyBorder="1" applyAlignment="1">
      <alignment vertical="center"/>
    </xf>
    <xf numFmtId="0" fontId="56" fillId="0" borderId="11" xfId="0" applyFont="1" applyFill="1" applyBorder="1" applyAlignment="1">
      <alignment vertical="center"/>
    </xf>
    <xf numFmtId="0" fontId="56" fillId="0" borderId="103" xfId="0" applyFont="1" applyFill="1" applyBorder="1" applyAlignment="1">
      <alignment vertical="center"/>
    </xf>
    <xf numFmtId="0" fontId="46" fillId="26" borderId="11" xfId="0" applyFont="1" applyFill="1" applyBorder="1" applyAlignment="1">
      <alignment vertical="center" wrapText="1"/>
    </xf>
    <xf numFmtId="0" fontId="42" fillId="0" borderId="18" xfId="0" applyFont="1" applyFill="1" applyBorder="1" applyAlignment="1" applyProtection="1">
      <alignment vertical="center"/>
      <protection locked="0"/>
    </xf>
    <xf numFmtId="0" fontId="56" fillId="27" borderId="11" xfId="0" applyFont="1" applyFill="1" applyBorder="1" applyAlignment="1">
      <alignment vertical="center"/>
    </xf>
    <xf numFmtId="0" fontId="56" fillId="28" borderId="11" xfId="0" applyFont="1" applyFill="1" applyBorder="1" applyAlignment="1">
      <alignment vertical="center"/>
    </xf>
    <xf numFmtId="0" fontId="56" fillId="24" borderId="11" xfId="0" applyFont="1" applyFill="1" applyBorder="1" applyAlignment="1">
      <alignment vertical="center"/>
    </xf>
    <xf numFmtId="0" fontId="46" fillId="29" borderId="51" xfId="0" applyFont="1" applyFill="1" applyBorder="1" applyAlignment="1">
      <alignment vertical="center"/>
    </xf>
    <xf numFmtId="0" fontId="56" fillId="26" borderId="11" xfId="0" applyFont="1" applyFill="1" applyBorder="1" applyAlignment="1">
      <alignment vertical="center"/>
    </xf>
    <xf numFmtId="0" fontId="56" fillId="29" borderId="117" xfId="0" applyFont="1" applyFill="1" applyBorder="1" applyAlignment="1">
      <alignment vertical="center" wrapText="1"/>
    </xf>
    <xf numFmtId="0" fontId="81" fillId="0" borderId="0" xfId="0" applyFont="1">
      <alignment vertical="center"/>
    </xf>
    <xf numFmtId="0" fontId="64" fillId="0" borderId="0" xfId="0" applyFont="1" applyFill="1" applyBorder="1" applyAlignment="1">
      <alignment horizontal="center" vertical="center"/>
    </xf>
    <xf numFmtId="0" fontId="52" fillId="0" borderId="19" xfId="0" applyFont="1" applyFill="1" applyBorder="1" applyAlignment="1">
      <alignment horizontal="center" vertical="center"/>
    </xf>
    <xf numFmtId="0" fontId="41" fillId="0" borderId="0" xfId="0" applyFont="1" applyProtection="1">
      <alignment vertical="center"/>
      <protection locked="0"/>
    </xf>
    <xf numFmtId="0" fontId="45" fillId="0" borderId="115" xfId="0" applyFont="1" applyFill="1" applyBorder="1" applyAlignment="1" applyProtection="1">
      <alignment horizontal="left" vertical="center"/>
    </xf>
    <xf numFmtId="0" fontId="45" fillId="0" borderId="64" xfId="0" applyFont="1" applyFill="1" applyBorder="1" applyAlignment="1" applyProtection="1">
      <alignment horizontal="left" vertical="center" wrapText="1"/>
    </xf>
    <xf numFmtId="0" fontId="45" fillId="0" borderId="46" xfId="0" applyFont="1" applyBorder="1" applyProtection="1">
      <alignment vertical="center"/>
    </xf>
    <xf numFmtId="0" fontId="45" fillId="0" borderId="63" xfId="0" applyFont="1" applyFill="1" applyBorder="1" applyAlignment="1" applyProtection="1">
      <alignment horizontal="left" vertical="center"/>
    </xf>
    <xf numFmtId="0" fontId="45" fillId="0" borderId="64" xfId="0" applyFont="1" applyFill="1" applyBorder="1" applyAlignment="1" applyProtection="1">
      <alignment horizontal="left" vertical="center"/>
    </xf>
    <xf numFmtId="0" fontId="45" fillId="0" borderId="0" xfId="0" applyFont="1" applyAlignment="1">
      <alignment horizontal="left" vertical="center" wrapText="1"/>
    </xf>
    <xf numFmtId="0" fontId="47" fillId="0" borderId="30" xfId="0" applyFont="1" applyBorder="1">
      <alignment vertical="center"/>
    </xf>
    <xf numFmtId="0" fontId="47" fillId="0" borderId="134" xfId="0" applyFont="1" applyBorder="1">
      <alignment vertical="center"/>
    </xf>
    <xf numFmtId="0" fontId="47" fillId="0" borderId="135" xfId="0" applyFont="1" applyBorder="1">
      <alignment vertical="center"/>
    </xf>
    <xf numFmtId="0" fontId="56" fillId="0" borderId="0" xfId="0" applyFont="1" applyAlignment="1">
      <alignment horizontal="left" vertical="top" wrapText="1"/>
    </xf>
    <xf numFmtId="0" fontId="46" fillId="29" borderId="152" xfId="0" applyFont="1" applyFill="1" applyBorder="1">
      <alignment vertical="center"/>
    </xf>
    <xf numFmtId="0" fontId="46" fillId="29" borderId="153" xfId="0" applyFont="1" applyFill="1" applyBorder="1">
      <alignment vertical="center"/>
    </xf>
    <xf numFmtId="0" fontId="46" fillId="29" borderId="153" xfId="0" applyFont="1" applyFill="1" applyBorder="1" applyProtection="1">
      <alignment vertical="center"/>
    </xf>
    <xf numFmtId="0" fontId="45" fillId="29" borderId="147" xfId="0" applyFont="1" applyFill="1" applyBorder="1" applyAlignment="1" applyProtection="1">
      <alignment horizontal="center" vertical="center"/>
    </xf>
    <xf numFmtId="0" fontId="45" fillId="29" borderId="154" xfId="0" applyFont="1" applyFill="1" applyBorder="1" applyAlignment="1" applyProtection="1">
      <alignment horizontal="center" vertical="center"/>
    </xf>
    <xf numFmtId="0" fontId="45" fillId="29" borderId="155" xfId="0" applyFont="1" applyFill="1" applyBorder="1" applyAlignment="1" applyProtection="1">
      <alignment horizontal="center" vertical="center"/>
    </xf>
    <xf numFmtId="0" fontId="46" fillId="29" borderId="63" xfId="0" applyFont="1" applyFill="1" applyBorder="1" applyProtection="1">
      <alignment vertical="center"/>
    </xf>
    <xf numFmtId="0" fontId="56" fillId="29" borderId="140" xfId="0" applyFont="1" applyFill="1" applyBorder="1" applyProtection="1">
      <alignment vertical="center"/>
    </xf>
    <xf numFmtId="0" fontId="46" fillId="0" borderId="63" xfId="0" applyFont="1" applyBorder="1">
      <alignment vertical="center"/>
    </xf>
    <xf numFmtId="0" fontId="56" fillId="29" borderId="64" xfId="0" applyFont="1" applyFill="1" applyBorder="1">
      <alignment vertical="center"/>
    </xf>
    <xf numFmtId="0" fontId="45" fillId="0" borderId="28" xfId="0" applyFont="1" applyBorder="1" applyAlignment="1">
      <alignment horizontal="center" vertical="center"/>
    </xf>
    <xf numFmtId="0" fontId="45" fillId="0" borderId="63" xfId="0" applyFont="1" applyFill="1" applyBorder="1" applyAlignment="1">
      <alignment horizontal="center" vertical="center"/>
    </xf>
    <xf numFmtId="0" fontId="46" fillId="29" borderId="63" xfId="0" applyFont="1" applyFill="1" applyBorder="1" applyAlignment="1" applyProtection="1">
      <alignment vertical="center"/>
      <protection locked="0"/>
    </xf>
    <xf numFmtId="0" fontId="56" fillId="0" borderId="0" xfId="0" applyFont="1" applyAlignment="1"/>
    <xf numFmtId="0" fontId="78" fillId="0" borderId="0" xfId="0" applyFont="1" applyFill="1">
      <alignment vertical="center"/>
    </xf>
    <xf numFmtId="0" fontId="57" fillId="0" borderId="0" xfId="0" applyFont="1" applyAlignment="1"/>
    <xf numFmtId="0" fontId="46" fillId="0" borderId="0" xfId="0" applyFont="1" applyAlignment="1">
      <alignment vertical="center" wrapText="1"/>
    </xf>
    <xf numFmtId="0" fontId="45" fillId="0" borderId="46" xfId="0" applyFont="1" applyBorder="1" applyProtection="1">
      <alignment vertical="center"/>
      <protection locked="0"/>
    </xf>
    <xf numFmtId="0" fontId="45" fillId="0" borderId="28" xfId="0" applyFont="1" applyBorder="1" applyProtection="1">
      <alignment vertical="center"/>
      <protection locked="0"/>
    </xf>
    <xf numFmtId="0" fontId="56" fillId="0" borderId="63" xfId="0" applyFont="1" applyBorder="1" applyProtection="1">
      <alignment vertical="center"/>
      <protection locked="0"/>
    </xf>
    <xf numFmtId="0" fontId="46" fillId="0" borderId="63" xfId="0" applyFont="1" applyBorder="1" applyProtection="1">
      <alignment vertical="center"/>
      <protection locked="0"/>
    </xf>
    <xf numFmtId="0" fontId="56" fillId="27" borderId="65" xfId="0" applyFont="1" applyFill="1" applyBorder="1" applyAlignment="1" applyProtection="1">
      <alignment vertical="center"/>
      <protection locked="0"/>
    </xf>
    <xf numFmtId="0" fontId="45" fillId="0" borderId="63" xfId="0" applyFont="1" applyBorder="1" applyProtection="1">
      <alignment vertical="center"/>
      <protection locked="0"/>
    </xf>
    <xf numFmtId="0" fontId="45" fillId="0" borderId="65" xfId="0" applyFont="1" applyBorder="1" applyAlignment="1" applyProtection="1">
      <alignment horizontal="center" vertical="center"/>
      <protection locked="0"/>
    </xf>
    <xf numFmtId="0" fontId="46" fillId="27" borderId="45" xfId="0" applyFont="1" applyFill="1" applyBorder="1" applyAlignment="1">
      <alignment vertical="center" wrapText="1"/>
    </xf>
    <xf numFmtId="0" fontId="45" fillId="0" borderId="0" xfId="0" applyFont="1" applyAlignment="1" applyProtection="1">
      <alignment horizontal="center" vertical="center"/>
      <protection locked="0"/>
    </xf>
    <xf numFmtId="0" fontId="56" fillId="28" borderId="65" xfId="0" applyFont="1" applyFill="1" applyBorder="1" applyAlignment="1" applyProtection="1">
      <alignment horizontal="left" vertical="center"/>
      <protection locked="0"/>
    </xf>
    <xf numFmtId="0" fontId="45" fillId="28" borderId="65" xfId="0" applyFont="1" applyFill="1" applyBorder="1" applyAlignment="1" applyProtection="1">
      <alignment vertical="center"/>
      <protection locked="0"/>
    </xf>
    <xf numFmtId="0" fontId="45" fillId="0" borderId="64" xfId="0" applyFont="1" applyBorder="1" applyProtection="1">
      <alignment vertical="center"/>
      <protection locked="0"/>
    </xf>
    <xf numFmtId="0" fontId="46" fillId="0" borderId="29" xfId="0" applyFont="1" applyFill="1" applyBorder="1" applyAlignment="1" applyProtection="1">
      <alignment horizontal="left" vertical="center"/>
      <protection locked="0"/>
    </xf>
    <xf numFmtId="0" fontId="56" fillId="28" borderId="65" xfId="0" applyFont="1" applyFill="1" applyBorder="1" applyAlignment="1" applyProtection="1">
      <alignment vertical="center"/>
      <protection locked="0"/>
    </xf>
    <xf numFmtId="0" fontId="46" fillId="28" borderId="45" xfId="0" applyFont="1" applyFill="1" applyBorder="1" applyAlignment="1">
      <alignment vertical="center" wrapText="1"/>
    </xf>
    <xf numFmtId="0" fontId="45" fillId="0" borderId="46" xfId="0" applyFont="1" applyFill="1" applyBorder="1" applyAlignment="1" applyProtection="1">
      <alignment vertical="center"/>
      <protection locked="0"/>
    </xf>
    <xf numFmtId="0" fontId="45" fillId="29" borderId="46" xfId="0" applyFont="1" applyFill="1" applyBorder="1" applyAlignment="1" applyProtection="1">
      <alignment vertical="center"/>
      <protection locked="0"/>
    </xf>
    <xf numFmtId="0" fontId="56" fillId="24" borderId="27" xfId="0" applyFont="1" applyFill="1" applyBorder="1" applyAlignment="1" applyProtection="1">
      <alignment vertical="center"/>
      <protection locked="0"/>
    </xf>
    <xf numFmtId="0" fontId="46" fillId="24" borderId="45" xfId="0" applyFont="1" applyFill="1" applyBorder="1" applyAlignment="1">
      <alignment vertical="center" wrapText="1"/>
    </xf>
    <xf numFmtId="0" fontId="46" fillId="26" borderId="65" xfId="0" applyFont="1" applyFill="1" applyBorder="1" applyAlignment="1" applyProtection="1">
      <alignment vertical="center"/>
      <protection locked="0"/>
    </xf>
    <xf numFmtId="0" fontId="56" fillId="0" borderId="65" xfId="0" applyFont="1" applyBorder="1">
      <alignment vertical="center"/>
    </xf>
    <xf numFmtId="0" fontId="56" fillId="0" borderId="63" xfId="0" applyFont="1" applyBorder="1">
      <alignment vertical="center"/>
    </xf>
    <xf numFmtId="0" fontId="56" fillId="0" borderId="126" xfId="0" applyFont="1" applyBorder="1">
      <alignment vertical="center"/>
    </xf>
    <xf numFmtId="0" fontId="56" fillId="0" borderId="156" xfId="0" applyFont="1" applyBorder="1">
      <alignment vertical="center"/>
    </xf>
    <xf numFmtId="0" fontId="46" fillId="27" borderId="64" xfId="0" applyFont="1" applyFill="1" applyBorder="1" applyAlignment="1">
      <alignment vertical="center" wrapText="1"/>
    </xf>
    <xf numFmtId="0" fontId="46" fillId="0" borderId="140" xfId="0" applyFont="1" applyFill="1" applyBorder="1" applyAlignment="1">
      <alignment vertical="center" wrapText="1"/>
    </xf>
    <xf numFmtId="0" fontId="46" fillId="0" borderId="63" xfId="0" applyFont="1" applyFill="1" applyBorder="1" applyAlignment="1">
      <alignment vertical="center" wrapText="1"/>
    </xf>
    <xf numFmtId="0" fontId="69" fillId="27" borderId="65" xfId="0" applyFont="1" applyFill="1" applyBorder="1" applyAlignment="1" applyProtection="1">
      <alignment horizontal="left" vertical="center" wrapText="1"/>
      <protection locked="0"/>
    </xf>
    <xf numFmtId="0" fontId="71" fillId="0" borderId="63" xfId="0" applyFont="1" applyBorder="1" applyAlignment="1">
      <alignment vertical="center" wrapText="1"/>
    </xf>
    <xf numFmtId="0" fontId="56" fillId="27" borderId="65" xfId="0" applyFont="1" applyFill="1" applyBorder="1" applyAlignment="1" applyProtection="1">
      <alignment horizontal="left" vertical="center" wrapText="1"/>
      <protection locked="0"/>
    </xf>
    <xf numFmtId="0" fontId="56" fillId="0" borderId="45" xfId="0" applyFont="1" applyBorder="1">
      <alignment vertical="center"/>
    </xf>
    <xf numFmtId="0" fontId="45" fillId="0" borderId="0" xfId="0" applyFont="1" applyAlignment="1">
      <alignment horizontal="center" vertical="center"/>
    </xf>
    <xf numFmtId="0" fontId="46" fillId="0" borderId="64" xfId="0" applyFont="1" applyFill="1" applyBorder="1" applyAlignment="1">
      <alignment horizontal="left" vertical="center" wrapText="1"/>
    </xf>
    <xf numFmtId="0" fontId="56" fillId="0" borderId="115" xfId="0" applyFont="1" applyFill="1" applyBorder="1" applyAlignment="1">
      <alignment vertical="center" wrapText="1"/>
    </xf>
    <xf numFmtId="0" fontId="56" fillId="0" borderId="126" xfId="0" applyFont="1" applyFill="1" applyBorder="1" applyAlignment="1">
      <alignment horizontal="left" vertical="center" wrapText="1"/>
    </xf>
    <xf numFmtId="0" fontId="56" fillId="0" borderId="139" xfId="0" applyFont="1" applyFill="1" applyBorder="1" applyAlignment="1">
      <alignment horizontal="left" vertical="center" wrapText="1"/>
    </xf>
    <xf numFmtId="49" fontId="56" fillId="0" borderId="46" xfId="0" applyNumberFormat="1" applyFont="1" applyFill="1" applyBorder="1" applyAlignment="1">
      <alignment vertical="center" wrapText="1"/>
    </xf>
    <xf numFmtId="49" fontId="46" fillId="0" borderId="28" xfId="0" applyNumberFormat="1" applyFont="1" applyFill="1" applyBorder="1" applyAlignment="1">
      <alignment horizontal="center" vertical="center" wrapText="1"/>
    </xf>
    <xf numFmtId="0" fontId="56" fillId="29" borderId="157" xfId="0" applyFont="1" applyFill="1" applyBorder="1" applyAlignment="1">
      <alignment horizontal="left" vertical="center" wrapText="1"/>
    </xf>
    <xf numFmtId="0" fontId="56" fillId="29" borderId="129" xfId="0" applyFont="1" applyFill="1" applyBorder="1" applyAlignment="1">
      <alignment vertical="center" wrapText="1"/>
    </xf>
    <xf numFmtId="0" fontId="56" fillId="29" borderId="107" xfId="0" applyFont="1" applyFill="1" applyBorder="1" applyAlignment="1">
      <alignment vertical="center" wrapText="1"/>
    </xf>
    <xf numFmtId="0" fontId="56" fillId="29" borderId="128" xfId="0" applyFont="1" applyFill="1" applyBorder="1" applyAlignment="1">
      <alignment vertical="center" wrapText="1"/>
    </xf>
    <xf numFmtId="0" fontId="56" fillId="29" borderId="106" xfId="0" applyFont="1" applyFill="1" applyBorder="1" applyAlignment="1">
      <alignment vertical="center" wrapText="1"/>
    </xf>
    <xf numFmtId="0" fontId="56" fillId="29" borderId="158" xfId="0" applyFont="1" applyFill="1" applyBorder="1" applyAlignment="1">
      <alignment horizontal="left" vertical="center" wrapText="1"/>
    </xf>
    <xf numFmtId="0" fontId="56" fillId="29" borderId="158" xfId="0" applyFont="1" applyFill="1" applyBorder="1" applyAlignment="1">
      <alignment vertical="center" wrapText="1"/>
    </xf>
    <xf numFmtId="0" fontId="56" fillId="29" borderId="73" xfId="0" applyFont="1" applyFill="1" applyBorder="1" applyAlignment="1">
      <alignment vertical="center" wrapText="1"/>
    </xf>
    <xf numFmtId="0" fontId="56" fillId="29" borderId="128" xfId="0" applyFont="1" applyFill="1" applyBorder="1" applyAlignment="1">
      <alignment horizontal="left" vertical="center" wrapText="1"/>
    </xf>
    <xf numFmtId="0" fontId="56" fillId="29" borderId="159" xfId="0" applyFont="1" applyFill="1" applyBorder="1" applyAlignment="1">
      <alignment vertical="center" wrapText="1"/>
    </xf>
    <xf numFmtId="0" fontId="46" fillId="26" borderId="45" xfId="0" applyFont="1" applyFill="1" applyBorder="1" applyAlignment="1">
      <alignment vertical="center" wrapText="1"/>
    </xf>
    <xf numFmtId="49" fontId="46" fillId="0" borderId="0" xfId="0" applyNumberFormat="1" applyFont="1" applyAlignment="1">
      <alignment horizontal="left" vertical="center" wrapText="1"/>
    </xf>
    <xf numFmtId="0" fontId="56" fillId="29" borderId="157" xfId="0" applyFont="1" applyFill="1" applyBorder="1" applyAlignment="1">
      <alignment vertical="center" wrapText="1"/>
    </xf>
    <xf numFmtId="0" fontId="56" fillId="29" borderId="160" xfId="0" applyFont="1" applyFill="1" applyBorder="1" applyAlignment="1">
      <alignment vertical="center" wrapText="1"/>
    </xf>
    <xf numFmtId="0" fontId="61" fillId="29" borderId="0" xfId="0" applyFont="1" applyFill="1" applyAlignment="1">
      <alignment vertical="center" wrapText="1"/>
    </xf>
    <xf numFmtId="0" fontId="56" fillId="29" borderId="0" xfId="0" applyFont="1" applyFill="1" applyAlignment="1">
      <alignment vertical="top" wrapText="1"/>
    </xf>
    <xf numFmtId="0" fontId="52" fillId="0" borderId="19" xfId="0" applyFont="1" applyBorder="1">
      <alignment vertical="center"/>
    </xf>
    <xf numFmtId="0" fontId="41" fillId="24" borderId="161" xfId="0" applyFont="1" applyFill="1" applyBorder="1">
      <alignment vertical="center"/>
    </xf>
    <xf numFmtId="0" fontId="54" fillId="0" borderId="0" xfId="0" applyFont="1" applyAlignment="1">
      <alignment vertical="center" wrapText="1"/>
    </xf>
    <xf numFmtId="176" fontId="51" fillId="0" borderId="0" xfId="0" applyNumberFormat="1" applyFont="1">
      <alignment vertical="center"/>
    </xf>
    <xf numFmtId="0" fontId="82" fillId="0" borderId="0" xfId="0" applyFont="1" applyAlignment="1">
      <alignment vertical="center" wrapText="1"/>
    </xf>
    <xf numFmtId="0" fontId="51" fillId="0" borderId="0" xfId="0" applyFont="1" applyBorder="1">
      <alignment vertical="center"/>
    </xf>
    <xf numFmtId="0" fontId="46" fillId="0" borderId="54" xfId="0" applyFont="1" applyFill="1" applyBorder="1" applyAlignment="1">
      <alignment horizontal="center" vertical="center"/>
    </xf>
    <xf numFmtId="0" fontId="46" fillId="0" borderId="57" xfId="0" applyFont="1" applyFill="1" applyBorder="1" applyAlignment="1">
      <alignment horizontal="center" vertical="center"/>
    </xf>
    <xf numFmtId="0" fontId="46" fillId="0" borderId="57" xfId="0" applyFont="1" applyFill="1" applyBorder="1" applyAlignment="1">
      <alignment horizontal="center" vertical="center" wrapText="1"/>
    </xf>
    <xf numFmtId="0" fontId="46" fillId="0" borderId="58" xfId="0" applyFont="1" applyFill="1" applyBorder="1" applyAlignment="1">
      <alignment horizontal="center" vertical="center"/>
    </xf>
    <xf numFmtId="0" fontId="39" fillId="0" borderId="136" xfId="0" applyFont="1" applyFill="1" applyBorder="1">
      <alignment vertical="center"/>
    </xf>
    <xf numFmtId="0" fontId="61" fillId="29" borderId="73" xfId="0" applyFont="1" applyFill="1" applyBorder="1" applyAlignment="1">
      <alignment horizontal="left" vertical="center" wrapText="1"/>
    </xf>
    <xf numFmtId="0" fontId="39" fillId="0" borderId="73" xfId="0" applyFont="1" applyFill="1" applyBorder="1">
      <alignment vertical="center"/>
    </xf>
    <xf numFmtId="0" fontId="52" fillId="0" borderId="73" xfId="0" applyFont="1" applyFill="1" applyBorder="1">
      <alignment vertical="center"/>
    </xf>
    <xf numFmtId="0" fontId="52" fillId="0" borderId="159" xfId="0" applyFont="1" applyFill="1" applyBorder="1">
      <alignment vertical="center"/>
    </xf>
    <xf numFmtId="0" fontId="51" fillId="0" borderId="136" xfId="0" applyFont="1" applyBorder="1">
      <alignment vertical="center"/>
    </xf>
    <xf numFmtId="0" fontId="51" fillId="0" borderId="73" xfId="0" applyFont="1" applyBorder="1">
      <alignment vertical="center"/>
    </xf>
    <xf numFmtId="0" fontId="45" fillId="0" borderId="73" xfId="0" applyFont="1" applyFill="1" applyBorder="1">
      <alignment vertical="center"/>
    </xf>
    <xf numFmtId="0" fontId="39" fillId="0" borderId="159" xfId="0" applyFont="1" applyBorder="1">
      <alignment vertical="center"/>
    </xf>
    <xf numFmtId="0" fontId="47" fillId="0" borderId="0" xfId="0" applyFont="1" applyFill="1" applyAlignment="1">
      <alignment vertical="center"/>
    </xf>
    <xf numFmtId="49" fontId="39" fillId="0" borderId="0" xfId="0" applyNumberFormat="1" applyFont="1" applyFill="1" applyAlignment="1">
      <alignment horizontal="left" vertical="center"/>
    </xf>
    <xf numFmtId="0" fontId="51" fillId="0" borderId="0" xfId="0" applyFont="1" applyFill="1" applyBorder="1" applyAlignment="1">
      <alignment vertical="center"/>
    </xf>
    <xf numFmtId="0" fontId="54" fillId="0" borderId="0" xfId="0" applyFont="1" applyFill="1" applyBorder="1" applyAlignment="1">
      <alignment vertical="center"/>
    </xf>
    <xf numFmtId="0" fontId="54" fillId="0" borderId="0" xfId="0" applyFont="1" applyFill="1" applyBorder="1" applyAlignment="1">
      <alignment vertical="center" wrapText="1"/>
    </xf>
    <xf numFmtId="176" fontId="51" fillId="0" borderId="0" xfId="0" applyNumberFormat="1" applyFont="1" applyFill="1" applyBorder="1" applyAlignment="1">
      <alignment vertical="center"/>
    </xf>
    <xf numFmtId="0" fontId="83" fillId="0" borderId="0" xfId="0" applyFont="1" applyFill="1" applyBorder="1" applyAlignment="1">
      <alignment vertical="center" wrapText="1"/>
    </xf>
    <xf numFmtId="0" fontId="82" fillId="0" borderId="0" xfId="0" applyFont="1" applyFill="1" applyBorder="1" applyAlignment="1">
      <alignment vertical="center" wrapText="1"/>
    </xf>
    <xf numFmtId="0" fontId="47" fillId="0" borderId="0" xfId="0" applyFont="1" applyFill="1" applyBorder="1" applyAlignment="1">
      <alignment vertical="center" wrapText="1"/>
    </xf>
    <xf numFmtId="0" fontId="51" fillId="0" borderId="0" xfId="0" applyFont="1" applyFill="1" applyBorder="1" applyAlignment="1">
      <alignment horizontal="center" vertical="center"/>
    </xf>
    <xf numFmtId="0" fontId="54" fillId="0" borderId="0" xfId="0" applyFont="1" applyFill="1" applyBorder="1" applyAlignment="1">
      <alignment horizontal="left" vertical="center" wrapText="1"/>
    </xf>
    <xf numFmtId="0" fontId="82" fillId="0" borderId="0" xfId="0" applyFont="1" applyFill="1" applyAlignment="1">
      <alignment vertical="center"/>
    </xf>
    <xf numFmtId="0" fontId="54" fillId="0" borderId="0" xfId="0" applyFont="1" applyFill="1" applyBorder="1">
      <alignment vertical="center"/>
    </xf>
    <xf numFmtId="0" fontId="49" fillId="0" borderId="0" xfId="0" applyFont="1" applyFill="1" applyAlignment="1">
      <alignment horizontal="right" vertical="center"/>
    </xf>
    <xf numFmtId="0" fontId="39" fillId="0" borderId="13" xfId="0" applyFont="1" applyBorder="1">
      <alignment vertical="center"/>
    </xf>
    <xf numFmtId="0" fontId="54" fillId="0" borderId="14" xfId="0" applyFont="1" applyBorder="1">
      <alignment vertical="center"/>
    </xf>
    <xf numFmtId="0" fontId="54" fillId="0" borderId="15" xfId="0" applyFont="1" applyBorder="1">
      <alignment vertical="center"/>
    </xf>
    <xf numFmtId="0" fontId="54" fillId="0" borderId="16" xfId="0" applyFont="1" applyBorder="1">
      <alignment vertical="center"/>
    </xf>
    <xf numFmtId="0" fontId="51" fillId="0" borderId="16" xfId="0" applyFont="1" applyBorder="1">
      <alignment vertical="center"/>
    </xf>
    <xf numFmtId="0" fontId="51" fillId="0" borderId="15" xfId="0" applyFont="1" applyBorder="1">
      <alignment vertical="center"/>
    </xf>
    <xf numFmtId="178" fontId="54" fillId="0" borderId="0" xfId="0" applyNumberFormat="1" applyFont="1" applyFill="1" applyBorder="1">
      <alignment vertical="center"/>
    </xf>
    <xf numFmtId="0" fontId="51" fillId="0" borderId="14" xfId="0" applyFont="1" applyFill="1" applyBorder="1" applyAlignment="1">
      <alignment horizontal="center" vertical="center"/>
    </xf>
    <xf numFmtId="0" fontId="51" fillId="30" borderId="66" xfId="0" applyFont="1" applyFill="1" applyBorder="1">
      <alignment vertical="center"/>
    </xf>
    <xf numFmtId="0" fontId="54" fillId="0" borderId="46" xfId="0" applyFont="1" applyBorder="1">
      <alignment vertical="center"/>
    </xf>
    <xf numFmtId="0" fontId="54" fillId="0" borderId="162" xfId="0" applyFont="1" applyBorder="1">
      <alignment vertical="center"/>
    </xf>
    <xf numFmtId="0" fontId="54" fillId="0" borderId="75" xfId="0" applyFont="1" applyBorder="1">
      <alignment vertical="center"/>
    </xf>
    <xf numFmtId="0" fontId="54" fillId="0" borderId="79" xfId="0" applyFont="1" applyBorder="1">
      <alignment vertical="center"/>
    </xf>
    <xf numFmtId="0" fontId="54" fillId="0" borderId="60" xfId="0" applyFont="1" applyBorder="1">
      <alignment vertical="center"/>
    </xf>
    <xf numFmtId="0" fontId="54" fillId="0" borderId="80" xfId="0" applyFont="1" applyBorder="1">
      <alignment vertical="center"/>
    </xf>
    <xf numFmtId="0" fontId="54" fillId="0" borderId="12" xfId="0" applyFont="1" applyBorder="1" applyAlignment="1">
      <alignment horizontal="center" vertical="center"/>
    </xf>
    <xf numFmtId="178" fontId="54" fillId="0" borderId="14" xfId="0" applyNumberFormat="1" applyFont="1" applyBorder="1">
      <alignment vertical="center"/>
    </xf>
    <xf numFmtId="178" fontId="54" fillId="0" borderId="81" xfId="0" applyNumberFormat="1" applyFont="1" applyBorder="1">
      <alignment vertical="center"/>
    </xf>
    <xf numFmtId="0" fontId="54" fillId="28" borderId="17" xfId="0" applyFont="1" applyFill="1" applyBorder="1" applyProtection="1">
      <alignment vertical="center"/>
      <protection locked="0"/>
    </xf>
    <xf numFmtId="178" fontId="54" fillId="0" borderId="79" xfId="0" applyNumberFormat="1" applyFont="1" applyBorder="1">
      <alignment vertical="center"/>
    </xf>
    <xf numFmtId="178" fontId="54" fillId="0" borderId="16" xfId="0" applyNumberFormat="1" applyFont="1" applyBorder="1">
      <alignment vertical="center"/>
    </xf>
    <xf numFmtId="178" fontId="54" fillId="0" borderId="15" xfId="0" applyNumberFormat="1" applyFont="1" applyBorder="1">
      <alignment vertical="center"/>
    </xf>
    <xf numFmtId="0" fontId="54" fillId="0" borderId="44" xfId="0" applyFont="1" applyBorder="1" applyAlignment="1">
      <alignment horizontal="center" vertical="center"/>
    </xf>
    <xf numFmtId="178" fontId="54" fillId="0" borderId="18" xfId="0" applyNumberFormat="1" applyFont="1" applyBorder="1">
      <alignment vertical="center"/>
    </xf>
    <xf numFmtId="178" fontId="54" fillId="0" borderId="95" xfId="0" applyNumberFormat="1" applyFont="1" applyBorder="1">
      <alignment vertical="center"/>
    </xf>
    <xf numFmtId="0" fontId="54" fillId="28" borderId="65" xfId="0" applyFont="1" applyFill="1" applyBorder="1" applyProtection="1">
      <alignment vertical="center"/>
      <protection locked="0"/>
    </xf>
    <xf numFmtId="178" fontId="54" fillId="0" borderId="94" xfId="0" applyNumberFormat="1" applyFont="1" applyBorder="1">
      <alignment vertical="center"/>
    </xf>
    <xf numFmtId="178" fontId="54" fillId="0" borderId="0" xfId="0" applyNumberFormat="1" applyFont="1">
      <alignment vertical="center"/>
    </xf>
    <xf numFmtId="0" fontId="54" fillId="28" borderId="51" xfId="0" applyFont="1" applyFill="1" applyBorder="1" applyProtection="1">
      <alignment vertical="center"/>
      <protection locked="0"/>
    </xf>
    <xf numFmtId="178" fontId="54" fillId="0" borderId="11" xfId="0" applyNumberFormat="1" applyFont="1" applyBorder="1">
      <alignment vertical="center"/>
    </xf>
    <xf numFmtId="0" fontId="54" fillId="0" borderId="115" xfId="0" applyFont="1" applyBorder="1">
      <alignment vertical="center"/>
    </xf>
    <xf numFmtId="0" fontId="54" fillId="28" borderId="27" xfId="0" applyFont="1" applyFill="1" applyBorder="1" applyProtection="1">
      <alignment vertical="center"/>
      <protection locked="0"/>
    </xf>
    <xf numFmtId="183" fontId="54" fillId="0" borderId="0" xfId="0" applyNumberFormat="1" applyFont="1" applyFill="1" applyBorder="1">
      <alignment vertical="center"/>
    </xf>
    <xf numFmtId="0" fontId="54" fillId="0" borderId="18" xfId="0" applyFont="1" applyBorder="1">
      <alignment vertical="center"/>
    </xf>
    <xf numFmtId="0" fontId="54" fillId="0" borderId="0" xfId="0" applyFont="1">
      <alignment vertical="center"/>
    </xf>
    <xf numFmtId="0" fontId="84" fillId="0" borderId="0" xfId="0" applyFont="1" applyFill="1">
      <alignment vertical="center"/>
    </xf>
    <xf numFmtId="0" fontId="85" fillId="0" borderId="0" xfId="0" applyFont="1" applyFill="1">
      <alignment vertical="center"/>
    </xf>
    <xf numFmtId="0" fontId="85" fillId="0" borderId="0" xfId="0" applyFont="1" applyFill="1" applyAlignment="1">
      <alignment vertical="center"/>
    </xf>
    <xf numFmtId="38" fontId="54" fillId="0" borderId="14" xfId="47" applyFont="1" applyFill="1" applyBorder="1">
      <alignment vertical="center"/>
    </xf>
    <xf numFmtId="38" fontId="54" fillId="0" borderId="15" xfId="47" applyFont="1" applyFill="1" applyBorder="1">
      <alignment vertical="center"/>
    </xf>
    <xf numFmtId="38" fontId="54" fillId="0" borderId="16" xfId="47" applyFont="1" applyFill="1" applyBorder="1">
      <alignment vertical="center"/>
    </xf>
    <xf numFmtId="0" fontId="54" fillId="0" borderId="11" xfId="0" applyFont="1" applyBorder="1" applyAlignment="1">
      <alignment horizontal="right" vertical="center"/>
    </xf>
    <xf numFmtId="0" fontId="54" fillId="0" borderId="11" xfId="0" applyFont="1" applyBorder="1">
      <alignment vertical="center"/>
    </xf>
    <xf numFmtId="38" fontId="54" fillId="0" borderId="11" xfId="47" applyFont="1" applyBorder="1">
      <alignment vertical="center"/>
    </xf>
    <xf numFmtId="38" fontId="54" fillId="0" borderId="0" xfId="47" applyFont="1">
      <alignment vertical="center"/>
    </xf>
    <xf numFmtId="0" fontId="54" fillId="0" borderId="38" xfId="0" applyFont="1" applyBorder="1" applyAlignment="1">
      <alignment horizontal="center" vertical="center"/>
    </xf>
    <xf numFmtId="0" fontId="54" fillId="0" borderId="53" xfId="0" applyFont="1" applyBorder="1">
      <alignment vertical="center"/>
    </xf>
    <xf numFmtId="0" fontId="86" fillId="0" borderId="18" xfId="0" applyFont="1" applyBorder="1">
      <alignment vertical="center"/>
    </xf>
    <xf numFmtId="0" fontId="86" fillId="0" borderId="0" xfId="0" applyFont="1">
      <alignment vertical="center"/>
    </xf>
    <xf numFmtId="0" fontId="86" fillId="0" borderId="11" xfId="0" applyFont="1" applyBorder="1">
      <alignment vertical="center"/>
    </xf>
    <xf numFmtId="0" fontId="54" fillId="31" borderId="18" xfId="0" applyFont="1" applyFill="1" applyBorder="1">
      <alignment vertical="center"/>
    </xf>
    <xf numFmtId="0" fontId="54" fillId="31" borderId="0" xfId="0" applyFont="1" applyFill="1">
      <alignment vertical="center"/>
    </xf>
    <xf numFmtId="0" fontId="54" fillId="0" borderId="28" xfId="0" applyFont="1" applyBorder="1">
      <alignment vertical="center"/>
    </xf>
    <xf numFmtId="0" fontId="54" fillId="0" borderId="64" xfId="0" applyFont="1" applyBorder="1">
      <alignment vertical="center"/>
    </xf>
    <xf numFmtId="0" fontId="54" fillId="31" borderId="28" xfId="0" applyFont="1" applyFill="1" applyBorder="1">
      <alignment vertical="center"/>
    </xf>
    <xf numFmtId="0" fontId="54" fillId="0" borderId="63" xfId="0" applyFont="1" applyBorder="1">
      <alignment vertical="center"/>
    </xf>
    <xf numFmtId="0" fontId="54" fillId="31" borderId="63" xfId="0" applyFont="1" applyFill="1" applyBorder="1">
      <alignment vertical="center"/>
    </xf>
    <xf numFmtId="0" fontId="51" fillId="0" borderId="0" xfId="0" applyFont="1" applyFill="1" applyProtection="1">
      <alignment vertical="center"/>
      <protection locked="0"/>
    </xf>
    <xf numFmtId="0" fontId="51" fillId="0" borderId="0" xfId="0" applyFont="1" applyFill="1" applyAlignment="1" applyProtection="1">
      <alignment vertical="top"/>
      <protection locked="0"/>
    </xf>
    <xf numFmtId="0" fontId="39" fillId="0" borderId="0" xfId="0" applyFont="1" applyFill="1" applyProtection="1">
      <alignment vertical="center"/>
      <protection locked="0"/>
    </xf>
    <xf numFmtId="0" fontId="0" fillId="0" borderId="0" xfId="0" applyFont="1" applyAlignment="1">
      <alignment vertical="center"/>
    </xf>
    <xf numFmtId="0" fontId="0" fillId="0" borderId="0" xfId="0" applyFont="1">
      <alignment vertical="center"/>
    </xf>
    <xf numFmtId="0" fontId="87" fillId="0" borderId="0" xfId="0" applyFont="1" applyBorder="1" applyAlignment="1">
      <alignment vertical="center"/>
    </xf>
    <xf numFmtId="0" fontId="88" fillId="0" borderId="38" xfId="0" applyFont="1" applyBorder="1" applyAlignment="1">
      <alignment horizontal="center" vertical="center" wrapText="1"/>
    </xf>
    <xf numFmtId="0" fontId="88" fillId="0" borderId="60" xfId="0" applyFont="1" applyBorder="1" applyAlignment="1">
      <alignment horizontal="center" vertical="center" wrapText="1"/>
    </xf>
    <xf numFmtId="0" fontId="88" fillId="0" borderId="53" xfId="0" applyFont="1" applyBorder="1" applyAlignment="1">
      <alignment horizontal="center" vertical="center" wrapText="1"/>
    </xf>
    <xf numFmtId="0" fontId="87" fillId="0" borderId="96" xfId="0" applyFont="1" applyBorder="1" applyAlignment="1">
      <alignment horizontal="left" vertical="center" wrapText="1"/>
    </xf>
    <xf numFmtId="0" fontId="87" fillId="0" borderId="163" xfId="0" applyFont="1" applyBorder="1" applyAlignment="1">
      <alignment horizontal="left" vertical="center" wrapText="1"/>
    </xf>
    <xf numFmtId="0" fontId="87" fillId="0" borderId="68" xfId="0" applyFont="1" applyBorder="1" applyAlignment="1">
      <alignment horizontal="left" vertical="center" wrapText="1"/>
    </xf>
    <xf numFmtId="0" fontId="88" fillId="0" borderId="18" xfId="0" applyFont="1" applyBorder="1" applyAlignment="1">
      <alignment horizontal="center" vertical="center" wrapText="1"/>
    </xf>
    <xf numFmtId="0" fontId="88" fillId="0" borderId="0" xfId="0" applyFont="1" applyBorder="1" applyAlignment="1">
      <alignment horizontal="center" vertical="center" wrapText="1"/>
    </xf>
    <xf numFmtId="0" fontId="88" fillId="0" borderId="11" xfId="0" applyFont="1" applyBorder="1" applyAlignment="1">
      <alignment horizontal="center" vertical="center" wrapText="1"/>
    </xf>
    <xf numFmtId="0" fontId="87" fillId="0" borderId="44" xfId="0" applyFont="1" applyBorder="1" applyAlignment="1">
      <alignment horizontal="left" vertical="center" wrapText="1"/>
    </xf>
    <xf numFmtId="0" fontId="87" fillId="0" borderId="48" xfId="0" applyFont="1" applyBorder="1" applyAlignment="1">
      <alignment horizontal="left" vertical="center" wrapText="1"/>
    </xf>
    <xf numFmtId="0" fontId="87" fillId="0" borderId="43" xfId="0" applyFont="1" applyBorder="1" applyAlignment="1">
      <alignment horizontal="left" vertical="center" wrapText="1"/>
    </xf>
    <xf numFmtId="0" fontId="88" fillId="0" borderId="33" xfId="0" applyFont="1" applyBorder="1" applyAlignment="1">
      <alignment horizontal="center" vertical="center"/>
    </xf>
    <xf numFmtId="0" fontId="88" fillId="0" borderId="34" xfId="0" applyFont="1" applyBorder="1" applyAlignment="1">
      <alignment horizontal="center" vertical="center" wrapText="1"/>
    </xf>
    <xf numFmtId="179" fontId="87" fillId="0" borderId="34" xfId="48" applyNumberFormat="1" applyFont="1" applyBorder="1" applyAlignment="1">
      <alignment vertical="center" wrapText="1"/>
    </xf>
    <xf numFmtId="179" fontId="87" fillId="0" borderId="37" xfId="48" applyNumberFormat="1" applyFont="1" applyBorder="1" applyAlignment="1">
      <alignment vertical="center" wrapText="1"/>
    </xf>
    <xf numFmtId="179" fontId="87" fillId="0" borderId="33" xfId="48" applyNumberFormat="1" applyFont="1" applyBorder="1" applyAlignment="1">
      <alignment vertical="center" wrapText="1"/>
    </xf>
    <xf numFmtId="0" fontId="88" fillId="0" borderId="42" xfId="0" applyFont="1" applyBorder="1" applyAlignment="1">
      <alignment horizontal="center" vertical="center"/>
    </xf>
    <xf numFmtId="0" fontId="88" fillId="0" borderId="12" xfId="0" applyFont="1" applyBorder="1" applyAlignment="1">
      <alignment horizontal="center" vertical="center" wrapText="1"/>
    </xf>
    <xf numFmtId="179" fontId="87" fillId="0" borderId="12" xfId="48" applyNumberFormat="1" applyFont="1" applyBorder="1" applyAlignment="1">
      <alignment vertical="center" wrapText="1"/>
    </xf>
    <xf numFmtId="179" fontId="87" fillId="0" borderId="41" xfId="48" applyNumberFormat="1" applyFont="1" applyBorder="1" applyAlignment="1">
      <alignment vertical="center" wrapText="1"/>
    </xf>
    <xf numFmtId="179" fontId="87" fillId="0" borderId="42" xfId="48" applyNumberFormat="1" applyFont="1" applyBorder="1" applyAlignment="1">
      <alignment vertical="center" wrapText="1"/>
    </xf>
    <xf numFmtId="179" fontId="87" fillId="0" borderId="46" xfId="48" applyNumberFormat="1" applyFont="1" applyBorder="1" applyAlignment="1">
      <alignment vertical="center" wrapText="1"/>
    </xf>
    <xf numFmtId="179" fontId="87" fillId="0" borderId="52" xfId="48" applyNumberFormat="1" applyFont="1" applyBorder="1" applyAlignment="1">
      <alignment vertical="center" wrapText="1"/>
    </xf>
    <xf numFmtId="179" fontId="87" fillId="0" borderId="45" xfId="48" applyNumberFormat="1" applyFont="1" applyBorder="1" applyAlignment="1">
      <alignment vertical="center" wrapText="1"/>
    </xf>
    <xf numFmtId="10" fontId="87" fillId="0" borderId="12" xfId="48" applyNumberFormat="1" applyFont="1" applyBorder="1" applyAlignment="1">
      <alignment vertical="center" wrapText="1"/>
    </xf>
    <xf numFmtId="10" fontId="87" fillId="0" borderId="42" xfId="48" applyNumberFormat="1" applyFont="1" applyBorder="1" applyAlignment="1">
      <alignment vertical="center" wrapText="1"/>
    </xf>
    <xf numFmtId="10" fontId="87" fillId="0" borderId="41" xfId="48" applyNumberFormat="1" applyFont="1" applyBorder="1" applyAlignment="1">
      <alignment vertical="center" wrapText="1"/>
    </xf>
    <xf numFmtId="0" fontId="88" fillId="0" borderId="54" xfId="0" applyFont="1" applyBorder="1" applyAlignment="1">
      <alignment horizontal="center" vertical="center"/>
    </xf>
    <xf numFmtId="0" fontId="88" fillId="0" borderId="57" xfId="0" applyFont="1" applyBorder="1" applyAlignment="1">
      <alignment horizontal="center" vertical="center" wrapText="1"/>
    </xf>
    <xf numFmtId="10" fontId="87" fillId="0" borderId="58" xfId="48" applyNumberFormat="1" applyFont="1" applyBorder="1" applyAlignment="1">
      <alignment vertical="center" wrapText="1"/>
    </xf>
    <xf numFmtId="0" fontId="88" fillId="0" borderId="68" xfId="0" applyFont="1" applyBorder="1" applyAlignment="1">
      <alignment horizontal="center" vertical="center" wrapText="1"/>
    </xf>
    <xf numFmtId="0" fontId="88" fillId="0" borderId="43" xfId="0" applyFont="1" applyBorder="1" applyAlignment="1">
      <alignment horizontal="center" vertical="center" wrapText="1"/>
    </xf>
    <xf numFmtId="179" fontId="87" fillId="0" borderId="57" xfId="48" applyNumberFormat="1" applyFont="1" applyBorder="1" applyAlignment="1">
      <alignment vertical="center" wrapText="1"/>
    </xf>
    <xf numFmtId="179" fontId="87" fillId="0" borderId="58" xfId="48" applyNumberFormat="1" applyFont="1" applyBorder="1" applyAlignment="1">
      <alignment vertical="center" wrapText="1"/>
    </xf>
    <xf numFmtId="179" fontId="87" fillId="0" borderId="54" xfId="48" applyNumberFormat="1" applyFont="1" applyBorder="1" applyAlignment="1">
      <alignment vertical="center" wrapText="1"/>
    </xf>
    <xf numFmtId="0" fontId="88" fillId="0" borderId="164" xfId="0" applyFont="1" applyBorder="1" applyAlignment="1">
      <alignment horizontal="center" vertical="center" wrapText="1"/>
    </xf>
    <xf numFmtId="0" fontId="88" fillId="0" borderId="165" xfId="0" applyFont="1" applyBorder="1" applyAlignment="1">
      <alignment horizontal="center" vertical="center" wrapText="1"/>
    </xf>
    <xf numFmtId="179" fontId="87" fillId="0" borderId="44" xfId="48" applyNumberFormat="1" applyFont="1" applyBorder="1" applyAlignment="1">
      <alignment vertical="center" wrapText="1"/>
    </xf>
    <xf numFmtId="179" fontId="87" fillId="0" borderId="48" xfId="48" applyNumberFormat="1" applyFont="1" applyBorder="1" applyAlignment="1">
      <alignment vertical="center" wrapText="1"/>
    </xf>
    <xf numFmtId="179" fontId="87" fillId="0" borderId="43" xfId="48" applyNumberFormat="1" applyFont="1" applyFill="1" applyBorder="1" applyAlignment="1">
      <alignment vertical="center" wrapText="1"/>
    </xf>
    <xf numFmtId="0" fontId="88" fillId="0" borderId="70" xfId="0" applyFont="1" applyBorder="1" applyAlignment="1">
      <alignment horizontal="center" vertical="center" wrapText="1"/>
    </xf>
    <xf numFmtId="0" fontId="88" fillId="0" borderId="104" xfId="0" applyFont="1" applyBorder="1" applyAlignment="1">
      <alignment horizontal="center" vertical="center" wrapText="1"/>
    </xf>
    <xf numFmtId="0" fontId="88" fillId="0" borderId="105" xfId="0" applyFont="1" applyBorder="1" applyAlignment="1">
      <alignment horizontal="center" vertical="center" wrapText="1"/>
    </xf>
    <xf numFmtId="0" fontId="87" fillId="0" borderId="96" xfId="0" applyFont="1" applyBorder="1" applyAlignment="1">
      <alignment vertical="center" wrapText="1"/>
    </xf>
    <xf numFmtId="0" fontId="87" fillId="0" borderId="96" xfId="0" applyFont="1" applyBorder="1" applyAlignment="1">
      <alignment vertical="center"/>
    </xf>
    <xf numFmtId="0" fontId="87" fillId="0" borderId="163" xfId="0" applyFont="1" applyBorder="1" applyAlignment="1">
      <alignment vertical="center"/>
    </xf>
    <xf numFmtId="0" fontId="87" fillId="0" borderId="68" xfId="0" applyFont="1" applyBorder="1" applyAlignment="1">
      <alignment vertical="center"/>
    </xf>
    <xf numFmtId="0" fontId="87" fillId="0" borderId="44" xfId="0" applyFont="1" applyBorder="1" applyAlignment="1">
      <alignment vertical="center" wrapText="1"/>
    </xf>
    <xf numFmtId="0" fontId="87" fillId="0" borderId="48" xfId="0" applyFont="1" applyBorder="1" applyAlignment="1">
      <alignment vertical="center" wrapText="1"/>
    </xf>
    <xf numFmtId="0" fontId="87" fillId="0" borderId="43" xfId="0" applyFont="1" applyBorder="1" applyAlignment="1">
      <alignment vertical="center" wrapText="1"/>
    </xf>
    <xf numFmtId="0" fontId="88" fillId="0" borderId="166" xfId="0" applyFont="1" applyBorder="1" applyAlignment="1">
      <alignment horizontal="center" vertical="center"/>
    </xf>
    <xf numFmtId="179" fontId="87" fillId="0" borderId="167" xfId="48" applyNumberFormat="1" applyFont="1" applyBorder="1" applyAlignment="1">
      <alignment vertical="center" wrapText="1"/>
    </xf>
    <xf numFmtId="179" fontId="87" fillId="0" borderId="166" xfId="48" applyNumberFormat="1" applyFont="1" applyBorder="1" applyAlignment="1">
      <alignment vertical="center" wrapText="1"/>
    </xf>
    <xf numFmtId="179" fontId="87" fillId="0" borderId="168" xfId="48" applyNumberFormat="1" applyFont="1" applyBorder="1" applyAlignment="1">
      <alignmen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3" xfId="34"/>
    <cellStyle name="標準 3 2" xfId="35"/>
    <cellStyle name="標準 3 3" xfId="36"/>
    <cellStyle name="良い" xfId="37" builtinId="26" customBuiltin="1"/>
    <cellStyle name="見出し 1" xfId="38" builtinId="16" customBuiltin="1"/>
    <cellStyle name="見出し 2" xfId="39" builtinId="17" customBuiltin="1"/>
    <cellStyle name="見出し 3" xfId="40" builtinId="18" customBuiltin="1"/>
    <cellStyle name="見出し 4" xfId="41" builtinId="19" customBuiltin="1"/>
    <cellStyle name="計算" xfId="42" builtinId="22" customBuiltin="1"/>
    <cellStyle name="説明文" xfId="43" builtinId="53" customBuiltin="1"/>
    <cellStyle name="警告文" xfId="44" builtinId="11" customBuiltin="1"/>
    <cellStyle name="集計" xfId="45" builtinId="25" customBuiltin="1"/>
    <cellStyle name="ハイパーリンク" xfId="46" builtinId="8"/>
    <cellStyle name="桁区切り" xfId="47" builtinId="6"/>
    <cellStyle name="パーセント" xfId="48" builtinId="5"/>
  </cellStyles>
  <dxfs count="22">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s>
  <tableStyles count="0" defaultTableStyle="TableStyleMedium2" defaultPivotStyle="PivotStyleLight16"/>
  <colors>
    <mruColors>
      <color rgb="FFCCFFCC"/>
      <color rgb="FFFFFFCC"/>
      <color rgb="FFFFFF99"/>
      <color rgb="FFFFFF66"/>
      <color rgb="FFCCFFFF"/>
      <color rgb="FF99FF99"/>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theme" Target="theme/theme1.xml" /><Relationship Id="rId11" Type="http://schemas.openxmlformats.org/officeDocument/2006/relationships/sharedStrings" Target="sharedStrings.xml" /><Relationship Id="rId12"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Radio" checked="Checked" firstButton="1"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1889125</xdr:colOff>
      <xdr:row>10</xdr:row>
      <xdr:rowOff>76200</xdr:rowOff>
    </xdr:from>
    <xdr:to xmlns:xdr="http://schemas.openxmlformats.org/drawingml/2006/spreadsheetDrawing">
      <xdr:col>4</xdr:col>
      <xdr:colOff>1941830</xdr:colOff>
      <xdr:row>17</xdr:row>
      <xdr:rowOff>121920</xdr:rowOff>
    </xdr:to>
    <xdr:grpSp>
      <xdr:nvGrpSpPr>
        <xdr:cNvPr id="2" name="グループ化 1"/>
        <xdr:cNvGrpSpPr/>
      </xdr:nvGrpSpPr>
      <xdr:grpSpPr>
        <a:xfrm>
          <a:off x="1889125" y="6084570"/>
          <a:ext cx="9720580" cy="1748155"/>
          <a:chOff x="97972" y="4260273"/>
          <a:chExt cx="8755084" cy="1789215"/>
        </a:xfrm>
      </xdr:grpSpPr>
      <xdr:sp macro="" textlink="">
        <xdr:nvSpPr>
          <xdr:cNvPr id="3" name="四角形: 角を丸くする 2"/>
          <xdr:cNvSpPr/>
        </xdr:nvSpPr>
        <xdr:spPr>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xdr:cNvSpPr/>
        </xdr:nvSpPr>
        <xdr:spPr>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xdr:cNvSpPr/>
        </xdr:nvSpPr>
        <xdr:spPr>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xdr:cNvSpPr/>
        </xdr:nvSpPr>
        <xdr:spPr>
          <a:xfrm>
            <a:off x="2565068" y="4932218"/>
            <a:ext cx="1493323"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9" name="四角形: 角を丸くする 8"/>
          <xdr:cNvSpPr/>
        </xdr:nvSpPr>
        <xdr:spPr>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xdr:cNvSpPr/>
        </xdr:nvSpPr>
        <xdr:spPr>
          <a:xfrm>
            <a:off x="5797136" y="4932218"/>
            <a:ext cx="1502229"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11" name="テキスト ボックス 10"/>
          <xdr:cNvSpPr txBox="1"/>
        </xdr:nvSpPr>
        <xdr:spPr>
          <a:xfrm>
            <a:off x="2543300"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xdr:cNvSpPr txBox="1"/>
        </xdr:nvSpPr>
        <xdr:spPr>
          <a:xfrm>
            <a:off x="5764482"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23</xdr:col>
      <xdr:colOff>70485</xdr:colOff>
      <xdr:row>1</xdr:row>
      <xdr:rowOff>152400</xdr:rowOff>
    </xdr:from>
    <xdr:to xmlns:xdr="http://schemas.openxmlformats.org/drawingml/2006/spreadsheetDrawing">
      <xdr:col>26</xdr:col>
      <xdr:colOff>714375</xdr:colOff>
      <xdr:row>8</xdr:row>
      <xdr:rowOff>114300</xdr:rowOff>
    </xdr:to>
    <xdr:sp macro="" textlink="">
      <xdr:nvSpPr>
        <xdr:cNvPr id="7" name="正方形/長方形 6"/>
        <xdr:cNvSpPr/>
      </xdr:nvSpPr>
      <xdr:spPr>
        <a:xfrm>
          <a:off x="6242685" y="407670"/>
          <a:ext cx="5787390" cy="1748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mlns:xdr="http://schemas.openxmlformats.org/drawingml/2006/spreadsheetDrawing">
      <xdr:col>23</xdr:col>
      <xdr:colOff>241935</xdr:colOff>
      <xdr:row>5</xdr:row>
      <xdr:rowOff>171450</xdr:rowOff>
    </xdr:from>
    <xdr:to xmlns:xdr="http://schemas.openxmlformats.org/drawingml/2006/spreadsheetDrawing">
      <xdr:col>23</xdr:col>
      <xdr:colOff>573405</xdr:colOff>
      <xdr:row>6</xdr:row>
      <xdr:rowOff>67310</xdr:rowOff>
    </xdr:to>
    <xdr:sp macro="" textlink="">
      <xdr:nvSpPr>
        <xdr:cNvPr id="6" name="正方形/長方形 5"/>
        <xdr:cNvSpPr/>
      </xdr:nvSpPr>
      <xdr:spPr>
        <a:xfrm>
          <a:off x="6414135" y="1447800"/>
          <a:ext cx="331470" cy="151130"/>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15</xdr:col>
      <xdr:colOff>226060</xdr:colOff>
      <xdr:row>0</xdr:row>
      <xdr:rowOff>72390</xdr:rowOff>
    </xdr:from>
    <xdr:to xmlns:xdr="http://schemas.openxmlformats.org/drawingml/2006/spreadsheetDrawing">
      <xdr:col>22</xdr:col>
      <xdr:colOff>142875</xdr:colOff>
      <xdr:row>3</xdr:row>
      <xdr:rowOff>130810</xdr:rowOff>
    </xdr:to>
    <xdr:sp macro="" textlink="">
      <xdr:nvSpPr>
        <xdr:cNvPr id="2" name="正方形/長方形 1"/>
        <xdr:cNvSpPr/>
      </xdr:nvSpPr>
      <xdr:spPr>
        <a:xfrm>
          <a:off x="7846060" y="72390"/>
          <a:ext cx="6231890" cy="93472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a:t>
          </a:r>
          <a:r>
            <a:rPr kumimoji="1" lang="ja-JP" altLang="ja-JP" sz="1100">
              <a:solidFill>
                <a:schemeClr val="dk1"/>
              </a:solidFill>
              <a:effectLst/>
              <a:latin typeface="+mn-lt"/>
              <a:ea typeface="+mn-ea"/>
              <a:cs typeface="+mn-cs"/>
            </a:rPr>
            <a:t>処遇改善加算の算定に必要な</a:t>
          </a:r>
          <a:r>
            <a:rPr kumimoji="1" lang="ja-JP" altLang="en-US" sz="1100"/>
            <a:t>情報　入力セル</a:t>
          </a:r>
          <a:endParaRPr kumimoji="1" lang="en-US" altLang="ja-JP" sz="1100"/>
        </a:p>
      </xdr:txBody>
    </xdr:sp>
    <xdr:clientData/>
  </xdr:twoCellAnchor>
  <xdr:twoCellAnchor>
    <xdr:from xmlns:xdr="http://schemas.openxmlformats.org/drawingml/2006/spreadsheetDrawing">
      <xdr:col>15</xdr:col>
      <xdr:colOff>693420</xdr:colOff>
      <xdr:row>2</xdr:row>
      <xdr:rowOff>162560</xdr:rowOff>
    </xdr:from>
    <xdr:to xmlns:xdr="http://schemas.openxmlformats.org/drawingml/2006/spreadsheetDrawing">
      <xdr:col>15</xdr:col>
      <xdr:colOff>1140460</xdr:colOff>
      <xdr:row>2</xdr:row>
      <xdr:rowOff>306705</xdr:rowOff>
    </xdr:to>
    <xdr:sp macro="" textlink="">
      <xdr:nvSpPr>
        <xdr:cNvPr id="4" name="正方形/長方形 3"/>
        <xdr:cNvSpPr/>
      </xdr:nvSpPr>
      <xdr:spPr>
        <a:xfrm>
          <a:off x="8313420" y="695960"/>
          <a:ext cx="447040" cy="14414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15</xdr:col>
      <xdr:colOff>156210</xdr:colOff>
      <xdr:row>0</xdr:row>
      <xdr:rowOff>83820</xdr:rowOff>
    </xdr:from>
    <xdr:to xmlns:xdr="http://schemas.openxmlformats.org/drawingml/2006/spreadsheetDrawing">
      <xdr:col>20</xdr:col>
      <xdr:colOff>356870</xdr:colOff>
      <xdr:row>3</xdr:row>
      <xdr:rowOff>143510</xdr:rowOff>
    </xdr:to>
    <xdr:sp macro="" textlink="">
      <xdr:nvSpPr>
        <xdr:cNvPr id="2" name="正方形/長方形 1"/>
        <xdr:cNvSpPr/>
      </xdr:nvSpPr>
      <xdr:spPr>
        <a:xfrm>
          <a:off x="7642860" y="83820"/>
          <a:ext cx="6229985" cy="9359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a:t>
          </a:r>
          <a:r>
            <a:rPr kumimoji="1" lang="ja-JP" altLang="ja-JP" sz="1100">
              <a:solidFill>
                <a:schemeClr val="dk1"/>
              </a:solidFill>
              <a:effectLst/>
              <a:latin typeface="+mn-lt"/>
              <a:ea typeface="+mn-ea"/>
              <a:cs typeface="+mn-cs"/>
            </a:rPr>
            <a:t>処遇改善加算の算定に必要な</a:t>
          </a:r>
          <a:r>
            <a:rPr kumimoji="1" lang="ja-JP" altLang="en-US" sz="1100"/>
            <a:t>情報　入力セル</a:t>
          </a:r>
          <a:endParaRPr kumimoji="1" lang="en-US" altLang="ja-JP" sz="1100"/>
        </a:p>
      </xdr:txBody>
    </xdr:sp>
    <xdr:clientData/>
  </xdr:twoCellAnchor>
  <xdr:twoCellAnchor>
    <xdr:from xmlns:xdr="http://schemas.openxmlformats.org/drawingml/2006/spreadsheetDrawing">
      <xdr:col>15</xdr:col>
      <xdr:colOff>595630</xdr:colOff>
      <xdr:row>2</xdr:row>
      <xdr:rowOff>179070</xdr:rowOff>
    </xdr:from>
    <xdr:to xmlns:xdr="http://schemas.openxmlformats.org/drawingml/2006/spreadsheetDrawing">
      <xdr:col>15</xdr:col>
      <xdr:colOff>1040765</xdr:colOff>
      <xdr:row>2</xdr:row>
      <xdr:rowOff>321310</xdr:rowOff>
    </xdr:to>
    <xdr:sp macro="" textlink="">
      <xdr:nvSpPr>
        <xdr:cNvPr id="3" name="正方形/長方形 2"/>
        <xdr:cNvSpPr/>
      </xdr:nvSpPr>
      <xdr:spPr>
        <a:xfrm>
          <a:off x="8082280" y="712470"/>
          <a:ext cx="445135" cy="142240"/>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39</xdr:col>
      <xdr:colOff>101600</xdr:colOff>
      <xdr:row>1</xdr:row>
      <xdr:rowOff>93345</xdr:rowOff>
    </xdr:from>
    <xdr:to xmlns:xdr="http://schemas.openxmlformats.org/drawingml/2006/spreadsheetDrawing">
      <xdr:col>68</xdr:col>
      <xdr:colOff>172720</xdr:colOff>
      <xdr:row>4</xdr:row>
      <xdr:rowOff>156210</xdr:rowOff>
    </xdr:to>
    <xdr:sp macro="" textlink="">
      <xdr:nvSpPr>
        <xdr:cNvPr id="2" name="正方形/長方形 1"/>
        <xdr:cNvSpPr/>
      </xdr:nvSpPr>
      <xdr:spPr>
        <a:xfrm>
          <a:off x="22780625" y="360045"/>
          <a:ext cx="6224270" cy="93916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a:t>
          </a:r>
          <a:r>
            <a:rPr kumimoji="1" lang="ja-JP" altLang="ja-JP" sz="1100">
              <a:solidFill>
                <a:schemeClr val="dk1"/>
              </a:solidFill>
              <a:effectLst/>
              <a:latin typeface="+mn-lt"/>
              <a:ea typeface="+mn-ea"/>
              <a:cs typeface="+mn-cs"/>
            </a:rPr>
            <a:t>処遇改善加算の算定に必要な</a:t>
          </a:r>
          <a:r>
            <a:rPr kumimoji="1" lang="ja-JP" altLang="en-US" sz="1100"/>
            <a:t>情報　入力セル</a:t>
          </a:r>
          <a:endParaRPr kumimoji="1" lang="en-US" altLang="ja-JP" sz="1100"/>
        </a:p>
      </xdr:txBody>
    </xdr:sp>
    <xdr:clientData/>
  </xdr:twoCellAnchor>
  <xdr:twoCellAnchor>
    <xdr:from xmlns:xdr="http://schemas.openxmlformats.org/drawingml/2006/spreadsheetDrawing">
      <xdr:col>39</xdr:col>
      <xdr:colOff>533400</xdr:colOff>
      <xdr:row>3</xdr:row>
      <xdr:rowOff>120015</xdr:rowOff>
    </xdr:from>
    <xdr:to xmlns:xdr="http://schemas.openxmlformats.org/drawingml/2006/spreadsheetDrawing">
      <xdr:col>40</xdr:col>
      <xdr:colOff>163195</xdr:colOff>
      <xdr:row>3</xdr:row>
      <xdr:rowOff>259080</xdr:rowOff>
    </xdr:to>
    <xdr:sp macro="" textlink="">
      <xdr:nvSpPr>
        <xdr:cNvPr id="3" name="正方形/長方形 2"/>
        <xdr:cNvSpPr/>
      </xdr:nvSpPr>
      <xdr:spPr>
        <a:xfrm>
          <a:off x="23212425" y="996315"/>
          <a:ext cx="448945" cy="13906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191</xdr:row>
          <xdr:rowOff>143510</xdr:rowOff>
        </xdr:from>
        <xdr:to xmlns:xdr="http://schemas.openxmlformats.org/drawingml/2006/spreadsheetDrawing">
          <xdr:col>5</xdr:col>
          <xdr:colOff>19050</xdr:colOff>
          <xdr:row>203</xdr:row>
          <xdr:rowOff>28575</xdr:rowOff>
        </xdr:to>
        <xdr:grpSp>
          <xdr:nvGrpSpPr>
            <xdr:cNvPr id="19" name="Group 41"/>
            <xdr:cNvGrpSpPr/>
          </xdr:nvGrpSpPr>
          <xdr:grpSpPr>
            <a:xfrm>
              <a:off x="857250" y="48454310"/>
              <a:ext cx="190500" cy="205676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206</xdr:row>
          <xdr:rowOff>47625</xdr:rowOff>
        </xdr:from>
        <xdr:to xmlns:xdr="http://schemas.openxmlformats.org/drawingml/2006/spreadsheetDrawing">
          <xdr:col>5</xdr:col>
          <xdr:colOff>19050</xdr:colOff>
          <xdr:row>206</xdr:row>
          <xdr:rowOff>180975</xdr:rowOff>
        </xdr:to>
        <xdr:sp textlink="">
          <xdr:nvSpPr>
            <xdr:cNvPr id="75798" name="チェック 22" hidden="1">
              <a:extLst>
                <a:ext uri="{63B3BB69-23CF-44E3-9099-C40C66FF867C}">
                  <a14:compatExt spid="_x0000_s75798"/>
                </a:ext>
              </a:extLst>
            </xdr:cNvPr>
            <xdr:cNvSpPr>
              <a:spLocks noRot="1" noChangeShapeType="1"/>
            </xdr:cNvSpPr>
          </xdr:nvSpPr>
          <xdr:spPr>
            <a:xfrm>
              <a:off x="809625" y="51034950"/>
              <a:ext cx="238125" cy="133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207</xdr:row>
          <xdr:rowOff>38100</xdr:rowOff>
        </xdr:from>
        <xdr:to xmlns:xdr="http://schemas.openxmlformats.org/drawingml/2006/spreadsheetDrawing">
          <xdr:col>5</xdr:col>
          <xdr:colOff>19050</xdr:colOff>
          <xdr:row>207</xdr:row>
          <xdr:rowOff>161925</xdr:rowOff>
        </xdr:to>
        <xdr:sp textlink="">
          <xdr:nvSpPr>
            <xdr:cNvPr id="75799" name="チェック 23" hidden="1">
              <a:extLst>
                <a:ext uri="{63B3BB69-23CF-44E3-9099-C40C66FF867C}">
                  <a14:compatExt spid="_x0000_s75799"/>
                </a:ext>
              </a:extLst>
            </xdr:cNvPr>
            <xdr:cNvSpPr>
              <a:spLocks noRot="1" noChangeShapeType="1"/>
            </xdr:cNvSpPr>
          </xdr:nvSpPr>
          <xdr:spPr>
            <a:xfrm>
              <a:off x="809625" y="51215925"/>
              <a:ext cx="238125" cy="123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207</xdr:row>
          <xdr:rowOff>172085</xdr:rowOff>
        </xdr:from>
        <xdr:to xmlns:xdr="http://schemas.openxmlformats.org/drawingml/2006/spreadsheetDrawing">
          <xdr:col>5</xdr:col>
          <xdr:colOff>0</xdr:colOff>
          <xdr:row>209</xdr:row>
          <xdr:rowOff>28575</xdr:rowOff>
        </xdr:to>
        <xdr:sp textlink="">
          <xdr:nvSpPr>
            <xdr:cNvPr id="75800" name="チェック 24" hidden="1">
              <a:extLst>
                <a:ext uri="{63B3BB69-23CF-44E3-9099-C40C66FF867C}">
                  <a14:compatExt spid="_x0000_s75800"/>
                </a:ext>
              </a:extLst>
            </xdr:cNvPr>
            <xdr:cNvSpPr>
              <a:spLocks noRot="1" noChangeShapeType="1"/>
            </xdr:cNvSpPr>
          </xdr:nvSpPr>
          <xdr:spPr>
            <a:xfrm>
              <a:off x="809625" y="51349910"/>
              <a:ext cx="219075"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211</xdr:row>
          <xdr:rowOff>0</xdr:rowOff>
        </xdr:from>
        <xdr:to xmlns:xdr="http://schemas.openxmlformats.org/drawingml/2006/spreadsheetDrawing">
          <xdr:col>5</xdr:col>
          <xdr:colOff>19050</xdr:colOff>
          <xdr:row>211</xdr:row>
          <xdr:rowOff>28575</xdr:rowOff>
        </xdr:to>
        <xdr:grpSp>
          <xdr:nvGrpSpPr>
            <xdr:cNvPr id="32" name="Group 41"/>
            <xdr:cNvGrpSpPr/>
          </xdr:nvGrpSpPr>
          <xdr:grpSpPr>
            <a:xfrm>
              <a:off x="857250" y="51939825"/>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208</xdr:row>
          <xdr:rowOff>152400</xdr:rowOff>
        </xdr:from>
        <xdr:to xmlns:xdr="http://schemas.openxmlformats.org/drawingml/2006/spreadsheetDrawing">
          <xdr:col>5</xdr:col>
          <xdr:colOff>38100</xdr:colOff>
          <xdr:row>210</xdr:row>
          <xdr:rowOff>38100</xdr:rowOff>
        </xdr:to>
        <xdr:sp textlink="">
          <xdr:nvSpPr>
            <xdr:cNvPr id="75801" name="チェック 25" hidden="1">
              <a:extLst>
                <a:ext uri="{63B3BB69-23CF-44E3-9099-C40C66FF867C}">
                  <a14:compatExt spid="_x0000_s75801"/>
                </a:ext>
              </a:extLst>
            </xdr:cNvPr>
            <xdr:cNvSpPr>
              <a:spLocks noRot="1" noChangeShapeType="1"/>
            </xdr:cNvSpPr>
          </xdr:nvSpPr>
          <xdr:spPr>
            <a:xfrm>
              <a:off x="809625" y="51520725"/>
              <a:ext cx="2571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206</xdr:row>
          <xdr:rowOff>28575</xdr:rowOff>
        </xdr:from>
        <xdr:to xmlns:xdr="http://schemas.openxmlformats.org/drawingml/2006/spreadsheetDrawing">
          <xdr:col>19</xdr:col>
          <xdr:colOff>28575</xdr:colOff>
          <xdr:row>206</xdr:row>
          <xdr:rowOff>172085</xdr:rowOff>
        </xdr:to>
        <xdr:sp textlink="">
          <xdr:nvSpPr>
            <xdr:cNvPr id="75802" name="チェック 26" hidden="1">
              <a:extLst>
                <a:ext uri="{63B3BB69-23CF-44E3-9099-C40C66FF867C}">
                  <a14:compatExt spid="_x0000_s75802"/>
                </a:ext>
              </a:extLst>
            </xdr:cNvPr>
            <xdr:cNvSpPr>
              <a:spLocks noRot="1" noChangeShapeType="1"/>
            </xdr:cNvSpPr>
          </xdr:nvSpPr>
          <xdr:spPr>
            <a:xfrm>
              <a:off x="3505200" y="51015900"/>
              <a:ext cx="238125"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214</xdr:row>
          <xdr:rowOff>0</xdr:rowOff>
        </xdr:from>
        <xdr:to xmlns:xdr="http://schemas.openxmlformats.org/drawingml/2006/spreadsheetDrawing">
          <xdr:col>2</xdr:col>
          <xdr:colOff>19050</xdr:colOff>
          <xdr:row>215</xdr:row>
          <xdr:rowOff>19050</xdr:rowOff>
        </xdr:to>
        <xdr:sp textlink="">
          <xdr:nvSpPr>
            <xdr:cNvPr id="75882" name="チェック 106" hidden="1">
              <a:extLst>
                <a:ext uri="{63B3BB69-23CF-44E3-9099-C40C66FF867C}">
                  <a14:compatExt spid="_x0000_s75882"/>
                </a:ext>
              </a:extLst>
            </xdr:cNvPr>
            <xdr:cNvSpPr>
              <a:spLocks noRot="1" noChangeShapeType="1"/>
            </xdr:cNvSpPr>
          </xdr:nvSpPr>
          <xdr:spPr>
            <a:xfrm>
              <a:off x="190500" y="52397025"/>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215</xdr:row>
          <xdr:rowOff>0</xdr:rowOff>
        </xdr:from>
        <xdr:to xmlns:xdr="http://schemas.openxmlformats.org/drawingml/2006/spreadsheetDrawing">
          <xdr:col>2</xdr:col>
          <xdr:colOff>19050</xdr:colOff>
          <xdr:row>216</xdr:row>
          <xdr:rowOff>19050</xdr:rowOff>
        </xdr:to>
        <xdr:sp textlink="">
          <xdr:nvSpPr>
            <xdr:cNvPr id="75886" name="チェック 110" hidden="1">
              <a:extLst>
                <a:ext uri="{63B3BB69-23CF-44E3-9099-C40C66FF867C}">
                  <a14:compatExt spid="_x0000_s75886"/>
                </a:ext>
              </a:extLst>
            </xdr:cNvPr>
            <xdr:cNvSpPr>
              <a:spLocks noRot="1" noChangeShapeType="1"/>
            </xdr:cNvSpPr>
          </xdr:nvSpPr>
          <xdr:spPr>
            <a:xfrm>
              <a:off x="190500" y="52606575"/>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216</xdr:row>
          <xdr:rowOff>0</xdr:rowOff>
        </xdr:from>
        <xdr:to xmlns:xdr="http://schemas.openxmlformats.org/drawingml/2006/spreadsheetDrawing">
          <xdr:col>2</xdr:col>
          <xdr:colOff>19050</xdr:colOff>
          <xdr:row>217</xdr:row>
          <xdr:rowOff>19050</xdr:rowOff>
        </xdr:to>
        <xdr:sp textlink="">
          <xdr:nvSpPr>
            <xdr:cNvPr id="75887" name="チェック 111" hidden="1">
              <a:extLst>
                <a:ext uri="{63B3BB69-23CF-44E3-9099-C40C66FF867C}">
                  <a14:compatExt spid="_x0000_s75887"/>
                </a:ext>
              </a:extLst>
            </xdr:cNvPr>
            <xdr:cNvSpPr>
              <a:spLocks noRot="1" noChangeShapeType="1"/>
            </xdr:cNvSpPr>
          </xdr:nvSpPr>
          <xdr:spPr>
            <a:xfrm>
              <a:off x="190500" y="52816125"/>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219</xdr:row>
          <xdr:rowOff>209550</xdr:rowOff>
        </xdr:from>
        <xdr:to xmlns:xdr="http://schemas.openxmlformats.org/drawingml/2006/spreadsheetDrawing">
          <xdr:col>2</xdr:col>
          <xdr:colOff>28575</xdr:colOff>
          <xdr:row>221</xdr:row>
          <xdr:rowOff>9525</xdr:rowOff>
        </xdr:to>
        <xdr:sp textlink="">
          <xdr:nvSpPr>
            <xdr:cNvPr id="75888" name="チェック 112" hidden="1">
              <a:extLst>
                <a:ext uri="{63B3BB69-23CF-44E3-9099-C40C66FF867C}">
                  <a14:compatExt spid="_x0000_s75888"/>
                </a:ext>
              </a:extLst>
            </xdr:cNvPr>
            <xdr:cNvSpPr>
              <a:spLocks noRot="1" noChangeShapeType="1"/>
            </xdr:cNvSpPr>
          </xdr:nvSpPr>
          <xdr:spPr>
            <a:xfrm>
              <a:off x="200025" y="53759100"/>
              <a:ext cx="22860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107</xdr:row>
          <xdr:rowOff>228600</xdr:rowOff>
        </xdr:from>
        <xdr:to xmlns:xdr="http://schemas.openxmlformats.org/drawingml/2006/spreadsheetDrawing">
          <xdr:col>5</xdr:col>
          <xdr:colOff>28575</xdr:colOff>
          <xdr:row>108</xdr:row>
          <xdr:rowOff>218440</xdr:rowOff>
        </xdr:to>
        <xdr:sp textlink="">
          <xdr:nvSpPr>
            <xdr:cNvPr id="75915" name="チェック 139" hidden="1">
              <a:extLst>
                <a:ext uri="{63B3BB69-23CF-44E3-9099-C40C66FF867C}">
                  <a14:compatExt spid="_x0000_s75915"/>
                </a:ext>
              </a:extLst>
            </xdr:cNvPr>
            <xdr:cNvSpPr>
              <a:spLocks noRot="1" noChangeShapeType="1"/>
            </xdr:cNvSpPr>
          </xdr:nvSpPr>
          <xdr:spPr>
            <a:xfrm>
              <a:off x="819150" y="2409825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105</xdr:row>
          <xdr:rowOff>218440</xdr:rowOff>
        </xdr:from>
        <xdr:to xmlns:xdr="http://schemas.openxmlformats.org/drawingml/2006/spreadsheetDrawing">
          <xdr:col>5</xdr:col>
          <xdr:colOff>28575</xdr:colOff>
          <xdr:row>107</xdr:row>
          <xdr:rowOff>28575</xdr:rowOff>
        </xdr:to>
        <xdr:sp textlink="">
          <xdr:nvSpPr>
            <xdr:cNvPr id="75916" name="チェック 140" hidden="1">
              <a:extLst>
                <a:ext uri="{63B3BB69-23CF-44E3-9099-C40C66FF867C}">
                  <a14:compatExt spid="_x0000_s75916"/>
                </a:ext>
              </a:extLst>
            </xdr:cNvPr>
            <xdr:cNvSpPr>
              <a:spLocks noRot="1" noChangeShapeType="1"/>
            </xdr:cNvSpPr>
          </xdr:nvSpPr>
          <xdr:spPr>
            <a:xfrm>
              <a:off x="819150" y="23545165"/>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105</xdr:row>
          <xdr:rowOff>218440</xdr:rowOff>
        </xdr:from>
        <xdr:to xmlns:xdr="http://schemas.openxmlformats.org/drawingml/2006/spreadsheetDrawing">
          <xdr:col>9</xdr:col>
          <xdr:colOff>28575</xdr:colOff>
          <xdr:row>107</xdr:row>
          <xdr:rowOff>28575</xdr:rowOff>
        </xdr:to>
        <xdr:sp textlink="">
          <xdr:nvSpPr>
            <xdr:cNvPr id="75917" name="チェック 141" hidden="1">
              <a:extLst>
                <a:ext uri="{63B3BB69-23CF-44E3-9099-C40C66FF867C}">
                  <a14:compatExt spid="_x0000_s75917"/>
                </a:ext>
              </a:extLst>
            </xdr:cNvPr>
            <xdr:cNvSpPr>
              <a:spLocks noRot="1" noChangeShapeType="1"/>
            </xdr:cNvSpPr>
          </xdr:nvSpPr>
          <xdr:spPr>
            <a:xfrm>
              <a:off x="1600200" y="23545165"/>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105</xdr:row>
          <xdr:rowOff>218440</xdr:rowOff>
        </xdr:from>
        <xdr:to xmlns:xdr="http://schemas.openxmlformats.org/drawingml/2006/spreadsheetDrawing">
          <xdr:col>15</xdr:col>
          <xdr:colOff>28575</xdr:colOff>
          <xdr:row>107</xdr:row>
          <xdr:rowOff>28575</xdr:rowOff>
        </xdr:to>
        <xdr:sp textlink="">
          <xdr:nvSpPr>
            <xdr:cNvPr id="75918" name="チェック 142" hidden="1">
              <a:extLst>
                <a:ext uri="{63B3BB69-23CF-44E3-9099-C40C66FF867C}">
                  <a14:compatExt spid="_x0000_s75918"/>
                </a:ext>
              </a:extLst>
            </xdr:cNvPr>
            <xdr:cNvSpPr>
              <a:spLocks noRot="1" noChangeShapeType="1"/>
            </xdr:cNvSpPr>
          </xdr:nvSpPr>
          <xdr:spPr>
            <a:xfrm>
              <a:off x="2743200" y="23545165"/>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105</xdr:row>
          <xdr:rowOff>218440</xdr:rowOff>
        </xdr:from>
        <xdr:to xmlns:xdr="http://schemas.openxmlformats.org/drawingml/2006/spreadsheetDrawing">
          <xdr:col>22</xdr:col>
          <xdr:colOff>28575</xdr:colOff>
          <xdr:row>107</xdr:row>
          <xdr:rowOff>28575</xdr:rowOff>
        </xdr:to>
        <xdr:sp textlink="">
          <xdr:nvSpPr>
            <xdr:cNvPr id="75919" name="チェック 143" hidden="1">
              <a:extLst>
                <a:ext uri="{63B3BB69-23CF-44E3-9099-C40C66FF867C}">
                  <a14:compatExt spid="_x0000_s75919"/>
                </a:ext>
              </a:extLst>
            </xdr:cNvPr>
            <xdr:cNvSpPr>
              <a:spLocks noRot="1" noChangeShapeType="1"/>
            </xdr:cNvSpPr>
          </xdr:nvSpPr>
          <xdr:spPr>
            <a:xfrm>
              <a:off x="4076700" y="23545165"/>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171450</xdr:colOff>
          <xdr:row>105</xdr:row>
          <xdr:rowOff>218440</xdr:rowOff>
        </xdr:from>
        <xdr:to xmlns:xdr="http://schemas.openxmlformats.org/drawingml/2006/spreadsheetDrawing">
          <xdr:col>26</xdr:col>
          <xdr:colOff>28575</xdr:colOff>
          <xdr:row>107</xdr:row>
          <xdr:rowOff>28575</xdr:rowOff>
        </xdr:to>
        <xdr:sp textlink="">
          <xdr:nvSpPr>
            <xdr:cNvPr id="75920" name="チェック 144" hidden="1">
              <a:extLst>
                <a:ext uri="{63B3BB69-23CF-44E3-9099-C40C66FF867C}">
                  <a14:compatExt spid="_x0000_s75920"/>
                </a:ext>
              </a:extLst>
            </xdr:cNvPr>
            <xdr:cNvSpPr>
              <a:spLocks noRot="1" noChangeShapeType="1"/>
            </xdr:cNvSpPr>
          </xdr:nvSpPr>
          <xdr:spPr>
            <a:xfrm>
              <a:off x="4838700" y="23545165"/>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108</xdr:row>
          <xdr:rowOff>0</xdr:rowOff>
        </xdr:from>
        <xdr:to xmlns:xdr="http://schemas.openxmlformats.org/drawingml/2006/spreadsheetDrawing">
          <xdr:col>11</xdr:col>
          <xdr:colOff>38100</xdr:colOff>
          <xdr:row>108</xdr:row>
          <xdr:rowOff>218440</xdr:rowOff>
        </xdr:to>
        <xdr:sp textlink="">
          <xdr:nvSpPr>
            <xdr:cNvPr id="75921" name="チェック 145" hidden="1">
              <a:extLst>
                <a:ext uri="{63B3BB69-23CF-44E3-9099-C40C66FF867C}">
                  <a14:compatExt spid="_x0000_s75921"/>
                </a:ext>
              </a:extLst>
            </xdr:cNvPr>
            <xdr:cNvSpPr>
              <a:spLocks noRot="1" noChangeShapeType="1"/>
            </xdr:cNvSpPr>
          </xdr:nvSpPr>
          <xdr:spPr>
            <a:xfrm>
              <a:off x="1990725" y="2409825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161925</xdr:colOff>
          <xdr:row>108</xdr:row>
          <xdr:rowOff>0</xdr:rowOff>
        </xdr:from>
        <xdr:to xmlns:xdr="http://schemas.openxmlformats.org/drawingml/2006/spreadsheetDrawing">
          <xdr:col>18</xdr:col>
          <xdr:colOff>19050</xdr:colOff>
          <xdr:row>108</xdr:row>
          <xdr:rowOff>218440</xdr:rowOff>
        </xdr:to>
        <xdr:sp textlink="">
          <xdr:nvSpPr>
            <xdr:cNvPr id="75922" name="チェック 146" hidden="1">
              <a:extLst>
                <a:ext uri="{63B3BB69-23CF-44E3-9099-C40C66FF867C}">
                  <a14:compatExt spid="_x0000_s75922"/>
                </a:ext>
              </a:extLst>
            </xdr:cNvPr>
            <xdr:cNvSpPr>
              <a:spLocks noRot="1" noChangeShapeType="1"/>
            </xdr:cNvSpPr>
          </xdr:nvSpPr>
          <xdr:spPr>
            <a:xfrm>
              <a:off x="3305175" y="2409825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180975</xdr:colOff>
          <xdr:row>112</xdr:row>
          <xdr:rowOff>0</xdr:rowOff>
        </xdr:from>
        <xdr:to xmlns:xdr="http://schemas.openxmlformats.org/drawingml/2006/spreadsheetDrawing">
          <xdr:col>22</xdr:col>
          <xdr:colOff>38100</xdr:colOff>
          <xdr:row>112</xdr:row>
          <xdr:rowOff>218440</xdr:rowOff>
        </xdr:to>
        <xdr:sp textlink="">
          <xdr:nvSpPr>
            <xdr:cNvPr id="75923" name="チェック 147" hidden="1">
              <a:extLst>
                <a:ext uri="{63B3BB69-23CF-44E3-9099-C40C66FF867C}">
                  <a14:compatExt spid="_x0000_s75923"/>
                </a:ext>
              </a:extLst>
            </xdr:cNvPr>
            <xdr:cNvSpPr>
              <a:spLocks noRot="1" noChangeShapeType="1"/>
            </xdr:cNvSpPr>
          </xdr:nvSpPr>
          <xdr:spPr>
            <a:xfrm>
              <a:off x="4086225" y="2578417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180975</xdr:colOff>
          <xdr:row>112</xdr:row>
          <xdr:rowOff>0</xdr:rowOff>
        </xdr:from>
        <xdr:to xmlns:xdr="http://schemas.openxmlformats.org/drawingml/2006/spreadsheetDrawing">
          <xdr:col>26</xdr:col>
          <xdr:colOff>38100</xdr:colOff>
          <xdr:row>112</xdr:row>
          <xdr:rowOff>218440</xdr:rowOff>
        </xdr:to>
        <xdr:sp textlink="">
          <xdr:nvSpPr>
            <xdr:cNvPr id="75924" name="チェック 148" hidden="1">
              <a:extLst>
                <a:ext uri="{63B3BB69-23CF-44E3-9099-C40C66FF867C}">
                  <a14:compatExt spid="_x0000_s75924"/>
                </a:ext>
              </a:extLst>
            </xdr:cNvPr>
            <xdr:cNvSpPr>
              <a:spLocks noRot="1" noChangeShapeType="1"/>
            </xdr:cNvSpPr>
          </xdr:nvSpPr>
          <xdr:spPr>
            <a:xfrm>
              <a:off x="4848225" y="2578417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120</xdr:row>
          <xdr:rowOff>172085</xdr:rowOff>
        </xdr:from>
        <xdr:to xmlns:xdr="http://schemas.openxmlformats.org/drawingml/2006/spreadsheetDrawing">
          <xdr:col>5</xdr:col>
          <xdr:colOff>28575</xdr:colOff>
          <xdr:row>122</xdr:row>
          <xdr:rowOff>38735</xdr:rowOff>
        </xdr:to>
        <xdr:sp textlink="">
          <xdr:nvSpPr>
            <xdr:cNvPr id="75928" name="チェック 152" hidden="1">
              <a:extLst>
                <a:ext uri="{63B3BB69-23CF-44E3-9099-C40C66FF867C}">
                  <a14:compatExt spid="_x0000_s75928"/>
                </a:ext>
              </a:extLst>
            </xdr:cNvPr>
            <xdr:cNvSpPr>
              <a:spLocks noRot="1" noChangeShapeType="1"/>
            </xdr:cNvSpPr>
          </xdr:nvSpPr>
          <xdr:spPr>
            <a:xfrm>
              <a:off x="819150" y="28299410"/>
              <a:ext cx="2381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118</xdr:row>
          <xdr:rowOff>180975</xdr:rowOff>
        </xdr:from>
        <xdr:to xmlns:xdr="http://schemas.openxmlformats.org/drawingml/2006/spreadsheetDrawing">
          <xdr:col>9</xdr:col>
          <xdr:colOff>28575</xdr:colOff>
          <xdr:row>120</xdr:row>
          <xdr:rowOff>47625</xdr:rowOff>
        </xdr:to>
        <xdr:sp textlink="">
          <xdr:nvSpPr>
            <xdr:cNvPr id="75930" name="チェック 154" hidden="1">
              <a:extLst>
                <a:ext uri="{63B3BB69-23CF-44E3-9099-C40C66FF867C}">
                  <a14:compatExt spid="_x0000_s75930"/>
                </a:ext>
              </a:extLst>
            </xdr:cNvPr>
            <xdr:cNvSpPr>
              <a:spLocks noRot="1" noChangeShapeType="1"/>
            </xdr:cNvSpPr>
          </xdr:nvSpPr>
          <xdr:spPr>
            <a:xfrm>
              <a:off x="1600200" y="27813000"/>
              <a:ext cx="2381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118</xdr:row>
          <xdr:rowOff>180975</xdr:rowOff>
        </xdr:from>
        <xdr:to xmlns:xdr="http://schemas.openxmlformats.org/drawingml/2006/spreadsheetDrawing">
          <xdr:col>15</xdr:col>
          <xdr:colOff>28575</xdr:colOff>
          <xdr:row>120</xdr:row>
          <xdr:rowOff>47625</xdr:rowOff>
        </xdr:to>
        <xdr:sp textlink="">
          <xdr:nvSpPr>
            <xdr:cNvPr id="75931" name="チェック 155" hidden="1">
              <a:extLst>
                <a:ext uri="{63B3BB69-23CF-44E3-9099-C40C66FF867C}">
                  <a14:compatExt spid="_x0000_s75931"/>
                </a:ext>
              </a:extLst>
            </xdr:cNvPr>
            <xdr:cNvSpPr>
              <a:spLocks noRot="1" noChangeShapeType="1"/>
            </xdr:cNvSpPr>
          </xdr:nvSpPr>
          <xdr:spPr>
            <a:xfrm>
              <a:off x="2743200" y="27813000"/>
              <a:ext cx="2381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180975</xdr:colOff>
          <xdr:row>119</xdr:row>
          <xdr:rowOff>0</xdr:rowOff>
        </xdr:from>
        <xdr:to xmlns:xdr="http://schemas.openxmlformats.org/drawingml/2006/spreadsheetDrawing">
          <xdr:col>22</xdr:col>
          <xdr:colOff>38100</xdr:colOff>
          <xdr:row>120</xdr:row>
          <xdr:rowOff>38100</xdr:rowOff>
        </xdr:to>
        <xdr:sp textlink="">
          <xdr:nvSpPr>
            <xdr:cNvPr id="75932" name="チェック 156" hidden="1">
              <a:extLst>
                <a:ext uri="{63B3BB69-23CF-44E3-9099-C40C66FF867C}">
                  <a14:compatExt spid="_x0000_s75932"/>
                </a:ext>
              </a:extLst>
            </xdr:cNvPr>
            <xdr:cNvSpPr>
              <a:spLocks noRot="1" noChangeShapeType="1"/>
            </xdr:cNvSpPr>
          </xdr:nvSpPr>
          <xdr:spPr>
            <a:xfrm>
              <a:off x="4086225" y="27813000"/>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180975</xdr:colOff>
          <xdr:row>119</xdr:row>
          <xdr:rowOff>0</xdr:rowOff>
        </xdr:from>
        <xdr:to xmlns:xdr="http://schemas.openxmlformats.org/drawingml/2006/spreadsheetDrawing">
          <xdr:col>25</xdr:col>
          <xdr:colOff>38100</xdr:colOff>
          <xdr:row>120</xdr:row>
          <xdr:rowOff>38100</xdr:rowOff>
        </xdr:to>
        <xdr:sp textlink="">
          <xdr:nvSpPr>
            <xdr:cNvPr id="75933" name="チェック 157" hidden="1">
              <a:extLst>
                <a:ext uri="{63B3BB69-23CF-44E3-9099-C40C66FF867C}">
                  <a14:compatExt spid="_x0000_s75933"/>
                </a:ext>
              </a:extLst>
            </xdr:cNvPr>
            <xdr:cNvSpPr>
              <a:spLocks noRot="1" noChangeShapeType="1"/>
            </xdr:cNvSpPr>
          </xdr:nvSpPr>
          <xdr:spPr>
            <a:xfrm>
              <a:off x="4657725" y="27813000"/>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120</xdr:row>
          <xdr:rowOff>172085</xdr:rowOff>
        </xdr:from>
        <xdr:to xmlns:xdr="http://schemas.openxmlformats.org/drawingml/2006/spreadsheetDrawing">
          <xdr:col>11</xdr:col>
          <xdr:colOff>38100</xdr:colOff>
          <xdr:row>122</xdr:row>
          <xdr:rowOff>27940</xdr:rowOff>
        </xdr:to>
        <xdr:sp textlink="">
          <xdr:nvSpPr>
            <xdr:cNvPr id="75934" name="チェック 158" hidden="1">
              <a:extLst>
                <a:ext uri="{63B3BB69-23CF-44E3-9099-C40C66FF867C}">
                  <a14:compatExt spid="_x0000_s75934"/>
                </a:ext>
              </a:extLst>
            </xdr:cNvPr>
            <xdr:cNvSpPr>
              <a:spLocks noRot="1" noChangeShapeType="1"/>
            </xdr:cNvSpPr>
          </xdr:nvSpPr>
          <xdr:spPr>
            <a:xfrm>
              <a:off x="1990725" y="28299410"/>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171450</xdr:colOff>
          <xdr:row>120</xdr:row>
          <xdr:rowOff>172085</xdr:rowOff>
        </xdr:from>
        <xdr:to xmlns:xdr="http://schemas.openxmlformats.org/drawingml/2006/spreadsheetDrawing">
          <xdr:col>18</xdr:col>
          <xdr:colOff>28575</xdr:colOff>
          <xdr:row>122</xdr:row>
          <xdr:rowOff>27940</xdr:rowOff>
        </xdr:to>
        <xdr:sp textlink="">
          <xdr:nvSpPr>
            <xdr:cNvPr id="75935" name="チェック 159" hidden="1">
              <a:extLst>
                <a:ext uri="{63B3BB69-23CF-44E3-9099-C40C66FF867C}">
                  <a14:compatExt spid="_x0000_s75935"/>
                </a:ext>
              </a:extLst>
            </xdr:cNvPr>
            <xdr:cNvSpPr>
              <a:spLocks noRot="1" noChangeShapeType="1"/>
            </xdr:cNvSpPr>
          </xdr:nvSpPr>
          <xdr:spPr>
            <a:xfrm>
              <a:off x="3314700" y="28299410"/>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171450</xdr:colOff>
          <xdr:row>124</xdr:row>
          <xdr:rowOff>142875</xdr:rowOff>
        </xdr:from>
        <xdr:to xmlns:xdr="http://schemas.openxmlformats.org/drawingml/2006/spreadsheetDrawing">
          <xdr:col>21</xdr:col>
          <xdr:colOff>28575</xdr:colOff>
          <xdr:row>126</xdr:row>
          <xdr:rowOff>28575</xdr:rowOff>
        </xdr:to>
        <xdr:sp textlink="">
          <xdr:nvSpPr>
            <xdr:cNvPr id="75936" name="チェック 160" hidden="1">
              <a:extLst>
                <a:ext uri="{63B3BB69-23CF-44E3-9099-C40C66FF867C}">
                  <a14:compatExt spid="_x0000_s75936"/>
                </a:ext>
              </a:extLst>
            </xdr:cNvPr>
            <xdr:cNvSpPr>
              <a:spLocks noRot="1" noChangeShapeType="1"/>
            </xdr:cNvSpPr>
          </xdr:nvSpPr>
          <xdr:spPr>
            <a:xfrm>
              <a:off x="3886200" y="29937075"/>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171450</xdr:colOff>
          <xdr:row>124</xdr:row>
          <xdr:rowOff>142875</xdr:rowOff>
        </xdr:from>
        <xdr:to xmlns:xdr="http://schemas.openxmlformats.org/drawingml/2006/spreadsheetDrawing">
          <xdr:col>25</xdr:col>
          <xdr:colOff>28575</xdr:colOff>
          <xdr:row>126</xdr:row>
          <xdr:rowOff>28575</xdr:rowOff>
        </xdr:to>
        <xdr:sp textlink="">
          <xdr:nvSpPr>
            <xdr:cNvPr id="75937" name="チェック 161" hidden="1">
              <a:extLst>
                <a:ext uri="{63B3BB69-23CF-44E3-9099-C40C66FF867C}">
                  <a14:compatExt spid="_x0000_s75937"/>
                </a:ext>
              </a:extLst>
            </xdr:cNvPr>
            <xdr:cNvSpPr>
              <a:spLocks noRot="1" noChangeShapeType="1"/>
            </xdr:cNvSpPr>
          </xdr:nvSpPr>
          <xdr:spPr>
            <a:xfrm>
              <a:off x="4648200" y="29937075"/>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118</xdr:row>
          <xdr:rowOff>180975</xdr:rowOff>
        </xdr:from>
        <xdr:to xmlns:xdr="http://schemas.openxmlformats.org/drawingml/2006/spreadsheetDrawing">
          <xdr:col>5</xdr:col>
          <xdr:colOff>19050</xdr:colOff>
          <xdr:row>120</xdr:row>
          <xdr:rowOff>47625</xdr:rowOff>
        </xdr:to>
        <xdr:sp textlink="">
          <xdr:nvSpPr>
            <xdr:cNvPr id="75940" name="チェック 164" hidden="1">
              <a:extLst>
                <a:ext uri="{63B3BB69-23CF-44E3-9099-C40C66FF867C}">
                  <a14:compatExt spid="_x0000_s75940"/>
                </a:ext>
              </a:extLst>
            </xdr:cNvPr>
            <xdr:cNvSpPr>
              <a:spLocks noRot="1" noChangeShapeType="1"/>
            </xdr:cNvSpPr>
          </xdr:nvSpPr>
          <xdr:spPr>
            <a:xfrm>
              <a:off x="809625" y="27813000"/>
              <a:ext cx="2381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171450</xdr:colOff>
          <xdr:row>147</xdr:row>
          <xdr:rowOff>57150</xdr:rowOff>
        </xdr:from>
        <xdr:to xmlns:xdr="http://schemas.openxmlformats.org/drawingml/2006/spreadsheetDrawing">
          <xdr:col>29</xdr:col>
          <xdr:colOff>0</xdr:colOff>
          <xdr:row>149</xdr:row>
          <xdr:rowOff>28575</xdr:rowOff>
        </xdr:to>
        <xdr:sp textlink="">
          <xdr:nvSpPr>
            <xdr:cNvPr id="75943" name="チェック 167" hidden="1">
              <a:extLst>
                <a:ext uri="{63B3BB69-23CF-44E3-9099-C40C66FF867C}">
                  <a14:compatExt spid="_x0000_s75943"/>
                </a:ext>
              </a:extLst>
            </xdr:cNvPr>
            <xdr:cNvSpPr>
              <a:spLocks noRot="1" noChangeShapeType="1"/>
            </xdr:cNvSpPr>
          </xdr:nvSpPr>
          <xdr:spPr>
            <a:xfrm>
              <a:off x="5410200" y="36547425"/>
              <a:ext cx="209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165</xdr:row>
          <xdr:rowOff>323850</xdr:rowOff>
        </xdr:from>
        <xdr:to xmlns:xdr="http://schemas.openxmlformats.org/drawingml/2006/spreadsheetDrawing">
          <xdr:col>11</xdr:col>
          <xdr:colOff>0</xdr:colOff>
          <xdr:row>167</xdr:row>
          <xdr:rowOff>27940</xdr:rowOff>
        </xdr:to>
        <xdr:sp textlink="">
          <xdr:nvSpPr>
            <xdr:cNvPr id="75944" name="チェック 168" hidden="1">
              <a:extLst>
                <a:ext uri="{63B3BB69-23CF-44E3-9099-C40C66FF867C}">
                  <a14:compatExt spid="_x0000_s75944"/>
                </a:ext>
              </a:extLst>
            </xdr:cNvPr>
            <xdr:cNvSpPr>
              <a:spLocks noRot="1" noChangeShapeType="1"/>
            </xdr:cNvSpPr>
          </xdr:nvSpPr>
          <xdr:spPr>
            <a:xfrm>
              <a:off x="1990725" y="42024300"/>
              <a:ext cx="20002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167</xdr:row>
          <xdr:rowOff>86995</xdr:rowOff>
        </xdr:from>
        <xdr:to xmlns:xdr="http://schemas.openxmlformats.org/drawingml/2006/spreadsheetDrawing">
          <xdr:col>11</xdr:col>
          <xdr:colOff>0</xdr:colOff>
          <xdr:row>167</xdr:row>
          <xdr:rowOff>361315</xdr:rowOff>
        </xdr:to>
        <xdr:sp textlink="">
          <xdr:nvSpPr>
            <xdr:cNvPr id="75945" name="チェック 169" hidden="1">
              <a:extLst>
                <a:ext uri="{63B3BB69-23CF-44E3-9099-C40C66FF867C}">
                  <a14:compatExt spid="_x0000_s75945"/>
                </a:ext>
              </a:extLst>
            </xdr:cNvPr>
            <xdr:cNvSpPr>
              <a:spLocks noRot="1" noChangeShapeType="1"/>
            </xdr:cNvSpPr>
          </xdr:nvSpPr>
          <xdr:spPr>
            <a:xfrm>
              <a:off x="1990725" y="42454195"/>
              <a:ext cx="200025"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168</xdr:row>
          <xdr:rowOff>27940</xdr:rowOff>
        </xdr:from>
        <xdr:to xmlns:xdr="http://schemas.openxmlformats.org/drawingml/2006/spreadsheetDrawing">
          <xdr:col>11</xdr:col>
          <xdr:colOff>19050</xdr:colOff>
          <xdr:row>168</xdr:row>
          <xdr:rowOff>419735</xdr:rowOff>
        </xdr:to>
        <xdr:sp textlink="">
          <xdr:nvSpPr>
            <xdr:cNvPr id="75946" name="チェック 170" hidden="1">
              <a:extLst>
                <a:ext uri="{63B3BB69-23CF-44E3-9099-C40C66FF867C}">
                  <a14:compatExt spid="_x0000_s75946"/>
                </a:ext>
              </a:extLst>
            </xdr:cNvPr>
            <xdr:cNvSpPr>
              <a:spLocks noRot="1" noChangeShapeType="1"/>
            </xdr:cNvSpPr>
          </xdr:nvSpPr>
          <xdr:spPr>
            <a:xfrm>
              <a:off x="1990725" y="42909490"/>
              <a:ext cx="219075" cy="3917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147</xdr:row>
          <xdr:rowOff>57150</xdr:rowOff>
        </xdr:from>
        <xdr:to xmlns:xdr="http://schemas.openxmlformats.org/drawingml/2006/spreadsheetDrawing">
          <xdr:col>33</xdr:col>
          <xdr:colOff>0</xdr:colOff>
          <xdr:row>149</xdr:row>
          <xdr:rowOff>28575</xdr:rowOff>
        </xdr:to>
        <xdr:sp textlink="">
          <xdr:nvSpPr>
            <xdr:cNvPr id="75947" name="チェック 171" hidden="1">
              <a:extLst>
                <a:ext uri="{63B3BB69-23CF-44E3-9099-C40C66FF867C}">
                  <a14:compatExt spid="_x0000_s75947"/>
                </a:ext>
              </a:extLst>
            </xdr:cNvPr>
            <xdr:cNvSpPr>
              <a:spLocks noRot="1" noChangeShapeType="1"/>
            </xdr:cNvSpPr>
          </xdr:nvSpPr>
          <xdr:spPr>
            <a:xfrm>
              <a:off x="6172200" y="36547425"/>
              <a:ext cx="209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171450</xdr:colOff>
          <xdr:row>153</xdr:row>
          <xdr:rowOff>85725</xdr:rowOff>
        </xdr:from>
        <xdr:to xmlns:xdr="http://schemas.openxmlformats.org/drawingml/2006/spreadsheetDrawing">
          <xdr:col>29</xdr:col>
          <xdr:colOff>0</xdr:colOff>
          <xdr:row>155</xdr:row>
          <xdr:rowOff>46990</xdr:rowOff>
        </xdr:to>
        <xdr:sp textlink="">
          <xdr:nvSpPr>
            <xdr:cNvPr id="75948" name="チェック 172" hidden="1">
              <a:extLst>
                <a:ext uri="{63B3BB69-23CF-44E3-9099-C40C66FF867C}">
                  <a14:compatExt spid="_x0000_s75948"/>
                </a:ext>
              </a:extLst>
            </xdr:cNvPr>
            <xdr:cNvSpPr>
              <a:spLocks noRot="1" noChangeShapeType="1"/>
            </xdr:cNvSpPr>
          </xdr:nvSpPr>
          <xdr:spPr>
            <a:xfrm>
              <a:off x="5410200" y="37757100"/>
              <a:ext cx="209550" cy="313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161925</xdr:colOff>
          <xdr:row>153</xdr:row>
          <xdr:rowOff>85725</xdr:rowOff>
        </xdr:from>
        <xdr:to xmlns:xdr="http://schemas.openxmlformats.org/drawingml/2006/spreadsheetDrawing">
          <xdr:col>32</xdr:col>
          <xdr:colOff>180975</xdr:colOff>
          <xdr:row>155</xdr:row>
          <xdr:rowOff>46990</xdr:rowOff>
        </xdr:to>
        <xdr:sp textlink="">
          <xdr:nvSpPr>
            <xdr:cNvPr id="75949" name="チェック 173" hidden="1">
              <a:extLst>
                <a:ext uri="{63B3BB69-23CF-44E3-9099-C40C66FF867C}">
                  <a14:compatExt spid="_x0000_s75949"/>
                </a:ext>
              </a:extLst>
            </xdr:cNvPr>
            <xdr:cNvSpPr>
              <a:spLocks noRot="1" noChangeShapeType="1"/>
            </xdr:cNvSpPr>
          </xdr:nvSpPr>
          <xdr:spPr>
            <a:xfrm>
              <a:off x="6162675" y="37757100"/>
              <a:ext cx="209550" cy="313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158</xdr:row>
          <xdr:rowOff>160655</xdr:rowOff>
        </xdr:from>
        <xdr:to xmlns:xdr="http://schemas.openxmlformats.org/drawingml/2006/spreadsheetDrawing">
          <xdr:col>11</xdr:col>
          <xdr:colOff>9525</xdr:colOff>
          <xdr:row>158</xdr:row>
          <xdr:rowOff>418465</xdr:rowOff>
        </xdr:to>
        <xdr:sp textlink="">
          <xdr:nvSpPr>
            <xdr:cNvPr id="75950" name="チェック 174" hidden="1">
              <a:extLst>
                <a:ext uri="{63B3BB69-23CF-44E3-9099-C40C66FF867C}">
                  <a14:compatExt spid="_x0000_s75950"/>
                </a:ext>
              </a:extLst>
            </xdr:cNvPr>
            <xdr:cNvSpPr>
              <a:spLocks noRot="1" noChangeShapeType="1"/>
            </xdr:cNvSpPr>
          </xdr:nvSpPr>
          <xdr:spPr>
            <a:xfrm>
              <a:off x="1990725" y="38965505"/>
              <a:ext cx="209550" cy="2578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160</xdr:row>
          <xdr:rowOff>220345</xdr:rowOff>
        </xdr:from>
        <xdr:to xmlns:xdr="http://schemas.openxmlformats.org/drawingml/2006/spreadsheetDrawing">
          <xdr:col>11</xdr:col>
          <xdr:colOff>0</xdr:colOff>
          <xdr:row>160</xdr:row>
          <xdr:rowOff>553085</xdr:rowOff>
        </xdr:to>
        <xdr:sp textlink="">
          <xdr:nvSpPr>
            <xdr:cNvPr id="75951" name="チェック 175" hidden="1">
              <a:extLst>
                <a:ext uri="{63B3BB69-23CF-44E3-9099-C40C66FF867C}">
                  <a14:compatExt spid="_x0000_s75951"/>
                </a:ext>
              </a:extLst>
            </xdr:cNvPr>
            <xdr:cNvSpPr>
              <a:spLocks noRot="1" noChangeShapeType="1"/>
            </xdr:cNvSpPr>
          </xdr:nvSpPr>
          <xdr:spPr>
            <a:xfrm>
              <a:off x="1981200" y="40196770"/>
              <a:ext cx="209550" cy="3327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161925</xdr:colOff>
          <xdr:row>164</xdr:row>
          <xdr:rowOff>0</xdr:rowOff>
        </xdr:from>
        <xdr:to xmlns:xdr="http://schemas.openxmlformats.org/drawingml/2006/spreadsheetDrawing">
          <xdr:col>29</xdr:col>
          <xdr:colOff>0</xdr:colOff>
          <xdr:row>165</xdr:row>
          <xdr:rowOff>19050</xdr:rowOff>
        </xdr:to>
        <xdr:sp textlink="">
          <xdr:nvSpPr>
            <xdr:cNvPr id="75952" name="チェック 176" hidden="1">
              <a:extLst>
                <a:ext uri="{63B3BB69-23CF-44E3-9099-C40C66FF867C}">
                  <a14:compatExt spid="_x0000_s75952"/>
                </a:ext>
              </a:extLst>
            </xdr:cNvPr>
            <xdr:cNvSpPr>
              <a:spLocks noRot="1" noChangeShapeType="1"/>
            </xdr:cNvSpPr>
          </xdr:nvSpPr>
          <xdr:spPr>
            <a:xfrm>
              <a:off x="5400675" y="41481375"/>
              <a:ext cx="2190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164</xdr:row>
          <xdr:rowOff>0</xdr:rowOff>
        </xdr:from>
        <xdr:to xmlns:xdr="http://schemas.openxmlformats.org/drawingml/2006/spreadsheetDrawing">
          <xdr:col>33</xdr:col>
          <xdr:colOff>0</xdr:colOff>
          <xdr:row>165</xdr:row>
          <xdr:rowOff>19050</xdr:rowOff>
        </xdr:to>
        <xdr:sp textlink="">
          <xdr:nvSpPr>
            <xdr:cNvPr id="75953" name="チェック 177" hidden="1">
              <a:extLst>
                <a:ext uri="{63B3BB69-23CF-44E3-9099-C40C66FF867C}">
                  <a14:compatExt spid="_x0000_s75953"/>
                </a:ext>
              </a:extLst>
            </xdr:cNvPr>
            <xdr:cNvSpPr>
              <a:spLocks noRot="1" noChangeShapeType="1"/>
            </xdr:cNvSpPr>
          </xdr:nvSpPr>
          <xdr:spPr>
            <a:xfrm>
              <a:off x="6172200" y="41481375"/>
              <a:ext cx="2095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209</xdr:row>
          <xdr:rowOff>0</xdr:rowOff>
        </xdr:from>
        <xdr:to xmlns:xdr="http://schemas.openxmlformats.org/drawingml/2006/spreadsheetDrawing">
          <xdr:col>5</xdr:col>
          <xdr:colOff>19050</xdr:colOff>
          <xdr:row>212</xdr:row>
          <xdr:rowOff>0</xdr:rowOff>
        </xdr:to>
        <xdr:grpSp>
          <xdr:nvGrpSpPr>
            <xdr:cNvPr id="153" name="Group 41"/>
            <xdr:cNvGrpSpPr/>
          </xdr:nvGrpSpPr>
          <xdr:grpSpPr>
            <a:xfrm>
              <a:off x="857250" y="51558825"/>
              <a:ext cx="190500" cy="4572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207</xdr:row>
          <xdr:rowOff>28575</xdr:rowOff>
        </xdr:from>
        <xdr:to xmlns:xdr="http://schemas.openxmlformats.org/drawingml/2006/spreadsheetDrawing">
          <xdr:col>19</xdr:col>
          <xdr:colOff>28575</xdr:colOff>
          <xdr:row>207</xdr:row>
          <xdr:rowOff>172085</xdr:rowOff>
        </xdr:to>
        <xdr:sp textlink="">
          <xdr:nvSpPr>
            <xdr:cNvPr id="75971" name="チェック 195" hidden="1">
              <a:extLst>
                <a:ext uri="{63B3BB69-23CF-44E3-9099-C40C66FF867C}">
                  <a14:compatExt spid="_x0000_s75971"/>
                </a:ext>
              </a:extLst>
            </xdr:cNvPr>
            <xdr:cNvSpPr>
              <a:spLocks noRot="1" noChangeShapeType="1"/>
            </xdr:cNvSpPr>
          </xdr:nvSpPr>
          <xdr:spPr>
            <a:xfrm>
              <a:off x="3505200" y="51206400"/>
              <a:ext cx="238125"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208</xdr:row>
          <xdr:rowOff>19685</xdr:rowOff>
        </xdr:from>
        <xdr:to xmlns:xdr="http://schemas.openxmlformats.org/drawingml/2006/spreadsheetDrawing">
          <xdr:col>22</xdr:col>
          <xdr:colOff>28575</xdr:colOff>
          <xdr:row>208</xdr:row>
          <xdr:rowOff>161925</xdr:rowOff>
        </xdr:to>
        <xdr:sp textlink="">
          <xdr:nvSpPr>
            <xdr:cNvPr id="75972" name="チェック 196" hidden="1">
              <a:extLst>
                <a:ext uri="{63B3BB69-23CF-44E3-9099-C40C66FF867C}">
                  <a14:compatExt spid="_x0000_s75972"/>
                </a:ext>
              </a:extLst>
            </xdr:cNvPr>
            <xdr:cNvSpPr>
              <a:spLocks noRot="1" noChangeShapeType="1"/>
            </xdr:cNvSpPr>
          </xdr:nvSpPr>
          <xdr:spPr>
            <a:xfrm>
              <a:off x="4076700" y="51388010"/>
              <a:ext cx="238125"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0</xdr:colOff>
          <xdr:row>209</xdr:row>
          <xdr:rowOff>19685</xdr:rowOff>
        </xdr:from>
        <xdr:to xmlns:xdr="http://schemas.openxmlformats.org/drawingml/2006/spreadsheetDrawing">
          <xdr:col>27</xdr:col>
          <xdr:colOff>47625</xdr:colOff>
          <xdr:row>209</xdr:row>
          <xdr:rowOff>161925</xdr:rowOff>
        </xdr:to>
        <xdr:sp textlink="">
          <xdr:nvSpPr>
            <xdr:cNvPr id="75973" name="チェック 197" hidden="1">
              <a:extLst>
                <a:ext uri="{63B3BB69-23CF-44E3-9099-C40C66FF867C}">
                  <a14:compatExt spid="_x0000_s75973"/>
                </a:ext>
              </a:extLst>
            </xdr:cNvPr>
            <xdr:cNvSpPr>
              <a:spLocks noRot="1" noChangeShapeType="1"/>
            </xdr:cNvSpPr>
          </xdr:nvSpPr>
          <xdr:spPr>
            <a:xfrm>
              <a:off x="5048250" y="51578510"/>
              <a:ext cx="238125"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190500</xdr:colOff>
          <xdr:row>66</xdr:row>
          <xdr:rowOff>10160</xdr:rowOff>
        </xdr:from>
        <xdr:to xmlns:xdr="http://schemas.openxmlformats.org/drawingml/2006/spreadsheetDrawing">
          <xdr:col>11</xdr:col>
          <xdr:colOff>28575</xdr:colOff>
          <xdr:row>67</xdr:row>
          <xdr:rowOff>0</xdr:rowOff>
        </xdr:to>
        <xdr:sp textlink="">
          <xdr:nvSpPr>
            <xdr:cNvPr id="75985" name="オプション 209" hidden="1">
              <a:extLst>
                <a:ext uri="{63B3BB69-23CF-44E3-9099-C40C66FF867C}">
                  <a14:compatExt spid="_x0000_s75985"/>
                </a:ext>
              </a:extLst>
            </xdr:cNvPr>
            <xdr:cNvSpPr>
              <a:spLocks noRot="1" noChangeShapeType="1"/>
            </xdr:cNvSpPr>
          </xdr:nvSpPr>
          <xdr:spPr>
            <a:xfrm>
              <a:off x="2000250" y="15069185"/>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68</xdr:row>
          <xdr:rowOff>10160</xdr:rowOff>
        </xdr:from>
        <xdr:to xmlns:xdr="http://schemas.openxmlformats.org/drawingml/2006/spreadsheetDrawing">
          <xdr:col>11</xdr:col>
          <xdr:colOff>19050</xdr:colOff>
          <xdr:row>69</xdr:row>
          <xdr:rowOff>0</xdr:rowOff>
        </xdr:to>
        <xdr:sp textlink="">
          <xdr:nvSpPr>
            <xdr:cNvPr id="75986" name="オプション 210" hidden="1">
              <a:extLst>
                <a:ext uri="{63B3BB69-23CF-44E3-9099-C40C66FF867C}">
                  <a14:compatExt spid="_x0000_s75986"/>
                </a:ext>
              </a:extLst>
            </xdr:cNvPr>
            <xdr:cNvSpPr>
              <a:spLocks noRot="1" noChangeShapeType="1"/>
            </xdr:cNvSpPr>
          </xdr:nvSpPr>
          <xdr:spPr>
            <a:xfrm>
              <a:off x="1990725" y="15526385"/>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70</xdr:row>
          <xdr:rowOff>10160</xdr:rowOff>
        </xdr:from>
        <xdr:to xmlns:xdr="http://schemas.openxmlformats.org/drawingml/2006/spreadsheetDrawing">
          <xdr:col>11</xdr:col>
          <xdr:colOff>19050</xdr:colOff>
          <xdr:row>71</xdr:row>
          <xdr:rowOff>0</xdr:rowOff>
        </xdr:to>
        <xdr:sp textlink="">
          <xdr:nvSpPr>
            <xdr:cNvPr id="75987" name="オプション 211" hidden="1">
              <a:extLst>
                <a:ext uri="{63B3BB69-23CF-44E3-9099-C40C66FF867C}">
                  <a14:compatExt spid="_x0000_s75987"/>
                </a:ext>
              </a:extLst>
            </xdr:cNvPr>
            <xdr:cNvSpPr>
              <a:spLocks noRot="1" noChangeShapeType="1"/>
            </xdr:cNvSpPr>
          </xdr:nvSpPr>
          <xdr:spPr>
            <a:xfrm>
              <a:off x="1990725" y="15983585"/>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72</xdr:row>
          <xdr:rowOff>10160</xdr:rowOff>
        </xdr:from>
        <xdr:to xmlns:xdr="http://schemas.openxmlformats.org/drawingml/2006/spreadsheetDrawing">
          <xdr:col>11</xdr:col>
          <xdr:colOff>19050</xdr:colOff>
          <xdr:row>73</xdr:row>
          <xdr:rowOff>0</xdr:rowOff>
        </xdr:to>
        <xdr:sp textlink="">
          <xdr:nvSpPr>
            <xdr:cNvPr id="75988" name="オプション 212" hidden="1">
              <a:extLst>
                <a:ext uri="{63B3BB69-23CF-44E3-9099-C40C66FF867C}">
                  <a14:compatExt spid="_x0000_s75988"/>
                </a:ext>
              </a:extLst>
            </xdr:cNvPr>
            <xdr:cNvSpPr>
              <a:spLocks noRot="1" noChangeShapeType="1"/>
            </xdr:cNvSpPr>
          </xdr:nvSpPr>
          <xdr:spPr>
            <a:xfrm>
              <a:off x="1990725" y="16440785"/>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218</xdr:row>
          <xdr:rowOff>48260</xdr:rowOff>
        </xdr:from>
        <xdr:to xmlns:xdr="http://schemas.openxmlformats.org/drawingml/2006/spreadsheetDrawing">
          <xdr:col>2</xdr:col>
          <xdr:colOff>19050</xdr:colOff>
          <xdr:row>218</xdr:row>
          <xdr:rowOff>276225</xdr:rowOff>
        </xdr:to>
        <xdr:sp textlink="">
          <xdr:nvSpPr>
            <xdr:cNvPr id="75989" name="チェック 213" hidden="1">
              <a:extLst>
                <a:ext uri="{63B3BB69-23CF-44E3-9099-C40C66FF867C}">
                  <a14:compatExt spid="_x0000_s75989"/>
                </a:ext>
              </a:extLst>
            </xdr:cNvPr>
            <xdr:cNvSpPr>
              <a:spLocks noRot="1" noChangeShapeType="1"/>
            </xdr:cNvSpPr>
          </xdr:nvSpPr>
          <xdr:spPr>
            <a:xfrm>
              <a:off x="190500" y="53283485"/>
              <a:ext cx="2286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216</xdr:row>
          <xdr:rowOff>0</xdr:rowOff>
        </xdr:from>
        <xdr:to xmlns:xdr="http://schemas.openxmlformats.org/drawingml/2006/spreadsheetDrawing">
          <xdr:col>2</xdr:col>
          <xdr:colOff>19050</xdr:colOff>
          <xdr:row>217</xdr:row>
          <xdr:rowOff>19050</xdr:rowOff>
        </xdr:to>
        <xdr:sp textlink="">
          <xdr:nvSpPr>
            <xdr:cNvPr id="75990" name="チェック 214" hidden="1">
              <a:extLst>
                <a:ext uri="{63B3BB69-23CF-44E3-9099-C40C66FF867C}">
                  <a14:compatExt spid="_x0000_s75990"/>
                </a:ext>
              </a:extLst>
            </xdr:cNvPr>
            <xdr:cNvSpPr>
              <a:spLocks noRot="1" noChangeShapeType="1"/>
            </xdr:cNvSpPr>
          </xdr:nvSpPr>
          <xdr:spPr>
            <a:xfrm>
              <a:off x="190500" y="52816125"/>
              <a:ext cx="228600" cy="228600"/>
            </a:xfrm>
            <a:prstGeom prst="rect"/>
          </xdr:spPr>
        </xdr:sp>
        <xdr:clientData/>
      </xdr:twoCellAnchor>
    </mc:Choice>
    <mc:Fallback/>
  </mc:AlternateContent>
  <xdr:twoCellAnchor>
    <xdr:from xmlns:xdr="http://schemas.openxmlformats.org/drawingml/2006/spreadsheetDrawing">
      <xdr:col>38</xdr:col>
      <xdr:colOff>146050</xdr:colOff>
      <xdr:row>3</xdr:row>
      <xdr:rowOff>3175</xdr:rowOff>
    </xdr:from>
    <xdr:to xmlns:xdr="http://schemas.openxmlformats.org/drawingml/2006/spreadsheetDrawing">
      <xdr:col>48</xdr:col>
      <xdr:colOff>142875</xdr:colOff>
      <xdr:row>10</xdr:row>
      <xdr:rowOff>190500</xdr:rowOff>
    </xdr:to>
    <xdr:grpSp>
      <xdr:nvGrpSpPr>
        <xdr:cNvPr id="102" name="グループ化 101"/>
        <xdr:cNvGrpSpPr/>
      </xdr:nvGrpSpPr>
      <xdr:grpSpPr>
        <a:xfrm>
          <a:off x="7556500" y="574675"/>
          <a:ext cx="7007225" cy="1397000"/>
          <a:chOff x="6288786" y="2829012"/>
          <a:chExt cx="5086350" cy="1381126"/>
        </a:xfrm>
      </xdr:grpSpPr>
      <xdr:sp macro="" textlink="">
        <xdr:nvSpPr>
          <xdr:cNvPr id="108" name="正方形/長方形 107"/>
          <xdr:cNvSpPr/>
        </xdr:nvSpPr>
        <xdr:spPr>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xdr:cNvSpPr/>
        </xdr:nvSpPr>
        <xdr:spPr>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xdr:cNvSpPr/>
        </xdr:nvSpPr>
        <xdr:spPr>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xdr:cNvSpPr/>
        </xdr:nvSpPr>
        <xdr:spPr>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76</xdr:row>
          <xdr:rowOff>0</xdr:rowOff>
        </xdr:from>
        <xdr:to xmlns:xdr="http://schemas.openxmlformats.org/drawingml/2006/spreadsheetDrawing">
          <xdr:col>3</xdr:col>
          <xdr:colOff>28575</xdr:colOff>
          <xdr:row>77</xdr:row>
          <xdr:rowOff>57150</xdr:rowOff>
        </xdr:to>
        <xdr:sp textlink="">
          <xdr:nvSpPr>
            <xdr:cNvPr id="76021" name="チェック 245" hidden="1">
              <a:extLst>
                <a:ext uri="{63B3BB69-23CF-44E3-9099-C40C66FF867C}">
                  <a14:compatExt spid="_x0000_s76021"/>
                </a:ext>
              </a:extLst>
            </xdr:cNvPr>
            <xdr:cNvSpPr>
              <a:spLocks noRot="1" noChangeShapeType="1"/>
            </xdr:cNvSpPr>
          </xdr:nvSpPr>
          <xdr:spPr>
            <a:xfrm>
              <a:off x="400050" y="17325975"/>
              <a:ext cx="23812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76</xdr:row>
          <xdr:rowOff>200025</xdr:rowOff>
        </xdr:from>
        <xdr:to xmlns:xdr="http://schemas.openxmlformats.org/drawingml/2006/spreadsheetDrawing">
          <xdr:col>3</xdr:col>
          <xdr:colOff>28575</xdr:colOff>
          <xdr:row>78</xdr:row>
          <xdr:rowOff>46990</xdr:rowOff>
        </xdr:to>
        <xdr:sp textlink="">
          <xdr:nvSpPr>
            <xdr:cNvPr id="76022" name="チェック 246" hidden="1">
              <a:extLst>
                <a:ext uri="{63B3BB69-23CF-44E3-9099-C40C66FF867C}">
                  <a14:compatExt spid="_x0000_s76022"/>
                </a:ext>
              </a:extLst>
            </xdr:cNvPr>
            <xdr:cNvSpPr>
              <a:spLocks noRot="1" noChangeShapeType="1"/>
            </xdr:cNvSpPr>
          </xdr:nvSpPr>
          <xdr:spPr>
            <a:xfrm>
              <a:off x="400050" y="17526000"/>
              <a:ext cx="23812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78</xdr:row>
          <xdr:rowOff>19050</xdr:rowOff>
        </xdr:from>
        <xdr:to xmlns:xdr="http://schemas.openxmlformats.org/drawingml/2006/spreadsheetDrawing">
          <xdr:col>3</xdr:col>
          <xdr:colOff>28575</xdr:colOff>
          <xdr:row>78</xdr:row>
          <xdr:rowOff>266065</xdr:rowOff>
        </xdr:to>
        <xdr:sp textlink="">
          <xdr:nvSpPr>
            <xdr:cNvPr id="76023" name="チェック 247" hidden="1">
              <a:extLst>
                <a:ext uri="{63B3BB69-23CF-44E3-9099-C40C66FF867C}">
                  <a14:compatExt spid="_x0000_s76023"/>
                </a:ext>
              </a:extLst>
            </xdr:cNvPr>
            <xdr:cNvSpPr>
              <a:spLocks noRot="1" noChangeShapeType="1"/>
            </xdr:cNvSpPr>
          </xdr:nvSpPr>
          <xdr:spPr>
            <a:xfrm>
              <a:off x="400050" y="17745075"/>
              <a:ext cx="23812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78</xdr:row>
          <xdr:rowOff>305435</xdr:rowOff>
        </xdr:from>
        <xdr:to xmlns:xdr="http://schemas.openxmlformats.org/drawingml/2006/spreadsheetDrawing">
          <xdr:col>3</xdr:col>
          <xdr:colOff>28575</xdr:colOff>
          <xdr:row>79</xdr:row>
          <xdr:rowOff>218440</xdr:rowOff>
        </xdr:to>
        <xdr:sp textlink="">
          <xdr:nvSpPr>
            <xdr:cNvPr id="76024" name="チェック 248" hidden="1">
              <a:extLst>
                <a:ext uri="{63B3BB69-23CF-44E3-9099-C40C66FF867C}">
                  <a14:compatExt spid="_x0000_s76024"/>
                </a:ext>
              </a:extLst>
            </xdr:cNvPr>
            <xdr:cNvSpPr>
              <a:spLocks noRot="1" noChangeShapeType="1"/>
            </xdr:cNvSpPr>
          </xdr:nvSpPr>
          <xdr:spPr>
            <a:xfrm>
              <a:off x="400050" y="18031460"/>
              <a:ext cx="238125" cy="255905"/>
            </a:xfrm>
            <a:prstGeom prst="rect"/>
          </xdr:spPr>
        </xdr:sp>
        <xdr:clientData/>
      </xdr:twoCellAnchor>
    </mc:Choice>
    <mc:Fallback/>
  </mc:AlternateContent>
  <xdr:twoCellAnchor>
    <xdr:from xmlns:xdr="http://schemas.openxmlformats.org/drawingml/2006/spreadsheetDrawing">
      <xdr:col>1</xdr:col>
      <xdr:colOff>95250</xdr:colOff>
      <xdr:row>76</xdr:row>
      <xdr:rowOff>50800</xdr:rowOff>
    </xdr:from>
    <xdr:to xmlns:xdr="http://schemas.openxmlformats.org/drawingml/2006/spreadsheetDrawing">
      <xdr:col>1</xdr:col>
      <xdr:colOff>168275</xdr:colOff>
      <xdr:row>79</xdr:row>
      <xdr:rowOff>165100</xdr:rowOff>
    </xdr:to>
    <xdr:sp macro="" textlink="">
      <xdr:nvSpPr>
        <xdr:cNvPr id="106" name="左大かっこ 105"/>
        <xdr:cNvSpPr/>
      </xdr:nvSpPr>
      <xdr:spPr>
        <a:xfrm>
          <a:off x="285750" y="17376775"/>
          <a:ext cx="73025"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216</xdr:row>
          <xdr:rowOff>0</xdr:rowOff>
        </xdr:from>
        <xdr:to xmlns:xdr="http://schemas.openxmlformats.org/drawingml/2006/spreadsheetDrawing">
          <xdr:col>2</xdr:col>
          <xdr:colOff>19050</xdr:colOff>
          <xdr:row>217</xdr:row>
          <xdr:rowOff>19050</xdr:rowOff>
        </xdr:to>
        <xdr:sp textlink="">
          <xdr:nvSpPr>
            <xdr:cNvPr id="76028" name="チェック 252" hidden="1">
              <a:extLst>
                <a:ext uri="{63B3BB69-23CF-44E3-9099-C40C66FF867C}">
                  <a14:compatExt spid="_x0000_s76028"/>
                </a:ext>
              </a:extLst>
            </xdr:cNvPr>
            <xdr:cNvSpPr>
              <a:spLocks noRot="1" noChangeShapeType="1"/>
            </xdr:cNvSpPr>
          </xdr:nvSpPr>
          <xdr:spPr>
            <a:xfrm>
              <a:off x="190500" y="52816125"/>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217</xdr:row>
          <xdr:rowOff>0</xdr:rowOff>
        </xdr:from>
        <xdr:to xmlns:xdr="http://schemas.openxmlformats.org/drawingml/2006/spreadsheetDrawing">
          <xdr:col>2</xdr:col>
          <xdr:colOff>19050</xdr:colOff>
          <xdr:row>218</xdr:row>
          <xdr:rowOff>18415</xdr:rowOff>
        </xdr:to>
        <xdr:sp textlink="">
          <xdr:nvSpPr>
            <xdr:cNvPr id="76029" name="チェック 253" hidden="1">
              <a:extLst>
                <a:ext uri="{63B3BB69-23CF-44E3-9099-C40C66FF867C}">
                  <a14:compatExt spid="_x0000_s76029"/>
                </a:ext>
              </a:extLst>
            </xdr:cNvPr>
            <xdr:cNvSpPr>
              <a:spLocks noRot="1" noChangeShapeType="1"/>
            </xdr:cNvSpPr>
          </xdr:nvSpPr>
          <xdr:spPr>
            <a:xfrm>
              <a:off x="190500" y="53025675"/>
              <a:ext cx="2286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217</xdr:row>
          <xdr:rowOff>0</xdr:rowOff>
        </xdr:from>
        <xdr:to xmlns:xdr="http://schemas.openxmlformats.org/drawingml/2006/spreadsheetDrawing">
          <xdr:col>2</xdr:col>
          <xdr:colOff>19050</xdr:colOff>
          <xdr:row>218</xdr:row>
          <xdr:rowOff>18415</xdr:rowOff>
        </xdr:to>
        <xdr:sp textlink="">
          <xdr:nvSpPr>
            <xdr:cNvPr id="76030" name="チェック 254" hidden="1">
              <a:extLst>
                <a:ext uri="{63B3BB69-23CF-44E3-9099-C40C66FF867C}">
                  <a14:compatExt spid="_x0000_s76030"/>
                </a:ext>
              </a:extLst>
            </xdr:cNvPr>
            <xdr:cNvSpPr>
              <a:spLocks noRot="1" noChangeShapeType="1"/>
            </xdr:cNvSpPr>
          </xdr:nvSpPr>
          <xdr:spPr>
            <a:xfrm>
              <a:off x="190500" y="53025675"/>
              <a:ext cx="2286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178</xdr:row>
          <xdr:rowOff>0</xdr:rowOff>
        </xdr:from>
        <xdr:to xmlns:xdr="http://schemas.openxmlformats.org/drawingml/2006/spreadsheetDrawing">
          <xdr:col>4</xdr:col>
          <xdr:colOff>180975</xdr:colOff>
          <xdr:row>179</xdr:row>
          <xdr:rowOff>0</xdr:rowOff>
        </xdr:to>
        <xdr:sp textlink="">
          <xdr:nvSpPr>
            <xdr:cNvPr id="76035" name="チェック 259" hidden="1">
              <a:extLst>
                <a:ext uri="{63B3BB69-23CF-44E3-9099-C40C66FF867C}">
                  <a14:compatExt spid="_x0000_s76035"/>
                </a:ext>
              </a:extLst>
            </xdr:cNvPr>
            <xdr:cNvSpPr>
              <a:spLocks noRot="1" noChangeShapeType="1"/>
            </xdr:cNvSpPr>
          </xdr:nvSpPr>
          <xdr:spPr>
            <a:xfrm>
              <a:off x="819150" y="457200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179</xdr:row>
          <xdr:rowOff>0</xdr:rowOff>
        </xdr:from>
        <xdr:to xmlns:xdr="http://schemas.openxmlformats.org/drawingml/2006/spreadsheetDrawing">
          <xdr:col>4</xdr:col>
          <xdr:colOff>180975</xdr:colOff>
          <xdr:row>180</xdr:row>
          <xdr:rowOff>9525</xdr:rowOff>
        </xdr:to>
        <xdr:sp textlink="">
          <xdr:nvSpPr>
            <xdr:cNvPr id="76036" name="チェック 260" hidden="1">
              <a:extLst>
                <a:ext uri="{63B3BB69-23CF-44E3-9099-C40C66FF867C}">
                  <a14:compatExt spid="_x0000_s76036"/>
                </a:ext>
              </a:extLst>
            </xdr:cNvPr>
            <xdr:cNvSpPr>
              <a:spLocks noRot="1" noChangeShapeType="1"/>
            </xdr:cNvSpPr>
          </xdr:nvSpPr>
          <xdr:spPr>
            <a:xfrm>
              <a:off x="819150" y="459009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180</xdr:row>
          <xdr:rowOff>0</xdr:rowOff>
        </xdr:from>
        <xdr:to xmlns:xdr="http://schemas.openxmlformats.org/drawingml/2006/spreadsheetDrawing">
          <xdr:col>4</xdr:col>
          <xdr:colOff>180975</xdr:colOff>
          <xdr:row>181</xdr:row>
          <xdr:rowOff>9525</xdr:rowOff>
        </xdr:to>
        <xdr:sp textlink="">
          <xdr:nvSpPr>
            <xdr:cNvPr id="76037" name="チェック 261" hidden="1">
              <a:extLst>
                <a:ext uri="{63B3BB69-23CF-44E3-9099-C40C66FF867C}">
                  <a14:compatExt spid="_x0000_s76037"/>
                </a:ext>
              </a:extLst>
            </xdr:cNvPr>
            <xdr:cNvSpPr>
              <a:spLocks noRot="1" noChangeShapeType="1"/>
            </xdr:cNvSpPr>
          </xdr:nvSpPr>
          <xdr:spPr>
            <a:xfrm>
              <a:off x="819150" y="460724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181</xdr:row>
          <xdr:rowOff>0</xdr:rowOff>
        </xdr:from>
        <xdr:to xmlns:xdr="http://schemas.openxmlformats.org/drawingml/2006/spreadsheetDrawing">
          <xdr:col>4</xdr:col>
          <xdr:colOff>180975</xdr:colOff>
          <xdr:row>182</xdr:row>
          <xdr:rowOff>10160</xdr:rowOff>
        </xdr:to>
        <xdr:sp textlink="">
          <xdr:nvSpPr>
            <xdr:cNvPr id="76038" name="チェック 262" hidden="1">
              <a:extLst>
                <a:ext uri="{63B3BB69-23CF-44E3-9099-C40C66FF867C}">
                  <a14:compatExt spid="_x0000_s76038"/>
                </a:ext>
              </a:extLst>
            </xdr:cNvPr>
            <xdr:cNvSpPr>
              <a:spLocks noRot="1" noChangeShapeType="1"/>
            </xdr:cNvSpPr>
          </xdr:nvSpPr>
          <xdr:spPr>
            <a:xfrm>
              <a:off x="819150" y="46243875"/>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182</xdr:row>
          <xdr:rowOff>0</xdr:rowOff>
        </xdr:from>
        <xdr:to xmlns:xdr="http://schemas.openxmlformats.org/drawingml/2006/spreadsheetDrawing">
          <xdr:col>4</xdr:col>
          <xdr:colOff>180975</xdr:colOff>
          <xdr:row>182</xdr:row>
          <xdr:rowOff>180975</xdr:rowOff>
        </xdr:to>
        <xdr:sp textlink="">
          <xdr:nvSpPr>
            <xdr:cNvPr id="76039" name="チェック 263" hidden="1">
              <a:extLst>
                <a:ext uri="{63B3BB69-23CF-44E3-9099-C40C66FF867C}">
                  <a14:compatExt spid="_x0000_s76039"/>
                </a:ext>
              </a:extLst>
            </xdr:cNvPr>
            <xdr:cNvSpPr>
              <a:spLocks noRot="1" noChangeShapeType="1"/>
            </xdr:cNvSpPr>
          </xdr:nvSpPr>
          <xdr:spPr>
            <a:xfrm>
              <a:off x="819150" y="464153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183</xdr:row>
          <xdr:rowOff>0</xdr:rowOff>
        </xdr:from>
        <xdr:to xmlns:xdr="http://schemas.openxmlformats.org/drawingml/2006/spreadsheetDrawing">
          <xdr:col>4</xdr:col>
          <xdr:colOff>180975</xdr:colOff>
          <xdr:row>184</xdr:row>
          <xdr:rowOff>9525</xdr:rowOff>
        </xdr:to>
        <xdr:sp textlink="">
          <xdr:nvSpPr>
            <xdr:cNvPr id="76041" name="チェック 265" hidden="1">
              <a:extLst>
                <a:ext uri="{63B3BB69-23CF-44E3-9099-C40C66FF867C}">
                  <a14:compatExt spid="_x0000_s76041"/>
                </a:ext>
              </a:extLst>
            </xdr:cNvPr>
            <xdr:cNvSpPr>
              <a:spLocks noRot="1" noChangeShapeType="1"/>
            </xdr:cNvSpPr>
          </xdr:nvSpPr>
          <xdr:spPr>
            <a:xfrm>
              <a:off x="819150" y="467296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184</xdr:row>
          <xdr:rowOff>0</xdr:rowOff>
        </xdr:from>
        <xdr:to xmlns:xdr="http://schemas.openxmlformats.org/drawingml/2006/spreadsheetDrawing">
          <xdr:col>4</xdr:col>
          <xdr:colOff>180975</xdr:colOff>
          <xdr:row>185</xdr:row>
          <xdr:rowOff>9525</xdr:rowOff>
        </xdr:to>
        <xdr:sp textlink="">
          <xdr:nvSpPr>
            <xdr:cNvPr id="76043" name="チェック 267" hidden="1">
              <a:extLst>
                <a:ext uri="{63B3BB69-23CF-44E3-9099-C40C66FF867C}">
                  <a14:compatExt spid="_x0000_s76043"/>
                </a:ext>
              </a:extLst>
            </xdr:cNvPr>
            <xdr:cNvSpPr>
              <a:spLocks noRot="1" noChangeShapeType="1"/>
            </xdr:cNvSpPr>
          </xdr:nvSpPr>
          <xdr:spPr>
            <a:xfrm>
              <a:off x="819150" y="469011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185</xdr:row>
          <xdr:rowOff>0</xdr:rowOff>
        </xdr:from>
        <xdr:to xmlns:xdr="http://schemas.openxmlformats.org/drawingml/2006/spreadsheetDrawing">
          <xdr:col>4</xdr:col>
          <xdr:colOff>180975</xdr:colOff>
          <xdr:row>186</xdr:row>
          <xdr:rowOff>9525</xdr:rowOff>
        </xdr:to>
        <xdr:sp textlink="">
          <xdr:nvSpPr>
            <xdr:cNvPr id="76044" name="チェック 268" hidden="1">
              <a:extLst>
                <a:ext uri="{63B3BB69-23CF-44E3-9099-C40C66FF867C}">
                  <a14:compatExt spid="_x0000_s76044"/>
                </a:ext>
              </a:extLst>
            </xdr:cNvPr>
            <xdr:cNvSpPr>
              <a:spLocks noRot="1" noChangeShapeType="1"/>
            </xdr:cNvSpPr>
          </xdr:nvSpPr>
          <xdr:spPr>
            <a:xfrm>
              <a:off x="819150" y="470725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186</xdr:row>
          <xdr:rowOff>0</xdr:rowOff>
        </xdr:from>
        <xdr:to xmlns:xdr="http://schemas.openxmlformats.org/drawingml/2006/spreadsheetDrawing">
          <xdr:col>4</xdr:col>
          <xdr:colOff>180975</xdr:colOff>
          <xdr:row>187</xdr:row>
          <xdr:rowOff>10160</xdr:rowOff>
        </xdr:to>
        <xdr:sp textlink="">
          <xdr:nvSpPr>
            <xdr:cNvPr id="76045" name="チェック 269" hidden="1">
              <a:extLst>
                <a:ext uri="{63B3BB69-23CF-44E3-9099-C40C66FF867C}">
                  <a14:compatExt spid="_x0000_s76045"/>
                </a:ext>
              </a:extLst>
            </xdr:cNvPr>
            <xdr:cNvSpPr>
              <a:spLocks noRot="1" noChangeShapeType="1"/>
            </xdr:cNvSpPr>
          </xdr:nvSpPr>
          <xdr:spPr>
            <a:xfrm>
              <a:off x="819150" y="4724400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187</xdr:row>
          <xdr:rowOff>0</xdr:rowOff>
        </xdr:from>
        <xdr:to xmlns:xdr="http://schemas.openxmlformats.org/drawingml/2006/spreadsheetDrawing">
          <xdr:col>4</xdr:col>
          <xdr:colOff>180975</xdr:colOff>
          <xdr:row>187</xdr:row>
          <xdr:rowOff>181610</xdr:rowOff>
        </xdr:to>
        <xdr:sp textlink="">
          <xdr:nvSpPr>
            <xdr:cNvPr id="76046" name="チェック 270" hidden="1">
              <a:extLst>
                <a:ext uri="{63B3BB69-23CF-44E3-9099-C40C66FF867C}">
                  <a14:compatExt spid="_x0000_s76046"/>
                </a:ext>
              </a:extLst>
            </xdr:cNvPr>
            <xdr:cNvSpPr>
              <a:spLocks noRot="1" noChangeShapeType="1"/>
            </xdr:cNvSpPr>
          </xdr:nvSpPr>
          <xdr:spPr>
            <a:xfrm>
              <a:off x="819150" y="4741545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188</xdr:row>
          <xdr:rowOff>0</xdr:rowOff>
        </xdr:from>
        <xdr:to xmlns:xdr="http://schemas.openxmlformats.org/drawingml/2006/spreadsheetDrawing">
          <xdr:col>4</xdr:col>
          <xdr:colOff>180975</xdr:colOff>
          <xdr:row>189</xdr:row>
          <xdr:rowOff>9525</xdr:rowOff>
        </xdr:to>
        <xdr:sp textlink="">
          <xdr:nvSpPr>
            <xdr:cNvPr id="76047" name="チェック 271" hidden="1">
              <a:extLst>
                <a:ext uri="{63B3BB69-23CF-44E3-9099-C40C66FF867C}">
                  <a14:compatExt spid="_x0000_s76047"/>
                </a:ext>
              </a:extLst>
            </xdr:cNvPr>
            <xdr:cNvSpPr>
              <a:spLocks noRot="1" noChangeShapeType="1"/>
            </xdr:cNvSpPr>
          </xdr:nvSpPr>
          <xdr:spPr>
            <a:xfrm>
              <a:off x="819150" y="477012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189</xdr:row>
          <xdr:rowOff>0</xdr:rowOff>
        </xdr:from>
        <xdr:to xmlns:xdr="http://schemas.openxmlformats.org/drawingml/2006/spreadsheetDrawing">
          <xdr:col>4</xdr:col>
          <xdr:colOff>180975</xdr:colOff>
          <xdr:row>190</xdr:row>
          <xdr:rowOff>9525</xdr:rowOff>
        </xdr:to>
        <xdr:sp textlink="">
          <xdr:nvSpPr>
            <xdr:cNvPr id="76048" name="チェック 272" hidden="1">
              <a:extLst>
                <a:ext uri="{63B3BB69-23CF-44E3-9099-C40C66FF867C}">
                  <a14:compatExt spid="_x0000_s76048"/>
                </a:ext>
              </a:extLst>
            </xdr:cNvPr>
            <xdr:cNvSpPr>
              <a:spLocks noRot="1" noChangeShapeType="1"/>
            </xdr:cNvSpPr>
          </xdr:nvSpPr>
          <xdr:spPr>
            <a:xfrm>
              <a:off x="819150" y="478726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190</xdr:row>
          <xdr:rowOff>0</xdr:rowOff>
        </xdr:from>
        <xdr:to xmlns:xdr="http://schemas.openxmlformats.org/drawingml/2006/spreadsheetDrawing">
          <xdr:col>4</xdr:col>
          <xdr:colOff>180975</xdr:colOff>
          <xdr:row>190</xdr:row>
          <xdr:rowOff>180975</xdr:rowOff>
        </xdr:to>
        <xdr:sp textlink="">
          <xdr:nvSpPr>
            <xdr:cNvPr id="76049" name="チェック 273" hidden="1">
              <a:extLst>
                <a:ext uri="{63B3BB69-23CF-44E3-9099-C40C66FF867C}">
                  <a14:compatExt spid="_x0000_s76049"/>
                </a:ext>
              </a:extLst>
            </xdr:cNvPr>
            <xdr:cNvSpPr>
              <a:spLocks noRot="1" noChangeShapeType="1"/>
            </xdr:cNvSpPr>
          </xdr:nvSpPr>
          <xdr:spPr>
            <a:xfrm>
              <a:off x="819150" y="480441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191</xdr:row>
          <xdr:rowOff>0</xdr:rowOff>
        </xdr:from>
        <xdr:to xmlns:xdr="http://schemas.openxmlformats.org/drawingml/2006/spreadsheetDrawing">
          <xdr:col>4</xdr:col>
          <xdr:colOff>180975</xdr:colOff>
          <xdr:row>192</xdr:row>
          <xdr:rowOff>9525</xdr:rowOff>
        </xdr:to>
        <xdr:sp textlink="">
          <xdr:nvSpPr>
            <xdr:cNvPr id="76050" name="チェック 274" hidden="1">
              <a:extLst>
                <a:ext uri="{63B3BB69-23CF-44E3-9099-C40C66FF867C}">
                  <a14:compatExt spid="_x0000_s76050"/>
                </a:ext>
              </a:extLst>
            </xdr:cNvPr>
            <xdr:cNvSpPr>
              <a:spLocks noRot="1" noChangeShapeType="1"/>
            </xdr:cNvSpPr>
          </xdr:nvSpPr>
          <xdr:spPr>
            <a:xfrm>
              <a:off x="819150" y="483108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192</xdr:row>
          <xdr:rowOff>0</xdr:rowOff>
        </xdr:from>
        <xdr:to xmlns:xdr="http://schemas.openxmlformats.org/drawingml/2006/spreadsheetDrawing">
          <xdr:col>4</xdr:col>
          <xdr:colOff>180975</xdr:colOff>
          <xdr:row>193</xdr:row>
          <xdr:rowOff>9525</xdr:rowOff>
        </xdr:to>
        <xdr:sp textlink="">
          <xdr:nvSpPr>
            <xdr:cNvPr id="76051" name="チェック 275" hidden="1">
              <a:extLst>
                <a:ext uri="{63B3BB69-23CF-44E3-9099-C40C66FF867C}">
                  <a14:compatExt spid="_x0000_s76051"/>
                </a:ext>
              </a:extLst>
            </xdr:cNvPr>
            <xdr:cNvSpPr>
              <a:spLocks noRot="1" noChangeShapeType="1"/>
            </xdr:cNvSpPr>
          </xdr:nvSpPr>
          <xdr:spPr>
            <a:xfrm>
              <a:off x="819150" y="484822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193</xdr:row>
          <xdr:rowOff>0</xdr:rowOff>
        </xdr:from>
        <xdr:to xmlns:xdr="http://schemas.openxmlformats.org/drawingml/2006/spreadsheetDrawing">
          <xdr:col>4</xdr:col>
          <xdr:colOff>180975</xdr:colOff>
          <xdr:row>194</xdr:row>
          <xdr:rowOff>9525</xdr:rowOff>
        </xdr:to>
        <xdr:sp textlink="">
          <xdr:nvSpPr>
            <xdr:cNvPr id="76052" name="チェック 276" hidden="1">
              <a:extLst>
                <a:ext uri="{63B3BB69-23CF-44E3-9099-C40C66FF867C}">
                  <a14:compatExt spid="_x0000_s76052"/>
                </a:ext>
              </a:extLst>
            </xdr:cNvPr>
            <xdr:cNvSpPr>
              <a:spLocks noRot="1" noChangeShapeType="1"/>
            </xdr:cNvSpPr>
          </xdr:nvSpPr>
          <xdr:spPr>
            <a:xfrm>
              <a:off x="819150" y="486537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194</xdr:row>
          <xdr:rowOff>0</xdr:rowOff>
        </xdr:from>
        <xdr:to xmlns:xdr="http://schemas.openxmlformats.org/drawingml/2006/spreadsheetDrawing">
          <xdr:col>4</xdr:col>
          <xdr:colOff>180975</xdr:colOff>
          <xdr:row>195</xdr:row>
          <xdr:rowOff>9525</xdr:rowOff>
        </xdr:to>
        <xdr:sp textlink="">
          <xdr:nvSpPr>
            <xdr:cNvPr id="76054" name="チェック 278" hidden="1">
              <a:extLst>
                <a:ext uri="{63B3BB69-23CF-44E3-9099-C40C66FF867C}">
                  <a14:compatExt spid="_x0000_s76054"/>
                </a:ext>
              </a:extLst>
            </xdr:cNvPr>
            <xdr:cNvSpPr>
              <a:spLocks noRot="1" noChangeShapeType="1"/>
            </xdr:cNvSpPr>
          </xdr:nvSpPr>
          <xdr:spPr>
            <a:xfrm>
              <a:off x="819150" y="488251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195</xdr:row>
          <xdr:rowOff>0</xdr:rowOff>
        </xdr:from>
        <xdr:to xmlns:xdr="http://schemas.openxmlformats.org/drawingml/2006/spreadsheetDrawing">
          <xdr:col>4</xdr:col>
          <xdr:colOff>180975</xdr:colOff>
          <xdr:row>195</xdr:row>
          <xdr:rowOff>180975</xdr:rowOff>
        </xdr:to>
        <xdr:sp textlink="">
          <xdr:nvSpPr>
            <xdr:cNvPr id="76055" name="チェック 279" hidden="1">
              <a:extLst>
                <a:ext uri="{63B3BB69-23CF-44E3-9099-C40C66FF867C}">
                  <a14:compatExt spid="_x0000_s76055"/>
                </a:ext>
              </a:extLst>
            </xdr:cNvPr>
            <xdr:cNvSpPr>
              <a:spLocks noRot="1" noChangeShapeType="1"/>
            </xdr:cNvSpPr>
          </xdr:nvSpPr>
          <xdr:spPr>
            <a:xfrm>
              <a:off x="819150" y="489966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196</xdr:row>
          <xdr:rowOff>0</xdr:rowOff>
        </xdr:from>
        <xdr:to xmlns:xdr="http://schemas.openxmlformats.org/drawingml/2006/spreadsheetDrawing">
          <xdr:col>4</xdr:col>
          <xdr:colOff>180975</xdr:colOff>
          <xdr:row>197</xdr:row>
          <xdr:rowOff>9525</xdr:rowOff>
        </xdr:to>
        <xdr:sp textlink="">
          <xdr:nvSpPr>
            <xdr:cNvPr id="76056" name="チェック 280" hidden="1">
              <a:extLst>
                <a:ext uri="{63B3BB69-23CF-44E3-9099-C40C66FF867C}">
                  <a14:compatExt spid="_x0000_s76056"/>
                </a:ext>
              </a:extLst>
            </xdr:cNvPr>
            <xdr:cNvSpPr>
              <a:spLocks noRot="1" noChangeShapeType="1"/>
            </xdr:cNvSpPr>
          </xdr:nvSpPr>
          <xdr:spPr>
            <a:xfrm>
              <a:off x="819150" y="492633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197</xdr:row>
          <xdr:rowOff>0</xdr:rowOff>
        </xdr:from>
        <xdr:to xmlns:xdr="http://schemas.openxmlformats.org/drawingml/2006/spreadsheetDrawing">
          <xdr:col>4</xdr:col>
          <xdr:colOff>180975</xdr:colOff>
          <xdr:row>198</xdr:row>
          <xdr:rowOff>9525</xdr:rowOff>
        </xdr:to>
        <xdr:sp textlink="">
          <xdr:nvSpPr>
            <xdr:cNvPr id="76057" name="チェック 281" hidden="1">
              <a:extLst>
                <a:ext uri="{63B3BB69-23CF-44E3-9099-C40C66FF867C}">
                  <a14:compatExt spid="_x0000_s76057"/>
                </a:ext>
              </a:extLst>
            </xdr:cNvPr>
            <xdr:cNvSpPr>
              <a:spLocks noRot="1" noChangeShapeType="1"/>
            </xdr:cNvSpPr>
          </xdr:nvSpPr>
          <xdr:spPr>
            <a:xfrm>
              <a:off x="819150" y="494347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198</xdr:row>
          <xdr:rowOff>0</xdr:rowOff>
        </xdr:from>
        <xdr:to xmlns:xdr="http://schemas.openxmlformats.org/drawingml/2006/spreadsheetDrawing">
          <xdr:col>4</xdr:col>
          <xdr:colOff>180975</xdr:colOff>
          <xdr:row>199</xdr:row>
          <xdr:rowOff>9525</xdr:rowOff>
        </xdr:to>
        <xdr:sp textlink="">
          <xdr:nvSpPr>
            <xdr:cNvPr id="76058" name="チェック 282" hidden="1">
              <a:extLst>
                <a:ext uri="{63B3BB69-23CF-44E3-9099-C40C66FF867C}">
                  <a14:compatExt spid="_x0000_s76058"/>
                </a:ext>
              </a:extLst>
            </xdr:cNvPr>
            <xdr:cNvSpPr>
              <a:spLocks noRot="1" noChangeShapeType="1"/>
            </xdr:cNvSpPr>
          </xdr:nvSpPr>
          <xdr:spPr>
            <a:xfrm>
              <a:off x="819150" y="496062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199</xdr:row>
          <xdr:rowOff>0</xdr:rowOff>
        </xdr:from>
        <xdr:to xmlns:xdr="http://schemas.openxmlformats.org/drawingml/2006/spreadsheetDrawing">
          <xdr:col>4</xdr:col>
          <xdr:colOff>180975</xdr:colOff>
          <xdr:row>200</xdr:row>
          <xdr:rowOff>9525</xdr:rowOff>
        </xdr:to>
        <xdr:sp textlink="">
          <xdr:nvSpPr>
            <xdr:cNvPr id="76059" name="チェック 283" hidden="1">
              <a:extLst>
                <a:ext uri="{63B3BB69-23CF-44E3-9099-C40C66FF867C}">
                  <a14:compatExt spid="_x0000_s76059"/>
                </a:ext>
              </a:extLst>
            </xdr:cNvPr>
            <xdr:cNvSpPr>
              <a:spLocks noRot="1" noChangeShapeType="1"/>
            </xdr:cNvSpPr>
          </xdr:nvSpPr>
          <xdr:spPr>
            <a:xfrm>
              <a:off x="819150" y="497776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200</xdr:row>
          <xdr:rowOff>0</xdr:rowOff>
        </xdr:from>
        <xdr:to xmlns:xdr="http://schemas.openxmlformats.org/drawingml/2006/spreadsheetDrawing">
          <xdr:col>4</xdr:col>
          <xdr:colOff>180975</xdr:colOff>
          <xdr:row>201</xdr:row>
          <xdr:rowOff>9525</xdr:rowOff>
        </xdr:to>
        <xdr:sp textlink="">
          <xdr:nvSpPr>
            <xdr:cNvPr id="76060" name="チェック 284" hidden="1">
              <a:extLst>
                <a:ext uri="{63B3BB69-23CF-44E3-9099-C40C66FF867C}">
                  <a14:compatExt spid="_x0000_s76060"/>
                </a:ext>
              </a:extLst>
            </xdr:cNvPr>
            <xdr:cNvSpPr>
              <a:spLocks noRot="1" noChangeShapeType="1"/>
            </xdr:cNvSpPr>
          </xdr:nvSpPr>
          <xdr:spPr>
            <a:xfrm>
              <a:off x="819150" y="499491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201</xdr:row>
          <xdr:rowOff>0</xdr:rowOff>
        </xdr:from>
        <xdr:to xmlns:xdr="http://schemas.openxmlformats.org/drawingml/2006/spreadsheetDrawing">
          <xdr:col>4</xdr:col>
          <xdr:colOff>180975</xdr:colOff>
          <xdr:row>202</xdr:row>
          <xdr:rowOff>9525</xdr:rowOff>
        </xdr:to>
        <xdr:sp textlink="">
          <xdr:nvSpPr>
            <xdr:cNvPr id="76061" name="チェック 285" hidden="1">
              <a:extLst>
                <a:ext uri="{63B3BB69-23CF-44E3-9099-C40C66FF867C}">
                  <a14:compatExt spid="_x0000_s76061"/>
                </a:ext>
              </a:extLst>
            </xdr:cNvPr>
            <xdr:cNvSpPr>
              <a:spLocks noRot="1" noChangeShapeType="1"/>
            </xdr:cNvSpPr>
          </xdr:nvSpPr>
          <xdr:spPr>
            <a:xfrm>
              <a:off x="819150" y="501205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161925</xdr:colOff>
          <xdr:row>132</xdr:row>
          <xdr:rowOff>0</xdr:rowOff>
        </xdr:from>
        <xdr:to xmlns:xdr="http://schemas.openxmlformats.org/drawingml/2006/spreadsheetDrawing">
          <xdr:col>18</xdr:col>
          <xdr:colOff>19050</xdr:colOff>
          <xdr:row>132</xdr:row>
          <xdr:rowOff>218440</xdr:rowOff>
        </xdr:to>
        <xdr:sp textlink="">
          <xdr:nvSpPr>
            <xdr:cNvPr id="76071" name="チェック 295" hidden="1">
              <a:extLst>
                <a:ext uri="{63B3BB69-23CF-44E3-9099-C40C66FF867C}">
                  <a14:compatExt spid="_x0000_s76071"/>
                </a:ext>
              </a:extLst>
            </xdr:cNvPr>
            <xdr:cNvSpPr>
              <a:spLocks noRot="1" noChangeShapeType="1"/>
            </xdr:cNvSpPr>
          </xdr:nvSpPr>
          <xdr:spPr>
            <a:xfrm>
              <a:off x="3305175" y="3145155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131</xdr:row>
          <xdr:rowOff>200025</xdr:rowOff>
        </xdr:from>
        <xdr:to xmlns:xdr="http://schemas.openxmlformats.org/drawingml/2006/spreadsheetDrawing">
          <xdr:col>5</xdr:col>
          <xdr:colOff>28575</xdr:colOff>
          <xdr:row>132</xdr:row>
          <xdr:rowOff>218440</xdr:rowOff>
        </xdr:to>
        <xdr:sp textlink="">
          <xdr:nvSpPr>
            <xdr:cNvPr id="76073" name="チェック 297" hidden="1">
              <a:extLst>
                <a:ext uri="{63B3BB69-23CF-44E3-9099-C40C66FF867C}">
                  <a14:compatExt spid="_x0000_s76073"/>
                </a:ext>
              </a:extLst>
            </xdr:cNvPr>
            <xdr:cNvSpPr>
              <a:spLocks noRot="1" noChangeShapeType="1"/>
            </xdr:cNvSpPr>
          </xdr:nvSpPr>
          <xdr:spPr>
            <a:xfrm>
              <a:off x="819150" y="3145155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0</xdr:colOff>
          <xdr:row>131</xdr:row>
          <xdr:rowOff>200025</xdr:rowOff>
        </xdr:from>
        <xdr:to xmlns:xdr="http://schemas.openxmlformats.org/drawingml/2006/spreadsheetDrawing">
          <xdr:col>11</xdr:col>
          <xdr:colOff>47625</xdr:colOff>
          <xdr:row>132</xdr:row>
          <xdr:rowOff>218440</xdr:rowOff>
        </xdr:to>
        <xdr:sp textlink="">
          <xdr:nvSpPr>
            <xdr:cNvPr id="76074" name="チェック 298" hidden="1">
              <a:extLst>
                <a:ext uri="{63B3BB69-23CF-44E3-9099-C40C66FF867C}">
                  <a14:compatExt spid="_x0000_s76074"/>
                </a:ext>
              </a:extLst>
            </xdr:cNvPr>
            <xdr:cNvSpPr>
              <a:spLocks noRot="1" noChangeShapeType="1"/>
            </xdr:cNvSpPr>
          </xdr:nvSpPr>
          <xdr:spPr>
            <a:xfrm>
              <a:off x="2000250" y="3145155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0</xdr:colOff>
          <xdr:row>130</xdr:row>
          <xdr:rowOff>19685</xdr:rowOff>
        </xdr:from>
        <xdr:to xmlns:xdr="http://schemas.openxmlformats.org/drawingml/2006/spreadsheetDrawing">
          <xdr:col>9</xdr:col>
          <xdr:colOff>47625</xdr:colOff>
          <xdr:row>130</xdr:row>
          <xdr:rowOff>238125</xdr:rowOff>
        </xdr:to>
        <xdr:sp textlink="">
          <xdr:nvSpPr>
            <xdr:cNvPr id="76088" name="チェック 312" hidden="1">
              <a:extLst>
                <a:ext uri="{63B3BB69-23CF-44E3-9099-C40C66FF867C}">
                  <a14:compatExt spid="_x0000_s76088"/>
                </a:ext>
              </a:extLst>
            </xdr:cNvPr>
            <xdr:cNvSpPr>
              <a:spLocks noRot="1" noChangeShapeType="1"/>
            </xdr:cNvSpPr>
          </xdr:nvSpPr>
          <xdr:spPr>
            <a:xfrm>
              <a:off x="1619250" y="3102356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0</xdr:colOff>
          <xdr:row>129</xdr:row>
          <xdr:rowOff>19685</xdr:rowOff>
        </xdr:from>
        <xdr:to xmlns:xdr="http://schemas.openxmlformats.org/drawingml/2006/spreadsheetDrawing">
          <xdr:col>9</xdr:col>
          <xdr:colOff>47625</xdr:colOff>
          <xdr:row>129</xdr:row>
          <xdr:rowOff>238125</xdr:rowOff>
        </xdr:to>
        <xdr:sp textlink="">
          <xdr:nvSpPr>
            <xdr:cNvPr id="76089" name="チェック 313" hidden="1">
              <a:extLst>
                <a:ext uri="{63B3BB69-23CF-44E3-9099-C40C66FF867C}">
                  <a14:compatExt spid="_x0000_s76089"/>
                </a:ext>
              </a:extLst>
            </xdr:cNvPr>
            <xdr:cNvSpPr>
              <a:spLocks noRot="1" noChangeShapeType="1"/>
            </xdr:cNvSpPr>
          </xdr:nvSpPr>
          <xdr:spPr>
            <a:xfrm>
              <a:off x="1619250" y="3077591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0</xdr:colOff>
          <xdr:row>129</xdr:row>
          <xdr:rowOff>19685</xdr:rowOff>
        </xdr:from>
        <xdr:to xmlns:xdr="http://schemas.openxmlformats.org/drawingml/2006/spreadsheetDrawing">
          <xdr:col>13</xdr:col>
          <xdr:colOff>47625</xdr:colOff>
          <xdr:row>129</xdr:row>
          <xdr:rowOff>238125</xdr:rowOff>
        </xdr:to>
        <xdr:sp textlink="">
          <xdr:nvSpPr>
            <xdr:cNvPr id="76090" name="チェック 314" hidden="1">
              <a:extLst>
                <a:ext uri="{63B3BB69-23CF-44E3-9099-C40C66FF867C}">
                  <a14:compatExt spid="_x0000_s76090"/>
                </a:ext>
              </a:extLst>
            </xdr:cNvPr>
            <xdr:cNvSpPr>
              <a:spLocks noRot="1" noChangeShapeType="1"/>
            </xdr:cNvSpPr>
          </xdr:nvSpPr>
          <xdr:spPr>
            <a:xfrm>
              <a:off x="2381250" y="3077591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0</xdr:colOff>
          <xdr:row>129</xdr:row>
          <xdr:rowOff>19685</xdr:rowOff>
        </xdr:from>
        <xdr:to xmlns:xdr="http://schemas.openxmlformats.org/drawingml/2006/spreadsheetDrawing">
          <xdr:col>20</xdr:col>
          <xdr:colOff>47625</xdr:colOff>
          <xdr:row>129</xdr:row>
          <xdr:rowOff>238125</xdr:rowOff>
        </xdr:to>
        <xdr:sp textlink="">
          <xdr:nvSpPr>
            <xdr:cNvPr id="76091" name="チェック 315" hidden="1">
              <a:extLst>
                <a:ext uri="{63B3BB69-23CF-44E3-9099-C40C66FF867C}">
                  <a14:compatExt spid="_x0000_s76091"/>
                </a:ext>
              </a:extLst>
            </xdr:cNvPr>
            <xdr:cNvSpPr>
              <a:spLocks noRot="1" noChangeShapeType="1"/>
            </xdr:cNvSpPr>
          </xdr:nvSpPr>
          <xdr:spPr>
            <a:xfrm>
              <a:off x="3714750" y="3077591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0</xdr:colOff>
          <xdr:row>130</xdr:row>
          <xdr:rowOff>19685</xdr:rowOff>
        </xdr:from>
        <xdr:to xmlns:xdr="http://schemas.openxmlformats.org/drawingml/2006/spreadsheetDrawing">
          <xdr:col>13</xdr:col>
          <xdr:colOff>47625</xdr:colOff>
          <xdr:row>130</xdr:row>
          <xdr:rowOff>238125</xdr:rowOff>
        </xdr:to>
        <xdr:sp textlink="">
          <xdr:nvSpPr>
            <xdr:cNvPr id="76092" name="チェック 316" hidden="1">
              <a:extLst>
                <a:ext uri="{63B3BB69-23CF-44E3-9099-C40C66FF867C}">
                  <a14:compatExt spid="_x0000_s76092"/>
                </a:ext>
              </a:extLst>
            </xdr:cNvPr>
            <xdr:cNvSpPr>
              <a:spLocks noRot="1" noChangeShapeType="1"/>
            </xdr:cNvSpPr>
          </xdr:nvSpPr>
          <xdr:spPr>
            <a:xfrm>
              <a:off x="2381250" y="3102356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0</xdr:colOff>
          <xdr:row>130</xdr:row>
          <xdr:rowOff>19685</xdr:rowOff>
        </xdr:from>
        <xdr:to xmlns:xdr="http://schemas.openxmlformats.org/drawingml/2006/spreadsheetDrawing">
          <xdr:col>20</xdr:col>
          <xdr:colOff>47625</xdr:colOff>
          <xdr:row>130</xdr:row>
          <xdr:rowOff>238125</xdr:rowOff>
        </xdr:to>
        <xdr:sp textlink="">
          <xdr:nvSpPr>
            <xdr:cNvPr id="76093" name="チェック 317" hidden="1">
              <a:extLst>
                <a:ext uri="{63B3BB69-23CF-44E3-9099-C40C66FF867C}">
                  <a14:compatExt spid="_x0000_s76093"/>
                </a:ext>
              </a:extLst>
            </xdr:cNvPr>
            <xdr:cNvSpPr>
              <a:spLocks noRot="1" noChangeShapeType="1"/>
            </xdr:cNvSpPr>
          </xdr:nvSpPr>
          <xdr:spPr>
            <a:xfrm>
              <a:off x="3714750" y="3102356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0</xdr:colOff>
          <xdr:row>130</xdr:row>
          <xdr:rowOff>19685</xdr:rowOff>
        </xdr:from>
        <xdr:to xmlns:xdr="http://schemas.openxmlformats.org/drawingml/2006/spreadsheetDrawing">
          <xdr:col>27</xdr:col>
          <xdr:colOff>47625</xdr:colOff>
          <xdr:row>130</xdr:row>
          <xdr:rowOff>238125</xdr:rowOff>
        </xdr:to>
        <xdr:sp textlink="">
          <xdr:nvSpPr>
            <xdr:cNvPr id="76094" name="チェック 318" hidden="1">
              <a:extLst>
                <a:ext uri="{63B3BB69-23CF-44E3-9099-C40C66FF867C}">
                  <a14:compatExt spid="_x0000_s76094"/>
                </a:ext>
              </a:extLst>
            </xdr:cNvPr>
            <xdr:cNvSpPr>
              <a:spLocks noRot="1" noChangeShapeType="1"/>
            </xdr:cNvSpPr>
          </xdr:nvSpPr>
          <xdr:spPr>
            <a:xfrm>
              <a:off x="5048250" y="3102356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180975</xdr:colOff>
          <xdr:row>116</xdr:row>
          <xdr:rowOff>820420</xdr:rowOff>
        </xdr:from>
        <xdr:to xmlns:xdr="http://schemas.openxmlformats.org/drawingml/2006/spreadsheetDrawing">
          <xdr:col>14</xdr:col>
          <xdr:colOff>38100</xdr:colOff>
          <xdr:row>118</xdr:row>
          <xdr:rowOff>28575</xdr:rowOff>
        </xdr:to>
        <xdr:sp textlink="">
          <xdr:nvSpPr>
            <xdr:cNvPr id="76096" name="チェック 320" hidden="1">
              <a:extLst>
                <a:ext uri="{63B3BB69-23CF-44E3-9099-C40C66FF867C}">
                  <a14:compatExt spid="_x0000_s76096"/>
                </a:ext>
              </a:extLst>
            </xdr:cNvPr>
            <xdr:cNvSpPr>
              <a:spLocks noRot="1" noChangeShapeType="1"/>
            </xdr:cNvSpPr>
          </xdr:nvSpPr>
          <xdr:spPr>
            <a:xfrm>
              <a:off x="2562225" y="27385645"/>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180975</xdr:colOff>
          <xdr:row>116</xdr:row>
          <xdr:rowOff>820420</xdr:rowOff>
        </xdr:from>
        <xdr:to xmlns:xdr="http://schemas.openxmlformats.org/drawingml/2006/spreadsheetDrawing">
          <xdr:col>21</xdr:col>
          <xdr:colOff>38100</xdr:colOff>
          <xdr:row>118</xdr:row>
          <xdr:rowOff>28575</xdr:rowOff>
        </xdr:to>
        <xdr:sp textlink="">
          <xdr:nvSpPr>
            <xdr:cNvPr id="76097" name="チェック 321" hidden="1">
              <a:extLst>
                <a:ext uri="{63B3BB69-23CF-44E3-9099-C40C66FF867C}">
                  <a14:compatExt spid="_x0000_s76097"/>
                </a:ext>
              </a:extLst>
            </xdr:cNvPr>
            <xdr:cNvSpPr>
              <a:spLocks noRot="1" noChangeShapeType="1"/>
            </xdr:cNvSpPr>
          </xdr:nvSpPr>
          <xdr:spPr>
            <a:xfrm>
              <a:off x="3895725" y="27385645"/>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209550</xdr:colOff>
          <xdr:row>116</xdr:row>
          <xdr:rowOff>820420</xdr:rowOff>
        </xdr:from>
        <xdr:to xmlns:xdr="http://schemas.openxmlformats.org/drawingml/2006/spreadsheetDrawing">
          <xdr:col>5</xdr:col>
          <xdr:colOff>19050</xdr:colOff>
          <xdr:row>118</xdr:row>
          <xdr:rowOff>38100</xdr:rowOff>
        </xdr:to>
        <xdr:sp textlink="">
          <xdr:nvSpPr>
            <xdr:cNvPr id="76098" name="チェック 322" hidden="1">
              <a:extLst>
                <a:ext uri="{63B3BB69-23CF-44E3-9099-C40C66FF867C}">
                  <a14:compatExt spid="_x0000_s76098"/>
                </a:ext>
              </a:extLst>
            </xdr:cNvPr>
            <xdr:cNvSpPr>
              <a:spLocks noRot="1" noChangeShapeType="1"/>
            </xdr:cNvSpPr>
          </xdr:nvSpPr>
          <xdr:spPr>
            <a:xfrm>
              <a:off x="819150" y="27385645"/>
              <a:ext cx="228600" cy="284480"/>
            </a:xfrm>
            <a:prstGeom prst="rect"/>
          </xdr:spPr>
        </xdr:sp>
        <xdr:clientData/>
      </xdr:twoCellAnchor>
    </mc:Choice>
    <mc:Fallback/>
  </mc:AlternateContent>
  <xdr:oneCellAnchor>
    <xdr:from xmlns:xdr="http://schemas.openxmlformats.org/drawingml/2006/spreadsheetDrawing">
      <xdr:col>15</xdr:col>
      <xdr:colOff>14605</xdr:colOff>
      <xdr:row>29</xdr:row>
      <xdr:rowOff>0</xdr:rowOff>
    </xdr:from>
    <xdr:ext cx="291465" cy="193040"/>
    <xdr:sp macro="" textlink="">
      <xdr:nvSpPr>
        <xdr:cNvPr id="167" name="正方形/長方形 166"/>
        <xdr:cNvSpPr/>
      </xdr:nvSpPr>
      <xdr:spPr>
        <a:xfrm>
          <a:off x="2967355" y="5991225"/>
          <a:ext cx="291465"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34</xdr:row>
      <xdr:rowOff>0</xdr:rowOff>
    </xdr:from>
    <xdr:ext cx="322580" cy="175895"/>
    <xdr:sp macro="" textlink="">
      <xdr:nvSpPr>
        <xdr:cNvPr id="168" name="正方形/長方形 167"/>
        <xdr:cNvSpPr/>
      </xdr:nvSpPr>
      <xdr:spPr>
        <a:xfrm>
          <a:off x="2952750" y="7277100"/>
          <a:ext cx="322580"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29</xdr:row>
      <xdr:rowOff>0</xdr:rowOff>
    </xdr:from>
    <xdr:ext cx="293370" cy="193040"/>
    <xdr:sp macro="" textlink="">
      <xdr:nvSpPr>
        <xdr:cNvPr id="169" name="正方形/長方形 168"/>
        <xdr:cNvSpPr/>
      </xdr:nvSpPr>
      <xdr:spPr>
        <a:xfrm>
          <a:off x="4286250" y="5991225"/>
          <a:ext cx="29337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29</xdr:row>
      <xdr:rowOff>0</xdr:rowOff>
    </xdr:from>
    <xdr:ext cx="293370" cy="193040"/>
    <xdr:sp macro="" textlink="">
      <xdr:nvSpPr>
        <xdr:cNvPr id="170" name="正方形/長方形 169"/>
        <xdr:cNvSpPr/>
      </xdr:nvSpPr>
      <xdr:spPr>
        <a:xfrm>
          <a:off x="5619750" y="5991225"/>
          <a:ext cx="29337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31</xdr:row>
      <xdr:rowOff>0</xdr:rowOff>
    </xdr:from>
    <xdr:ext cx="293370" cy="161290"/>
    <xdr:sp macro="" textlink="">
      <xdr:nvSpPr>
        <xdr:cNvPr id="171" name="正方形/長方形 170"/>
        <xdr:cNvSpPr/>
      </xdr:nvSpPr>
      <xdr:spPr>
        <a:xfrm>
          <a:off x="2952750" y="67056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31</xdr:row>
      <xdr:rowOff>0</xdr:rowOff>
    </xdr:from>
    <xdr:ext cx="293370" cy="161290"/>
    <xdr:sp macro="" textlink="">
      <xdr:nvSpPr>
        <xdr:cNvPr id="172" name="正方形/長方形 171"/>
        <xdr:cNvSpPr/>
      </xdr:nvSpPr>
      <xdr:spPr>
        <a:xfrm>
          <a:off x="4286250" y="67056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31</xdr:row>
      <xdr:rowOff>0</xdr:rowOff>
    </xdr:from>
    <xdr:ext cx="293370" cy="161290"/>
    <xdr:sp macro="" textlink="">
      <xdr:nvSpPr>
        <xdr:cNvPr id="173" name="正方形/長方形 172"/>
        <xdr:cNvSpPr/>
      </xdr:nvSpPr>
      <xdr:spPr>
        <a:xfrm>
          <a:off x="5619750" y="67056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32</xdr:row>
      <xdr:rowOff>0</xdr:rowOff>
    </xdr:from>
    <xdr:ext cx="293370" cy="161290"/>
    <xdr:sp macro="" textlink="">
      <xdr:nvSpPr>
        <xdr:cNvPr id="174" name="正方形/長方形 173"/>
        <xdr:cNvSpPr/>
      </xdr:nvSpPr>
      <xdr:spPr>
        <a:xfrm>
          <a:off x="2952750" y="68961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33</xdr:row>
      <xdr:rowOff>0</xdr:rowOff>
    </xdr:from>
    <xdr:ext cx="307975" cy="161290"/>
    <xdr:sp macro="" textlink="">
      <xdr:nvSpPr>
        <xdr:cNvPr id="175" name="正方形/長方形 174"/>
        <xdr:cNvSpPr/>
      </xdr:nvSpPr>
      <xdr:spPr>
        <a:xfrm>
          <a:off x="2952750" y="7086600"/>
          <a:ext cx="307975"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32</xdr:row>
      <xdr:rowOff>0</xdr:rowOff>
    </xdr:from>
    <xdr:ext cx="293370" cy="161290"/>
    <xdr:sp macro="" textlink="">
      <xdr:nvSpPr>
        <xdr:cNvPr id="176" name="正方形/長方形 175"/>
        <xdr:cNvSpPr/>
      </xdr:nvSpPr>
      <xdr:spPr>
        <a:xfrm>
          <a:off x="4286250" y="68961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32</xdr:row>
      <xdr:rowOff>168275</xdr:rowOff>
    </xdr:from>
    <xdr:ext cx="314960" cy="181610"/>
    <xdr:sp macro="" textlink="">
      <xdr:nvSpPr>
        <xdr:cNvPr id="177" name="正方形/長方形 176"/>
        <xdr:cNvSpPr/>
      </xdr:nvSpPr>
      <xdr:spPr>
        <a:xfrm>
          <a:off x="4286250" y="7064375"/>
          <a:ext cx="314960" cy="18161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32</xdr:row>
      <xdr:rowOff>0</xdr:rowOff>
    </xdr:from>
    <xdr:ext cx="293370" cy="161290"/>
    <xdr:sp macro="" textlink="">
      <xdr:nvSpPr>
        <xdr:cNvPr id="178" name="正方形/長方形 177"/>
        <xdr:cNvSpPr/>
      </xdr:nvSpPr>
      <xdr:spPr>
        <a:xfrm>
          <a:off x="5619750" y="68961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33</xdr:row>
      <xdr:rowOff>0</xdr:rowOff>
    </xdr:from>
    <xdr:ext cx="337185" cy="175260"/>
    <xdr:sp macro="" textlink="">
      <xdr:nvSpPr>
        <xdr:cNvPr id="179" name="正方形/長方形 178"/>
        <xdr:cNvSpPr/>
      </xdr:nvSpPr>
      <xdr:spPr>
        <a:xfrm>
          <a:off x="5619750" y="7086600"/>
          <a:ext cx="337185" cy="1752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33</xdr:row>
      <xdr:rowOff>168275</xdr:rowOff>
    </xdr:from>
    <xdr:ext cx="314960" cy="181610"/>
    <xdr:sp macro="" textlink="">
      <xdr:nvSpPr>
        <xdr:cNvPr id="180" name="正方形/長方形 179"/>
        <xdr:cNvSpPr/>
      </xdr:nvSpPr>
      <xdr:spPr>
        <a:xfrm>
          <a:off x="4286250" y="7254875"/>
          <a:ext cx="314960" cy="18161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34</xdr:row>
      <xdr:rowOff>0</xdr:rowOff>
    </xdr:from>
    <xdr:ext cx="337185" cy="175895"/>
    <xdr:sp macro="" textlink="">
      <xdr:nvSpPr>
        <xdr:cNvPr id="181" name="正方形/長方形 180"/>
        <xdr:cNvSpPr/>
      </xdr:nvSpPr>
      <xdr:spPr>
        <a:xfrm>
          <a:off x="5619750" y="7277100"/>
          <a:ext cx="337185"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30</xdr:row>
      <xdr:rowOff>0</xdr:rowOff>
    </xdr:from>
    <xdr:ext cx="615315" cy="191770"/>
    <xdr:sp macro="" textlink="">
      <xdr:nvSpPr>
        <xdr:cNvPr id="157" name="正方形/長方形 156"/>
        <xdr:cNvSpPr/>
      </xdr:nvSpPr>
      <xdr:spPr>
        <a:xfrm>
          <a:off x="4286250" y="6276975"/>
          <a:ext cx="615315"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30</xdr:row>
      <xdr:rowOff>0</xdr:rowOff>
    </xdr:from>
    <xdr:ext cx="615315" cy="191770"/>
    <xdr:sp macro="" textlink="">
      <xdr:nvSpPr>
        <xdr:cNvPr id="159" name="正方形/長方形 158"/>
        <xdr:cNvSpPr/>
      </xdr:nvSpPr>
      <xdr:spPr>
        <a:xfrm>
          <a:off x="5619750" y="6276975"/>
          <a:ext cx="615315"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mlns:xdr="http://schemas.openxmlformats.org/drawingml/2006/spreadsheetDrawing">
      <xdr:col>15</xdr:col>
      <xdr:colOff>0</xdr:colOff>
      <xdr:row>30</xdr:row>
      <xdr:rowOff>0</xdr:rowOff>
    </xdr:from>
    <xdr:ext cx="615315" cy="191770"/>
    <xdr:sp macro="" textlink="">
      <xdr:nvSpPr>
        <xdr:cNvPr id="160" name="正方形/長方形 159"/>
        <xdr:cNvSpPr/>
      </xdr:nvSpPr>
      <xdr:spPr>
        <a:xfrm>
          <a:off x="2952750" y="6276975"/>
          <a:ext cx="615315"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171450</xdr:colOff>
          <xdr:row>135</xdr:row>
          <xdr:rowOff>142875</xdr:rowOff>
        </xdr:from>
        <xdr:to xmlns:xdr="http://schemas.openxmlformats.org/drawingml/2006/spreadsheetDrawing">
          <xdr:col>21</xdr:col>
          <xdr:colOff>28575</xdr:colOff>
          <xdr:row>137</xdr:row>
          <xdr:rowOff>28575</xdr:rowOff>
        </xdr:to>
        <xdr:sp textlink="">
          <xdr:nvSpPr>
            <xdr:cNvPr id="76108" name="チェック 332" hidden="1">
              <a:extLst>
                <a:ext uri="{63B3BB69-23CF-44E3-9099-C40C66FF867C}">
                  <a14:compatExt spid="_x0000_s76108"/>
                </a:ext>
              </a:extLst>
            </xdr:cNvPr>
            <xdr:cNvSpPr>
              <a:spLocks noRot="1" noChangeShapeType="1"/>
            </xdr:cNvSpPr>
          </xdr:nvSpPr>
          <xdr:spPr>
            <a:xfrm>
              <a:off x="3886200" y="33070800"/>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171450</xdr:colOff>
          <xdr:row>135</xdr:row>
          <xdr:rowOff>142875</xdr:rowOff>
        </xdr:from>
        <xdr:to xmlns:xdr="http://schemas.openxmlformats.org/drawingml/2006/spreadsheetDrawing">
          <xdr:col>25</xdr:col>
          <xdr:colOff>28575</xdr:colOff>
          <xdr:row>137</xdr:row>
          <xdr:rowOff>28575</xdr:rowOff>
        </xdr:to>
        <xdr:sp textlink="">
          <xdr:nvSpPr>
            <xdr:cNvPr id="76109" name="チェック 333" hidden="1">
              <a:extLst>
                <a:ext uri="{63B3BB69-23CF-44E3-9099-C40C66FF867C}">
                  <a14:compatExt spid="_x0000_s76109"/>
                </a:ext>
              </a:extLst>
            </xdr:cNvPr>
            <xdr:cNvSpPr>
              <a:spLocks noRot="1" noChangeShapeType="1"/>
            </xdr:cNvSpPr>
          </xdr:nvSpPr>
          <xdr:spPr>
            <a:xfrm>
              <a:off x="4648200" y="33070800"/>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219</xdr:row>
          <xdr:rowOff>0</xdr:rowOff>
        </xdr:from>
        <xdr:to xmlns:xdr="http://schemas.openxmlformats.org/drawingml/2006/spreadsheetDrawing">
          <xdr:col>2</xdr:col>
          <xdr:colOff>19050</xdr:colOff>
          <xdr:row>220</xdr:row>
          <xdr:rowOff>19050</xdr:rowOff>
        </xdr:to>
        <xdr:sp textlink="">
          <xdr:nvSpPr>
            <xdr:cNvPr id="76113" name="チェック 337" hidden="1">
              <a:extLst>
                <a:ext uri="{63B3BB69-23CF-44E3-9099-C40C66FF867C}">
                  <a14:compatExt spid="_x0000_s76113"/>
                </a:ext>
              </a:extLst>
            </xdr:cNvPr>
            <xdr:cNvSpPr>
              <a:spLocks noRot="1" noChangeShapeType="1"/>
            </xdr:cNvSpPr>
          </xdr:nvSpPr>
          <xdr:spPr>
            <a:xfrm>
              <a:off x="190500" y="5354955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219</xdr:row>
          <xdr:rowOff>0</xdr:rowOff>
        </xdr:from>
        <xdr:to xmlns:xdr="http://schemas.openxmlformats.org/drawingml/2006/spreadsheetDrawing">
          <xdr:col>2</xdr:col>
          <xdr:colOff>19050</xdr:colOff>
          <xdr:row>220</xdr:row>
          <xdr:rowOff>19050</xdr:rowOff>
        </xdr:to>
        <xdr:sp textlink="">
          <xdr:nvSpPr>
            <xdr:cNvPr id="76114" name="チェック 338" hidden="1">
              <a:extLst>
                <a:ext uri="{63B3BB69-23CF-44E3-9099-C40C66FF867C}">
                  <a14:compatExt spid="_x0000_s76114"/>
                </a:ext>
              </a:extLst>
            </xdr:cNvPr>
            <xdr:cNvSpPr>
              <a:spLocks noRot="1" noChangeShapeType="1"/>
            </xdr:cNvSpPr>
          </xdr:nvSpPr>
          <xdr:spPr>
            <a:xfrm>
              <a:off x="190500" y="53549550"/>
              <a:ext cx="228600" cy="228600"/>
            </a:xfrm>
            <a:prstGeom prst="rect"/>
          </xdr:spPr>
        </xdr:sp>
        <xdr:clientData/>
      </xdr:twoCellAnchor>
    </mc:Choice>
    <mc:Fallback/>
  </mc:AlternateContent>
  <xdr:oneCellAnchor>
    <xdr:from xmlns:xdr="http://schemas.openxmlformats.org/drawingml/2006/spreadsheetDrawing">
      <xdr:col>22</xdr:col>
      <xdr:colOff>0</xdr:colOff>
      <xdr:row>285</xdr:row>
      <xdr:rowOff>80645</xdr:rowOff>
    </xdr:from>
    <xdr:ext cx="293370" cy="192405"/>
    <xdr:sp macro="" textlink="">
      <xdr:nvSpPr>
        <xdr:cNvPr id="135" name="正方形/長方形 134"/>
        <xdr:cNvSpPr/>
      </xdr:nvSpPr>
      <xdr:spPr>
        <a:xfrm>
          <a:off x="4286250" y="64650620"/>
          <a:ext cx="293370"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152400</xdr:colOff>
      <xdr:row>286</xdr:row>
      <xdr:rowOff>64770</xdr:rowOff>
    </xdr:from>
    <xdr:ext cx="291465" cy="190500"/>
    <xdr:sp macro="" textlink="">
      <xdr:nvSpPr>
        <xdr:cNvPr id="136" name="正方形/長方形 135"/>
        <xdr:cNvSpPr/>
      </xdr:nvSpPr>
      <xdr:spPr>
        <a:xfrm>
          <a:off x="4438650" y="64806195"/>
          <a:ext cx="291465"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mlns:xdr="http://schemas.openxmlformats.org/drawingml/2006/spreadsheetDrawing">
      <xdr:col>38</xdr:col>
      <xdr:colOff>226695</xdr:colOff>
      <xdr:row>9</xdr:row>
      <xdr:rowOff>90805</xdr:rowOff>
    </xdr:from>
    <xdr:to xmlns:xdr="http://schemas.openxmlformats.org/drawingml/2006/spreadsheetDrawing">
      <xdr:col>38</xdr:col>
      <xdr:colOff>673100</xdr:colOff>
      <xdr:row>10</xdr:row>
      <xdr:rowOff>73660</xdr:rowOff>
    </xdr:to>
    <xdr:sp macro="" textlink="">
      <xdr:nvSpPr>
        <xdr:cNvPr id="138" name="正方形/長方形 137"/>
        <xdr:cNvSpPr/>
      </xdr:nvSpPr>
      <xdr:spPr>
        <a:xfrm>
          <a:off x="7637145" y="1710055"/>
          <a:ext cx="446405" cy="1447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209</xdr:row>
          <xdr:rowOff>152400</xdr:rowOff>
        </xdr:from>
        <xdr:to xmlns:xdr="http://schemas.openxmlformats.org/drawingml/2006/spreadsheetDrawing">
          <xdr:col>33</xdr:col>
          <xdr:colOff>38100</xdr:colOff>
          <xdr:row>211</xdr:row>
          <xdr:rowOff>47625</xdr:rowOff>
        </xdr:to>
        <xdr:sp textlink="">
          <xdr:nvSpPr>
            <xdr:cNvPr id="76121" name="チェック 345" hidden="1">
              <a:extLst>
                <a:ext uri="{63B3BB69-23CF-44E3-9099-C40C66FF867C}">
                  <a14:compatExt spid="_x0000_s76121"/>
                </a:ext>
              </a:extLst>
            </xdr:cNvPr>
            <xdr:cNvSpPr>
              <a:spLocks noRot="1" noChangeShapeType="1"/>
            </xdr:cNvSpPr>
          </xdr:nvSpPr>
          <xdr:spPr>
            <a:xfrm>
              <a:off x="6181725" y="51711225"/>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201</xdr:row>
          <xdr:rowOff>0</xdr:rowOff>
        </xdr:from>
        <xdr:to xmlns:xdr="http://schemas.openxmlformats.org/drawingml/2006/spreadsheetDrawing">
          <xdr:col>5</xdr:col>
          <xdr:colOff>19050</xdr:colOff>
          <xdr:row>204</xdr:row>
          <xdr:rowOff>0</xdr:rowOff>
        </xdr:to>
        <xdr:grpSp>
          <xdr:nvGrpSpPr>
            <xdr:cNvPr id="139" name="Group 41"/>
            <xdr:cNvGrpSpPr/>
          </xdr:nvGrpSpPr>
          <xdr:grpSpPr>
            <a:xfrm>
              <a:off x="857250" y="50120550"/>
              <a:ext cx="190500"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201</xdr:row>
          <xdr:rowOff>133350</xdr:rowOff>
        </xdr:from>
        <xdr:to xmlns:xdr="http://schemas.openxmlformats.org/drawingml/2006/spreadsheetDrawing">
          <xdr:col>33</xdr:col>
          <xdr:colOff>38100</xdr:colOff>
          <xdr:row>203</xdr:row>
          <xdr:rowOff>47625</xdr:rowOff>
        </xdr:to>
        <xdr:sp textlink="">
          <xdr:nvSpPr>
            <xdr:cNvPr id="76122" name="チェック 346" hidden="1">
              <a:extLst>
                <a:ext uri="{63B3BB69-23CF-44E3-9099-C40C66FF867C}">
                  <a14:compatExt spid="_x0000_s76122"/>
                </a:ext>
              </a:extLst>
            </xdr:cNvPr>
            <xdr:cNvSpPr>
              <a:spLocks noRot="1" noChangeShapeType="1"/>
            </xdr:cNvSpPr>
          </xdr:nvSpPr>
          <xdr:spPr>
            <a:xfrm>
              <a:off x="6181725" y="50253900"/>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112</xdr:row>
          <xdr:rowOff>0</xdr:rowOff>
        </xdr:from>
        <xdr:to xmlns:xdr="http://schemas.openxmlformats.org/drawingml/2006/spreadsheetDrawing">
          <xdr:col>5</xdr:col>
          <xdr:colOff>19050</xdr:colOff>
          <xdr:row>114</xdr:row>
          <xdr:rowOff>132080</xdr:rowOff>
        </xdr:to>
        <xdr:grpSp>
          <xdr:nvGrpSpPr>
            <xdr:cNvPr id="140" name="Group 41"/>
            <xdr:cNvGrpSpPr/>
          </xdr:nvGrpSpPr>
          <xdr:grpSpPr>
            <a:xfrm>
              <a:off x="857250" y="25784175"/>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112</xdr:row>
          <xdr:rowOff>180975</xdr:rowOff>
        </xdr:from>
        <xdr:to xmlns:xdr="http://schemas.openxmlformats.org/drawingml/2006/spreadsheetDrawing">
          <xdr:col>33</xdr:col>
          <xdr:colOff>38100</xdr:colOff>
          <xdr:row>114</xdr:row>
          <xdr:rowOff>38100</xdr:rowOff>
        </xdr:to>
        <xdr:sp textlink="">
          <xdr:nvSpPr>
            <xdr:cNvPr id="76124" name="チェック 348" hidden="1">
              <a:extLst>
                <a:ext uri="{63B3BB69-23CF-44E3-9099-C40C66FF867C}">
                  <a14:compatExt spid="_x0000_s76124"/>
                </a:ext>
              </a:extLst>
            </xdr:cNvPr>
            <xdr:cNvSpPr>
              <a:spLocks noRot="1" noChangeShapeType="1"/>
            </xdr:cNvSpPr>
          </xdr:nvSpPr>
          <xdr:spPr>
            <a:xfrm>
              <a:off x="6181725" y="25965150"/>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125</xdr:row>
          <xdr:rowOff>0</xdr:rowOff>
        </xdr:from>
        <xdr:to xmlns:xdr="http://schemas.openxmlformats.org/drawingml/2006/spreadsheetDrawing">
          <xdr:col>5</xdr:col>
          <xdr:colOff>19050</xdr:colOff>
          <xdr:row>127</xdr:row>
          <xdr:rowOff>132080</xdr:rowOff>
        </xdr:to>
        <xdr:grpSp>
          <xdr:nvGrpSpPr>
            <xdr:cNvPr id="142" name="Group 41"/>
            <xdr:cNvGrpSpPr/>
          </xdr:nvGrpSpPr>
          <xdr:grpSpPr>
            <a:xfrm>
              <a:off x="857250" y="29975175"/>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125</xdr:row>
          <xdr:rowOff>191135</xdr:rowOff>
        </xdr:from>
        <xdr:to xmlns:xdr="http://schemas.openxmlformats.org/drawingml/2006/spreadsheetDrawing">
          <xdr:col>33</xdr:col>
          <xdr:colOff>38100</xdr:colOff>
          <xdr:row>127</xdr:row>
          <xdr:rowOff>47625</xdr:rowOff>
        </xdr:to>
        <xdr:sp textlink="">
          <xdr:nvSpPr>
            <xdr:cNvPr id="76125" name="チェック 349" hidden="1">
              <a:extLst>
                <a:ext uri="{63B3BB69-23CF-44E3-9099-C40C66FF867C}">
                  <a14:compatExt spid="_x0000_s76125"/>
                </a:ext>
              </a:extLst>
            </xdr:cNvPr>
            <xdr:cNvSpPr>
              <a:spLocks noRot="1" noChangeShapeType="1"/>
            </xdr:cNvSpPr>
          </xdr:nvSpPr>
          <xdr:spPr>
            <a:xfrm>
              <a:off x="6181725" y="30166310"/>
              <a:ext cx="238125" cy="2755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136</xdr:row>
          <xdr:rowOff>0</xdr:rowOff>
        </xdr:from>
        <xdr:to xmlns:xdr="http://schemas.openxmlformats.org/drawingml/2006/spreadsheetDrawing">
          <xdr:col>5</xdr:col>
          <xdr:colOff>19050</xdr:colOff>
          <xdr:row>138</xdr:row>
          <xdr:rowOff>93980</xdr:rowOff>
        </xdr:to>
        <xdr:grpSp>
          <xdr:nvGrpSpPr>
            <xdr:cNvPr id="144" name="Group 41"/>
            <xdr:cNvGrpSpPr/>
          </xdr:nvGrpSpPr>
          <xdr:grpSpPr>
            <a:xfrm>
              <a:off x="857250" y="33108900"/>
              <a:ext cx="190500" cy="5130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190500</xdr:colOff>
          <xdr:row>136</xdr:row>
          <xdr:rowOff>180975</xdr:rowOff>
        </xdr:from>
        <xdr:to xmlns:xdr="http://schemas.openxmlformats.org/drawingml/2006/spreadsheetDrawing">
          <xdr:col>33</xdr:col>
          <xdr:colOff>47625</xdr:colOff>
          <xdr:row>138</xdr:row>
          <xdr:rowOff>38100</xdr:rowOff>
        </xdr:to>
        <xdr:sp textlink="">
          <xdr:nvSpPr>
            <xdr:cNvPr id="76126" name="チェック 350" hidden="1">
              <a:extLst>
                <a:ext uri="{63B3BB69-23CF-44E3-9099-C40C66FF867C}">
                  <a14:compatExt spid="_x0000_s76126"/>
                </a:ext>
              </a:extLst>
            </xdr:cNvPr>
            <xdr:cNvSpPr>
              <a:spLocks noRot="1" noChangeShapeType="1"/>
            </xdr:cNvSpPr>
          </xdr:nvSpPr>
          <xdr:spPr>
            <a:xfrm>
              <a:off x="6191250" y="33289875"/>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151</xdr:row>
          <xdr:rowOff>0</xdr:rowOff>
        </xdr:from>
        <xdr:to xmlns:xdr="http://schemas.openxmlformats.org/drawingml/2006/spreadsheetDrawing">
          <xdr:col>5</xdr:col>
          <xdr:colOff>19050</xdr:colOff>
          <xdr:row>153</xdr:row>
          <xdr:rowOff>132080</xdr:rowOff>
        </xdr:to>
        <xdr:grpSp>
          <xdr:nvGrpSpPr>
            <xdr:cNvPr id="146" name="Group 41"/>
            <xdr:cNvGrpSpPr/>
          </xdr:nvGrpSpPr>
          <xdr:grpSpPr>
            <a:xfrm>
              <a:off x="857250" y="37252275"/>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151</xdr:row>
          <xdr:rowOff>180975</xdr:rowOff>
        </xdr:from>
        <xdr:to xmlns:xdr="http://schemas.openxmlformats.org/drawingml/2006/spreadsheetDrawing">
          <xdr:col>33</xdr:col>
          <xdr:colOff>38100</xdr:colOff>
          <xdr:row>153</xdr:row>
          <xdr:rowOff>38100</xdr:rowOff>
        </xdr:to>
        <xdr:sp textlink="">
          <xdr:nvSpPr>
            <xdr:cNvPr id="76129" name="チェック 353" hidden="1">
              <a:extLst>
                <a:ext uri="{63B3BB69-23CF-44E3-9099-C40C66FF867C}">
                  <a14:compatExt spid="_x0000_s76129"/>
                </a:ext>
              </a:extLst>
            </xdr:cNvPr>
            <xdr:cNvSpPr>
              <a:spLocks noRot="1" noChangeShapeType="1"/>
            </xdr:cNvSpPr>
          </xdr:nvSpPr>
          <xdr:spPr>
            <a:xfrm>
              <a:off x="6181725" y="37433250"/>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161</xdr:row>
          <xdr:rowOff>0</xdr:rowOff>
        </xdr:from>
        <xdr:to xmlns:xdr="http://schemas.openxmlformats.org/drawingml/2006/spreadsheetDrawing">
          <xdr:col>5</xdr:col>
          <xdr:colOff>19050</xdr:colOff>
          <xdr:row>163</xdr:row>
          <xdr:rowOff>132080</xdr:rowOff>
        </xdr:to>
        <xdr:grpSp>
          <xdr:nvGrpSpPr>
            <xdr:cNvPr id="148" name="Group 41"/>
            <xdr:cNvGrpSpPr/>
          </xdr:nvGrpSpPr>
          <xdr:grpSpPr>
            <a:xfrm>
              <a:off x="857250" y="40928925"/>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161</xdr:row>
          <xdr:rowOff>180975</xdr:rowOff>
        </xdr:from>
        <xdr:to xmlns:xdr="http://schemas.openxmlformats.org/drawingml/2006/spreadsheetDrawing">
          <xdr:col>33</xdr:col>
          <xdr:colOff>38100</xdr:colOff>
          <xdr:row>163</xdr:row>
          <xdr:rowOff>38100</xdr:rowOff>
        </xdr:to>
        <xdr:sp textlink="">
          <xdr:nvSpPr>
            <xdr:cNvPr id="76132" name="チェック 356" hidden="1">
              <a:extLst>
                <a:ext uri="{63B3BB69-23CF-44E3-9099-C40C66FF867C}">
                  <a14:compatExt spid="_x0000_s76132"/>
                </a:ext>
              </a:extLst>
            </xdr:cNvPr>
            <xdr:cNvSpPr>
              <a:spLocks noRot="1" noChangeShapeType="1"/>
            </xdr:cNvSpPr>
          </xdr:nvSpPr>
          <xdr:spPr>
            <a:xfrm>
              <a:off x="6181725" y="41109900"/>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169</xdr:row>
          <xdr:rowOff>0</xdr:rowOff>
        </xdr:from>
        <xdr:to xmlns:xdr="http://schemas.openxmlformats.org/drawingml/2006/spreadsheetDrawing">
          <xdr:col>5</xdr:col>
          <xdr:colOff>19050</xdr:colOff>
          <xdr:row>171</xdr:row>
          <xdr:rowOff>132080</xdr:rowOff>
        </xdr:to>
        <xdr:grpSp>
          <xdr:nvGrpSpPr>
            <xdr:cNvPr id="150" name="Group 41"/>
            <xdr:cNvGrpSpPr/>
          </xdr:nvGrpSpPr>
          <xdr:grpSpPr>
            <a:xfrm>
              <a:off x="857250" y="43395900"/>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169</xdr:row>
          <xdr:rowOff>180975</xdr:rowOff>
        </xdr:from>
        <xdr:to xmlns:xdr="http://schemas.openxmlformats.org/drawingml/2006/spreadsheetDrawing">
          <xdr:col>33</xdr:col>
          <xdr:colOff>38100</xdr:colOff>
          <xdr:row>171</xdr:row>
          <xdr:rowOff>38100</xdr:rowOff>
        </xdr:to>
        <xdr:sp textlink="">
          <xdr:nvSpPr>
            <xdr:cNvPr id="76133" name="チェック 357" hidden="1">
              <a:extLst>
                <a:ext uri="{63B3BB69-23CF-44E3-9099-C40C66FF867C}">
                  <a14:compatExt spid="_x0000_s76133"/>
                </a:ext>
              </a:extLst>
            </xdr:cNvPr>
            <xdr:cNvSpPr>
              <a:spLocks noRot="1" noChangeShapeType="1"/>
            </xdr:cNvSpPr>
          </xdr:nvSpPr>
          <xdr:spPr>
            <a:xfrm>
              <a:off x="6181725" y="43576875"/>
              <a:ext cx="238125" cy="276225"/>
            </a:xfrm>
            <a:prstGeom prst="rect"/>
          </xdr:spPr>
        </xdr:sp>
        <xdr:clientData/>
      </xdr:twoCellAnchor>
    </mc:Choice>
    <mc:Fallback/>
  </mc:AlternateContent>
  <xdr:twoCellAnchor>
    <xdr:from xmlns:xdr="http://schemas.openxmlformats.org/drawingml/2006/spreadsheetDrawing">
      <xdr:col>37</xdr:col>
      <xdr:colOff>1905</xdr:colOff>
      <xdr:row>65</xdr:row>
      <xdr:rowOff>257810</xdr:rowOff>
    </xdr:from>
    <xdr:to xmlns:xdr="http://schemas.openxmlformats.org/drawingml/2006/spreadsheetDrawing">
      <xdr:col>39</xdr:col>
      <xdr:colOff>194945</xdr:colOff>
      <xdr:row>70</xdr:row>
      <xdr:rowOff>10160</xdr:rowOff>
    </xdr:to>
    <xdr:grpSp>
      <xdr:nvGrpSpPr>
        <xdr:cNvPr id="145" name="グループ化 144"/>
        <xdr:cNvGrpSpPr/>
      </xdr:nvGrpSpPr>
      <xdr:grpSpPr>
        <a:xfrm>
          <a:off x="7145655" y="15031085"/>
          <a:ext cx="1164590" cy="952500"/>
          <a:chOff x="7080250" y="15409334"/>
          <a:chExt cx="1132457" cy="878416"/>
        </a:xfrm>
      </xdr:grpSpPr>
      <xdr:sp macro="" textlink="">
        <xdr:nvSpPr>
          <xdr:cNvPr id="147" name="右矢印 146"/>
          <xdr:cNvSpPr/>
        </xdr:nvSpPr>
        <xdr:spPr>
          <a:xfrm>
            <a:off x="7080250" y="15409334"/>
            <a:ext cx="1048808" cy="878416"/>
          </a:xfrm>
          <a:prstGeom prst="rightArrow">
            <a:avLst/>
          </a:prstGeom>
          <a:ln>
            <a:solidFill>
              <a:schemeClr val="bg1">
                <a:lumMod val="50000"/>
              </a:schemeClr>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テキスト ボックス 148"/>
          <xdr:cNvSpPr txBox="1"/>
        </xdr:nvSpPr>
        <xdr:spPr>
          <a:xfrm>
            <a:off x="7112040" y="15677305"/>
            <a:ext cx="1100667" cy="5397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800">
                <a:solidFill>
                  <a:srgbClr val="454545"/>
                </a:solidFill>
              </a:rPr>
              <a:t>配分比率を</a:t>
            </a:r>
            <a:endParaRPr kumimoji="1" lang="en-US" altLang="ja-JP" sz="800">
              <a:solidFill>
                <a:srgbClr val="454545"/>
              </a:solidFill>
            </a:endParaRPr>
          </a:p>
          <a:p>
            <a:r>
              <a:rPr kumimoji="1" lang="ja-JP" altLang="en-US" sz="800">
                <a:solidFill>
                  <a:srgbClr val="454545"/>
                </a:solidFill>
              </a:rPr>
              <a:t>入力してください</a:t>
            </a:r>
          </a:p>
        </xdr:txBody>
      </xdr:sp>
    </xdr:grpSp>
    <xdr:clientData/>
  </xdr:twoCellAnchor>
  <xdr:oneCellAnchor>
    <xdr:from xmlns:xdr="http://schemas.openxmlformats.org/drawingml/2006/spreadsheetDrawing">
      <xdr:col>38</xdr:col>
      <xdr:colOff>276225</xdr:colOff>
      <xdr:row>30</xdr:row>
      <xdr:rowOff>418465</xdr:rowOff>
    </xdr:from>
    <xdr:ext cx="4880610" cy="1151890"/>
    <xdr:sp macro="" textlink="">
      <xdr:nvSpPr>
        <xdr:cNvPr id="2" name="テキスト ボックス 1"/>
        <xdr:cNvSpPr txBox="1"/>
      </xdr:nvSpPr>
      <xdr:spPr>
        <a:xfrm>
          <a:off x="7686675" y="6695440"/>
          <a:ext cx="4880610" cy="1151890"/>
        </a:xfrm>
        <a:prstGeom prst="rect">
          <a:avLst/>
        </a:prstGeom>
        <a:solidFill>
          <a:schemeClr val="bg1"/>
        </a:solidFill>
        <a:ln w="12700">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100" b="1">
              <a:latin typeface="+mn-ea"/>
              <a:ea typeface="+mn-ea"/>
            </a:rPr>
            <a:t>原則、加算を取得する前年の１～</a:t>
          </a:r>
          <a:r>
            <a:rPr kumimoji="1" lang="en-US" altLang="ja-JP" sz="1100" b="1">
              <a:latin typeface="+mn-ea"/>
              <a:ea typeface="+mn-ea"/>
            </a:rPr>
            <a:t>12</a:t>
          </a:r>
          <a:r>
            <a:rPr kumimoji="1" lang="ja-JP" altLang="en-US" sz="1100" b="1">
              <a:latin typeface="+mn-ea"/>
              <a:ea typeface="+mn-ea"/>
            </a:rPr>
            <a:t>月の実績を入力してください。</a:t>
          </a:r>
          <a:endParaRPr kumimoji="1" lang="en-US" altLang="ja-JP" sz="1100" b="1">
            <a:latin typeface="+mn-ea"/>
            <a:ea typeface="+mn-ea"/>
          </a:endParaRPr>
        </a:p>
        <a:p>
          <a:endParaRPr kumimoji="1" lang="ja-JP" altLang="en-US" sz="1100" b="1">
            <a:latin typeface="+mn-ea"/>
            <a:ea typeface="+mn-ea"/>
          </a:endParaRPr>
        </a:p>
        <a:p>
          <a:r>
            <a:rPr kumimoji="1" lang="ja-JP" altLang="en-US" sz="1100" b="1">
              <a:latin typeface="+mn-ea"/>
              <a:ea typeface="+mn-ea"/>
            </a:rPr>
            <a:t>なお、令和</a:t>
          </a:r>
          <a:r>
            <a:rPr kumimoji="1" lang="en-US" altLang="ja-JP" sz="1100" b="1">
              <a:latin typeface="+mn-ea"/>
              <a:ea typeface="+mn-ea"/>
            </a:rPr>
            <a:t>4</a:t>
          </a:r>
          <a:r>
            <a:rPr kumimoji="1" lang="ja-JP" altLang="en-US" sz="1100" b="1">
              <a:latin typeface="+mn-ea"/>
              <a:ea typeface="+mn-ea"/>
            </a:rPr>
            <a:t>年</a:t>
          </a:r>
          <a:r>
            <a:rPr kumimoji="1" lang="en-US" altLang="ja-JP" sz="1100" b="1">
              <a:latin typeface="+mn-ea"/>
              <a:ea typeface="+mn-ea"/>
            </a:rPr>
            <a:t>10</a:t>
          </a:r>
          <a:r>
            <a:rPr kumimoji="1" lang="ja-JP" altLang="en-US" sz="1100" b="1">
              <a:latin typeface="+mn-ea"/>
              <a:ea typeface="+mn-ea"/>
            </a:rPr>
            <a:t>月～令和</a:t>
          </a:r>
          <a:r>
            <a:rPr kumimoji="1" lang="en-US" altLang="ja-JP" sz="1100" b="1">
              <a:latin typeface="+mn-ea"/>
              <a:ea typeface="+mn-ea"/>
            </a:rPr>
            <a:t>5</a:t>
          </a:r>
          <a:r>
            <a:rPr kumimoji="1" lang="ja-JP" altLang="en-US" sz="1100" b="1">
              <a:latin typeface="+mn-ea"/>
              <a:ea typeface="+mn-ea"/>
            </a:rPr>
            <a:t>年</a:t>
          </a:r>
          <a:r>
            <a:rPr kumimoji="1" lang="en-US" altLang="ja-JP" sz="1100" b="1">
              <a:latin typeface="+mn-ea"/>
              <a:ea typeface="+mn-ea"/>
            </a:rPr>
            <a:t>3</a:t>
          </a:r>
          <a:r>
            <a:rPr kumimoji="1" lang="ja-JP" altLang="en-US" sz="1100" b="1">
              <a:latin typeface="+mn-ea"/>
              <a:ea typeface="+mn-ea"/>
            </a:rPr>
            <a:t>月算定分ベースアップ等加算の申請時は、</a:t>
          </a:r>
          <a:endParaRPr kumimoji="1" lang="en-US" altLang="ja-JP" sz="1100" b="1">
            <a:latin typeface="+mn-ea"/>
            <a:ea typeface="+mn-ea"/>
          </a:endParaRPr>
        </a:p>
        <a:p>
          <a:r>
            <a:rPr kumimoji="1" lang="ja-JP" altLang="en-US" sz="1100" b="1">
              <a:latin typeface="+mn-ea"/>
              <a:ea typeface="+mn-ea"/>
            </a:rPr>
            <a:t>県</a:t>
          </a:r>
          <a:r>
            <a:rPr kumimoji="1" lang="en-US" altLang="ja-JP" sz="1100" b="1">
              <a:latin typeface="+mn-ea"/>
              <a:ea typeface="+mn-ea"/>
            </a:rPr>
            <a:t>HP</a:t>
          </a:r>
          <a:r>
            <a:rPr kumimoji="1" lang="ja-JP" altLang="en-US" sz="1100" b="1">
              <a:latin typeface="+mn-ea"/>
              <a:ea typeface="+mn-ea"/>
            </a:rPr>
            <a:t>に掲載されている記入要領（</a:t>
          </a:r>
          <a:r>
            <a:rPr kumimoji="1" lang="en-US" altLang="ja-JP" sz="1100" b="1">
              <a:latin typeface="+mn-ea"/>
              <a:ea typeface="+mn-ea"/>
            </a:rPr>
            <a:t>PDF</a:t>
          </a:r>
          <a:r>
            <a:rPr kumimoji="1" lang="ja-JP" altLang="en-US" sz="1100" b="1">
              <a:latin typeface="+mn-ea"/>
              <a:ea typeface="+mn-ea"/>
            </a:rPr>
            <a:t>）を参照のうえ、</a:t>
          </a:r>
          <a:endParaRPr kumimoji="1" lang="en-US" altLang="ja-JP" sz="1100" b="1">
            <a:latin typeface="+mn-ea"/>
            <a:ea typeface="+mn-ea"/>
          </a:endParaRPr>
        </a:p>
        <a:p>
          <a:r>
            <a:rPr kumimoji="1" lang="ja-JP" altLang="en-US" sz="1100" b="1">
              <a:latin typeface="+mn-ea"/>
              <a:ea typeface="+mn-ea"/>
            </a:rPr>
            <a:t>令和３年１⽉分から</a:t>
          </a:r>
          <a:r>
            <a:rPr kumimoji="1" lang="en-US" altLang="ja-JP" sz="1100" b="1">
              <a:latin typeface="+mn-ea"/>
              <a:ea typeface="+mn-ea"/>
            </a:rPr>
            <a:t>12</a:t>
          </a:r>
          <a:r>
            <a:rPr kumimoji="1" lang="ja-JP" altLang="en-US" sz="1100" b="1">
              <a:latin typeface="+mn-ea"/>
              <a:ea typeface="+mn-ea"/>
            </a:rPr>
            <a:t>月分までの総額を２で割ったもの（６か月分）を記入。</a:t>
          </a:r>
          <a:endParaRPr kumimoji="1" lang="en-US" altLang="ja-JP" sz="1100" b="1">
            <a:latin typeface="+mn-ea"/>
            <a:ea typeface="+mn-ea"/>
          </a:endParaRPr>
        </a:p>
      </xdr:txBody>
    </xdr:sp>
    <xdr:clientData/>
  </xdr:oneCellAnchor>
  <xdr:twoCellAnchor>
    <xdr:from xmlns:xdr="http://schemas.openxmlformats.org/drawingml/2006/spreadsheetDrawing">
      <xdr:col>38</xdr:col>
      <xdr:colOff>47625</xdr:colOff>
      <xdr:row>31</xdr:row>
      <xdr:rowOff>47625</xdr:rowOff>
    </xdr:from>
    <xdr:to xmlns:xdr="http://schemas.openxmlformats.org/drawingml/2006/spreadsheetDrawing">
      <xdr:col>38</xdr:col>
      <xdr:colOff>257175</xdr:colOff>
      <xdr:row>36</xdr:row>
      <xdr:rowOff>28575</xdr:rowOff>
    </xdr:to>
    <xdr:sp macro="" textlink="">
      <xdr:nvSpPr>
        <xdr:cNvPr id="3" name="右中かっこ 2"/>
        <xdr:cNvSpPr/>
      </xdr:nvSpPr>
      <xdr:spPr>
        <a:xfrm>
          <a:off x="7458075" y="6753225"/>
          <a:ext cx="209550" cy="1152525"/>
        </a:xfrm>
        <a:prstGeom prst="rightBrace">
          <a:avLst/>
        </a:prstGeom>
        <a:noFill/>
        <a:ln w="1905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38</xdr:col>
      <xdr:colOff>27940</xdr:colOff>
      <xdr:row>101</xdr:row>
      <xdr:rowOff>73025</xdr:rowOff>
    </xdr:from>
    <xdr:to xmlns:xdr="http://schemas.openxmlformats.org/drawingml/2006/spreadsheetDrawing">
      <xdr:col>38</xdr:col>
      <xdr:colOff>669925</xdr:colOff>
      <xdr:row>101</xdr:row>
      <xdr:rowOff>76200</xdr:rowOff>
    </xdr:to>
    <xdr:cxnSp macro="">
      <xdr:nvCxnSpPr>
        <xdr:cNvPr id="5" name="直線矢印コネクタ 4"/>
        <xdr:cNvCxnSpPr/>
      </xdr:nvCxnSpPr>
      <xdr:spPr>
        <a:xfrm flipH="1">
          <a:off x="7438390" y="22894925"/>
          <a:ext cx="641985" cy="3175"/>
        </a:xfrm>
        <a:prstGeom prst="straightConnector1">
          <a:avLst/>
        </a:prstGeom>
        <a:solidFill>
          <a:srgbClr xmlns:mc="http://schemas.openxmlformats.org/markup-compatibility/2006" xmlns:a14="http://schemas.microsoft.com/office/drawing/2010/main" val="FFFFFF" a14:legacySpreadsheetColorIndex="65" mc:Ignorable="a14"/>
        </a:solidFill>
        <a:ln w="28575" cap="flat" cmpd="sng" algn="ctr">
          <a:solidFill>
            <a:srgbClr val="FF0000"/>
          </a:solidFill>
          <a:prstDash val="solid"/>
          <a:round/>
          <a:headEnd type="none" w="med" len="med"/>
          <a:tailEnd type="triangle"/>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2.vml" /><Relationship Id="rId4" Type="http://schemas.openxmlformats.org/officeDocument/2006/relationships/comments" Target="../comments2.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 Id="rId3" Type="http://schemas.openxmlformats.org/officeDocument/2006/relationships/vmlDrawing" Target="../drawings/vmlDrawing3.vml" /><Relationship Id="rId4" Type="http://schemas.openxmlformats.org/officeDocument/2006/relationships/comments" Target="../comments3.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6.xml" /><Relationship Id="rId3" Type="http://schemas.openxmlformats.org/officeDocument/2006/relationships/vmlDrawing" Target="../drawings/vmlDrawing4.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1" Type="http://schemas.openxmlformats.org/officeDocument/2006/relationships/ctrlProp" Target="../ctrlProps/ctrlProp48.xml" /><Relationship Id="rId52" Type="http://schemas.openxmlformats.org/officeDocument/2006/relationships/ctrlProp" Target="../ctrlProps/ctrlProp49.xml" /><Relationship Id="rId53" Type="http://schemas.openxmlformats.org/officeDocument/2006/relationships/ctrlProp" Target="../ctrlProps/ctrlProp50.xml" /><Relationship Id="rId54" Type="http://schemas.openxmlformats.org/officeDocument/2006/relationships/ctrlProp" Target="../ctrlProps/ctrlProp51.xml" /><Relationship Id="rId55" Type="http://schemas.openxmlformats.org/officeDocument/2006/relationships/ctrlProp" Target="../ctrlProps/ctrlProp52.xml" /><Relationship Id="rId56" Type="http://schemas.openxmlformats.org/officeDocument/2006/relationships/ctrlProp" Target="../ctrlProps/ctrlProp53.xml" /><Relationship Id="rId57" Type="http://schemas.openxmlformats.org/officeDocument/2006/relationships/ctrlProp" Target="../ctrlProps/ctrlProp54.xml" /><Relationship Id="rId58" Type="http://schemas.openxmlformats.org/officeDocument/2006/relationships/ctrlProp" Target="../ctrlProps/ctrlProp55.xml" /><Relationship Id="rId59" Type="http://schemas.openxmlformats.org/officeDocument/2006/relationships/ctrlProp" Target="../ctrlProps/ctrlProp56.xml" /><Relationship Id="rId60" Type="http://schemas.openxmlformats.org/officeDocument/2006/relationships/ctrlProp" Target="../ctrlProps/ctrlProp57.xml" /><Relationship Id="rId61" Type="http://schemas.openxmlformats.org/officeDocument/2006/relationships/ctrlProp" Target="../ctrlProps/ctrlProp58.xml" /><Relationship Id="rId62" Type="http://schemas.openxmlformats.org/officeDocument/2006/relationships/ctrlProp" Target="../ctrlProps/ctrlProp59.xml" /><Relationship Id="rId63" Type="http://schemas.openxmlformats.org/officeDocument/2006/relationships/ctrlProp" Target="../ctrlProps/ctrlProp60.xml" /><Relationship Id="rId64" Type="http://schemas.openxmlformats.org/officeDocument/2006/relationships/ctrlProp" Target="../ctrlProps/ctrlProp61.xml" /><Relationship Id="rId65" Type="http://schemas.openxmlformats.org/officeDocument/2006/relationships/ctrlProp" Target="../ctrlProps/ctrlProp62.xml" /><Relationship Id="rId66" Type="http://schemas.openxmlformats.org/officeDocument/2006/relationships/ctrlProp" Target="../ctrlProps/ctrlProp63.xml" /><Relationship Id="rId67" Type="http://schemas.openxmlformats.org/officeDocument/2006/relationships/ctrlProp" Target="../ctrlProps/ctrlProp64.xml" /><Relationship Id="rId68" Type="http://schemas.openxmlformats.org/officeDocument/2006/relationships/ctrlProp" Target="../ctrlProps/ctrlProp65.xml" /><Relationship Id="rId69" Type="http://schemas.openxmlformats.org/officeDocument/2006/relationships/ctrlProp" Target="../ctrlProps/ctrlProp66.xml" /><Relationship Id="rId70" Type="http://schemas.openxmlformats.org/officeDocument/2006/relationships/ctrlProp" Target="../ctrlProps/ctrlProp67.xml" /><Relationship Id="rId71" Type="http://schemas.openxmlformats.org/officeDocument/2006/relationships/ctrlProp" Target="../ctrlProps/ctrlProp68.xml" /><Relationship Id="rId72" Type="http://schemas.openxmlformats.org/officeDocument/2006/relationships/ctrlProp" Target="../ctrlProps/ctrlProp69.xml" /><Relationship Id="rId73" Type="http://schemas.openxmlformats.org/officeDocument/2006/relationships/ctrlProp" Target="../ctrlProps/ctrlProp70.xml" /><Relationship Id="rId74" Type="http://schemas.openxmlformats.org/officeDocument/2006/relationships/ctrlProp" Target="../ctrlProps/ctrlProp71.xml" /><Relationship Id="rId75" Type="http://schemas.openxmlformats.org/officeDocument/2006/relationships/ctrlProp" Target="../ctrlProps/ctrlProp72.xml" /><Relationship Id="rId76" Type="http://schemas.openxmlformats.org/officeDocument/2006/relationships/ctrlProp" Target="../ctrlProps/ctrlProp73.xml" /><Relationship Id="rId77" Type="http://schemas.openxmlformats.org/officeDocument/2006/relationships/ctrlProp" Target="../ctrlProps/ctrlProp74.xml" /><Relationship Id="rId78" Type="http://schemas.openxmlformats.org/officeDocument/2006/relationships/ctrlProp" Target="../ctrlProps/ctrlProp75.xml" /><Relationship Id="rId79" Type="http://schemas.openxmlformats.org/officeDocument/2006/relationships/ctrlProp" Target="../ctrlProps/ctrlProp76.xml" /><Relationship Id="rId80" Type="http://schemas.openxmlformats.org/officeDocument/2006/relationships/ctrlProp" Target="../ctrlProps/ctrlProp77.xml" /><Relationship Id="rId81" Type="http://schemas.openxmlformats.org/officeDocument/2006/relationships/ctrlProp" Target="../ctrlProps/ctrlProp78.xml" /><Relationship Id="rId82" Type="http://schemas.openxmlformats.org/officeDocument/2006/relationships/ctrlProp" Target="../ctrlProps/ctrlProp79.xml" /><Relationship Id="rId83" Type="http://schemas.openxmlformats.org/officeDocument/2006/relationships/ctrlProp" Target="../ctrlProps/ctrlProp80.xml" /><Relationship Id="rId84" Type="http://schemas.openxmlformats.org/officeDocument/2006/relationships/ctrlProp" Target="../ctrlProps/ctrlProp81.xml" /><Relationship Id="rId85" Type="http://schemas.openxmlformats.org/officeDocument/2006/relationships/ctrlProp" Target="../ctrlProps/ctrlProp82.xml" /><Relationship Id="rId86" Type="http://schemas.openxmlformats.org/officeDocument/2006/relationships/ctrlProp" Target="../ctrlProps/ctrlProp83.xml" /><Relationship Id="rId87" Type="http://schemas.openxmlformats.org/officeDocument/2006/relationships/ctrlProp" Target="../ctrlProps/ctrlProp84.xml" /><Relationship Id="rId88" Type="http://schemas.openxmlformats.org/officeDocument/2006/relationships/ctrlProp" Target="../ctrlProps/ctrlProp85.xml" /><Relationship Id="rId89" Type="http://schemas.openxmlformats.org/officeDocument/2006/relationships/ctrlProp" Target="../ctrlProps/ctrlProp86.xml" /><Relationship Id="rId90" Type="http://schemas.openxmlformats.org/officeDocument/2006/relationships/ctrlProp" Target="../ctrlProps/ctrlProp87.xml" /><Relationship Id="rId91" Type="http://schemas.openxmlformats.org/officeDocument/2006/relationships/ctrlProp" Target="../ctrlProps/ctrlProp88.xml" /><Relationship Id="rId92" Type="http://schemas.openxmlformats.org/officeDocument/2006/relationships/ctrlProp" Target="../ctrlProps/ctrlProp89.xml" /><Relationship Id="rId93" Type="http://schemas.openxmlformats.org/officeDocument/2006/relationships/ctrlProp" Target="../ctrlProps/ctrlProp90.xml" /><Relationship Id="rId94" Type="http://schemas.openxmlformats.org/officeDocument/2006/relationships/ctrlProp" Target="../ctrlProps/ctrlProp91.xml" /><Relationship Id="rId95" Type="http://schemas.openxmlformats.org/officeDocument/2006/relationships/ctrlProp" Target="../ctrlProps/ctrlProp92.xml" /><Relationship Id="rId96" Type="http://schemas.openxmlformats.org/officeDocument/2006/relationships/ctrlProp" Target="../ctrlProps/ctrlProp93.xml" /><Relationship Id="rId97" Type="http://schemas.openxmlformats.org/officeDocument/2006/relationships/ctrlProp" Target="../ctrlProps/ctrlProp94.xml" /><Relationship Id="rId98" Type="http://schemas.openxmlformats.org/officeDocument/2006/relationships/ctrlProp" Target="../ctrlProps/ctrlProp95.xml" /><Relationship Id="rId99" Type="http://schemas.openxmlformats.org/officeDocument/2006/relationships/ctrlProp" Target="../ctrlProps/ctrlProp96.xml" /><Relationship Id="rId100" Type="http://schemas.openxmlformats.org/officeDocument/2006/relationships/ctrlProp" Target="../ctrlProps/ctrlProp97.xml" /><Relationship Id="rId101" Type="http://schemas.openxmlformats.org/officeDocument/2006/relationships/ctrlProp" Target="../ctrlProps/ctrlProp98.xml" /><Relationship Id="rId102" Type="http://schemas.openxmlformats.org/officeDocument/2006/relationships/ctrlProp" Target="../ctrlProps/ctrlProp99.xml" /><Relationship Id="rId103" Type="http://schemas.openxmlformats.org/officeDocument/2006/relationships/ctrlProp" Target="../ctrlProps/ctrlProp100.xml" /><Relationship Id="rId104" Type="http://schemas.openxmlformats.org/officeDocument/2006/relationships/ctrlProp" Target="../ctrlProps/ctrlProp101.xml" /><Relationship Id="rId105" Type="http://schemas.openxmlformats.org/officeDocument/2006/relationships/ctrlProp" Target="../ctrlProps/ctrlProp102.xml" /><Relationship Id="rId106" Type="http://schemas.openxmlformats.org/officeDocument/2006/relationships/ctrlProp" Target="../ctrlProps/ctrlProp103.xml" /><Relationship Id="rId107" Type="http://schemas.openxmlformats.org/officeDocument/2006/relationships/ctrlProp" Target="../ctrlProps/ctrlProp104.xml" /><Relationship Id="rId108" Type="http://schemas.openxmlformats.org/officeDocument/2006/relationships/ctrlProp" Target="../ctrlProps/ctrlProp105.xml" /><Relationship Id="rId109" Type="http://schemas.openxmlformats.org/officeDocument/2006/relationships/comments" Target="../comments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F35"/>
  <sheetViews>
    <sheetView showGridLines="0" view="pageBreakPreview" zoomScale="80" zoomScaleNormal="90" zoomScaleSheetLayoutView="80" workbookViewId="0">
      <selection sqref="A1:E1"/>
    </sheetView>
  </sheetViews>
  <sheetFormatPr defaultRowHeight="13.5"/>
  <cols>
    <col min="1" max="1" width="27.75" style="1" customWidth="1"/>
    <col min="2" max="2" width="12.75" style="2" customWidth="1"/>
    <col min="3" max="3" width="19.875" style="3" customWidth="1"/>
    <col min="4" max="4" width="66.5" style="3" customWidth="1"/>
    <col min="5" max="5" width="66.5" customWidth="1"/>
  </cols>
  <sheetData>
    <row r="1" spans="1:5" ht="30" customHeight="1">
      <c r="A1" s="9" t="s">
        <v>117</v>
      </c>
      <c r="B1" s="9"/>
      <c r="C1" s="9"/>
      <c r="D1" s="9"/>
      <c r="E1" s="9"/>
    </row>
    <row r="2" spans="1:5" ht="18">
      <c r="A2" s="10" t="s">
        <v>381</v>
      </c>
      <c r="B2" s="10"/>
      <c r="C2" s="10"/>
      <c r="D2" s="10"/>
      <c r="E2" s="10"/>
    </row>
    <row r="3" spans="1:5" s="4" customFormat="1" ht="8.1" customHeight="1">
      <c r="A3" s="11"/>
      <c r="B3" s="11"/>
      <c r="C3" s="11"/>
      <c r="D3" s="11"/>
    </row>
    <row r="4" spans="1:5" s="5" customFormat="1" ht="27">
      <c r="A4" s="12" t="s">
        <v>7</v>
      </c>
      <c r="B4" s="12" t="s">
        <v>170</v>
      </c>
      <c r="C4" s="24" t="s">
        <v>25</v>
      </c>
      <c r="D4" s="26" t="s">
        <v>265</v>
      </c>
      <c r="E4" s="12" t="s">
        <v>330</v>
      </c>
    </row>
    <row r="5" spans="1:5" ht="18" customHeight="1">
      <c r="A5" s="13" t="s">
        <v>233</v>
      </c>
      <c r="B5" s="20">
        <v>1</v>
      </c>
      <c r="C5" s="20" t="s">
        <v>266</v>
      </c>
      <c r="D5" s="27" t="s">
        <v>267</v>
      </c>
      <c r="E5" s="21" t="s">
        <v>209</v>
      </c>
    </row>
    <row r="6" spans="1:5" ht="75" customHeight="1">
      <c r="A6" s="14" t="s">
        <v>268</v>
      </c>
      <c r="B6" s="21">
        <v>1</v>
      </c>
      <c r="C6" s="25" t="s">
        <v>13</v>
      </c>
      <c r="D6" s="28" t="s">
        <v>124</v>
      </c>
      <c r="E6" s="21" t="s">
        <v>209</v>
      </c>
    </row>
    <row r="7" spans="1:5" ht="105" customHeight="1">
      <c r="A7" s="14" t="s">
        <v>270</v>
      </c>
      <c r="B7" s="21">
        <v>1</v>
      </c>
      <c r="C7" s="25" t="s">
        <v>78</v>
      </c>
      <c r="D7" s="28" t="s">
        <v>207</v>
      </c>
      <c r="E7" s="29" t="s">
        <v>271</v>
      </c>
    </row>
    <row r="8" spans="1:5" ht="60" customHeight="1">
      <c r="A8" s="14" t="s">
        <v>316</v>
      </c>
      <c r="B8" s="21" t="s">
        <v>384</v>
      </c>
      <c r="C8" s="25" t="s">
        <v>38</v>
      </c>
      <c r="D8" s="28" t="s">
        <v>475</v>
      </c>
      <c r="E8" s="29" t="s">
        <v>271</v>
      </c>
    </row>
    <row r="9" spans="1:5" ht="60" customHeight="1">
      <c r="A9" s="14" t="s">
        <v>274</v>
      </c>
      <c r="B9" s="21" t="s">
        <v>384</v>
      </c>
      <c r="C9" s="25" t="s">
        <v>38</v>
      </c>
      <c r="D9" s="28" t="s">
        <v>476</v>
      </c>
      <c r="E9" s="29" t="s">
        <v>271</v>
      </c>
    </row>
    <row r="10" spans="1:5" ht="72" customHeight="1">
      <c r="A10" s="14" t="s">
        <v>463</v>
      </c>
      <c r="B10" s="21" t="s">
        <v>384</v>
      </c>
      <c r="C10" s="25" t="s">
        <v>38</v>
      </c>
      <c r="D10" s="28" t="s">
        <v>477</v>
      </c>
      <c r="E10" s="29" t="s">
        <v>271</v>
      </c>
    </row>
    <row r="11" spans="1:5" ht="19.149999999999999" customHeight="1">
      <c r="C11" s="2"/>
      <c r="D11" s="1"/>
      <c r="E11" s="30"/>
    </row>
    <row r="12" spans="1:5" ht="19.149999999999999" customHeight="1">
      <c r="C12" s="2"/>
      <c r="D12" s="1"/>
      <c r="E12" s="30"/>
    </row>
    <row r="13" spans="1:5" ht="19.149999999999999" customHeight="1">
      <c r="C13" s="2"/>
      <c r="D13" s="1"/>
      <c r="E13" s="30"/>
    </row>
    <row r="14" spans="1:5" ht="19.149999999999999" customHeight="1">
      <c r="C14" s="2"/>
      <c r="D14" s="1"/>
      <c r="E14" s="30"/>
    </row>
    <row r="15" spans="1:5" ht="19.149999999999999" customHeight="1">
      <c r="C15" s="2"/>
      <c r="D15" s="1"/>
      <c r="E15" s="30"/>
    </row>
    <row r="16" spans="1:5" ht="19.149999999999999" customHeight="1">
      <c r="C16" s="2"/>
      <c r="D16" s="1"/>
      <c r="E16" s="30"/>
    </row>
    <row r="17" spans="1:6" ht="19.149999999999999" customHeight="1">
      <c r="C17" s="2"/>
      <c r="D17" s="1"/>
      <c r="E17" s="30"/>
    </row>
    <row r="18" spans="1:6" ht="11.45" customHeight="1">
      <c r="A18" s="15" t="s">
        <v>276</v>
      </c>
      <c r="B18" s="15"/>
      <c r="C18" s="15"/>
      <c r="D18" s="15"/>
    </row>
    <row r="19" spans="1:6" ht="5.25" customHeight="1">
      <c r="A19" s="15"/>
      <c r="B19" s="15"/>
      <c r="C19" s="15"/>
      <c r="D19" s="15"/>
    </row>
    <row r="20" spans="1:6" ht="17.25">
      <c r="A20" s="16" t="s">
        <v>71</v>
      </c>
      <c r="B20" s="22"/>
    </row>
    <row r="21" spans="1:6" s="6" customFormat="1" ht="17.25">
      <c r="A21" s="16" t="s">
        <v>385</v>
      </c>
      <c r="B21" s="23"/>
      <c r="C21" s="16"/>
      <c r="D21" s="16"/>
    </row>
    <row r="22" spans="1:6" s="6" customFormat="1" ht="17.25">
      <c r="A22" s="16" t="s">
        <v>278</v>
      </c>
      <c r="B22" s="23"/>
      <c r="C22" s="16"/>
      <c r="D22" s="16"/>
    </row>
    <row r="23" spans="1:6" s="6" customFormat="1" ht="17.25">
      <c r="A23" s="16" t="s">
        <v>332</v>
      </c>
      <c r="B23" s="23"/>
      <c r="C23" s="16"/>
      <c r="D23" s="16"/>
    </row>
    <row r="24" spans="1:6" ht="9.75" customHeight="1">
      <c r="A24" s="3"/>
      <c r="B24" s="22"/>
      <c r="D24" s="22"/>
    </row>
    <row r="25" spans="1:6" s="7" customFormat="1" ht="17.25">
      <c r="A25" s="17" t="s">
        <v>269</v>
      </c>
      <c r="B25" s="17"/>
      <c r="C25" s="17"/>
      <c r="D25" s="17"/>
      <c r="F25" s="31"/>
    </row>
    <row r="26" spans="1:6" s="7" customFormat="1" ht="17.25">
      <c r="A26" s="18" t="s">
        <v>368</v>
      </c>
      <c r="B26" s="18"/>
      <c r="C26" s="18"/>
      <c r="D26" s="18"/>
      <c r="E26" s="18"/>
      <c r="F26" s="18"/>
    </row>
    <row r="27" spans="1:6" s="7" customFormat="1" ht="35.25" customHeight="1">
      <c r="A27" s="18" t="s">
        <v>123</v>
      </c>
      <c r="B27" s="18"/>
      <c r="C27" s="18"/>
      <c r="D27" s="18"/>
      <c r="E27" s="18"/>
      <c r="F27" s="18"/>
    </row>
    <row r="28" spans="1:6" s="6" customFormat="1" ht="9" customHeight="1">
      <c r="A28" s="19"/>
      <c r="B28" s="19"/>
      <c r="C28" s="19"/>
      <c r="D28" s="19"/>
      <c r="F28" s="32"/>
    </row>
    <row r="29" spans="1:6" ht="17.25" customHeight="1">
      <c r="A29" s="16" t="s">
        <v>464</v>
      </c>
      <c r="B29" s="22"/>
    </row>
    <row r="30" spans="1:6" s="8" customFormat="1" ht="17.25" customHeight="1">
      <c r="A30" s="18" t="s">
        <v>466</v>
      </c>
      <c r="B30" s="18"/>
      <c r="C30" s="18"/>
      <c r="D30" s="18"/>
      <c r="E30" s="18"/>
    </row>
    <row r="31" spans="1:6">
      <c r="A31" s="3"/>
      <c r="B31" s="22"/>
    </row>
    <row r="32" spans="1:6">
      <c r="A32" s="3"/>
      <c r="B32" s="22"/>
    </row>
    <row r="33" spans="1:2">
      <c r="A33" s="3"/>
      <c r="B33" s="22"/>
    </row>
    <row r="34" spans="1:2">
      <c r="A34" s="3"/>
      <c r="B34" s="22"/>
    </row>
    <row r="35" spans="1:2">
      <c r="A35" s="3"/>
      <c r="B35" s="22"/>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1:E1"/>
    <mergeCell ref="A2:E2"/>
    <mergeCell ref="A3:D3"/>
    <mergeCell ref="A18:D18"/>
    <mergeCell ref="A25:D25"/>
    <mergeCell ref="A26:F26"/>
    <mergeCell ref="A27:F27"/>
    <mergeCell ref="A30:E30"/>
  </mergeCells>
  <phoneticPr fontId="20"/>
  <printOptions horizontalCentered="1" verticalCentered="1"/>
  <pageMargins left="0.70866141732283472" right="0.70866141732283472" top="0.35433070866141736" bottom="0.35433070866141736" header="0.31496062992125984" footer="0.31496062992125984"/>
  <pageSetup paperSize="9" scale="66"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C140"/>
  <sheetViews>
    <sheetView showGridLines="0" view="pageBreakPreview" zoomScale="90" zoomScaleSheetLayoutView="90" workbookViewId="0">
      <selection activeCell="C12" sqref="C12:AA12"/>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 min="29" max="29" width="9" hidden="1" customWidth="1"/>
  </cols>
  <sheetData>
    <row r="1" spans="1:29" ht="20.100000000000001" customHeight="1">
      <c r="A1" s="33" t="s">
        <v>447</v>
      </c>
      <c r="AC1" t="s">
        <v>185</v>
      </c>
    </row>
    <row r="2" spans="1:29" ht="20.100000000000001" customHeight="1">
      <c r="A2" s="34" t="s">
        <v>180</v>
      </c>
    </row>
    <row r="4" spans="1:29" ht="20.100000000000001" customHeight="1">
      <c r="A4" s="35" t="s">
        <v>179</v>
      </c>
      <c r="B4" s="8"/>
      <c r="C4" s="8"/>
      <c r="D4" s="8"/>
      <c r="E4" s="8"/>
      <c r="F4" s="8"/>
      <c r="G4" s="8"/>
      <c r="H4" s="8"/>
      <c r="I4" s="8"/>
      <c r="J4" s="8"/>
      <c r="K4" s="8"/>
      <c r="L4" s="8"/>
      <c r="M4" s="8"/>
      <c r="N4" s="8"/>
      <c r="O4" s="8"/>
      <c r="P4" s="8"/>
      <c r="Q4" s="8"/>
      <c r="R4" s="8"/>
      <c r="S4" s="8"/>
      <c r="T4" s="8"/>
      <c r="U4" s="8"/>
      <c r="V4" s="8"/>
      <c r="W4" s="8"/>
      <c r="X4" s="8"/>
      <c r="Y4" s="8"/>
      <c r="Z4" s="8"/>
      <c r="AA4" s="8"/>
    </row>
    <row r="5" spans="1:29" ht="20.100000000000001" customHeight="1">
      <c r="A5" s="35" t="s">
        <v>228</v>
      </c>
      <c r="B5" s="8"/>
      <c r="C5" s="8"/>
      <c r="D5" s="8"/>
      <c r="E5" s="8"/>
      <c r="F5" s="8"/>
      <c r="G5" s="8"/>
      <c r="H5" s="8"/>
      <c r="I5" s="8"/>
      <c r="J5" s="8"/>
      <c r="K5" s="8"/>
      <c r="L5" s="8"/>
      <c r="M5" s="8"/>
      <c r="N5" s="8"/>
      <c r="O5" s="8"/>
      <c r="P5" s="8"/>
      <c r="Q5" s="8"/>
      <c r="R5" s="8"/>
      <c r="S5" s="8"/>
      <c r="T5" s="8"/>
      <c r="U5" s="8"/>
      <c r="V5" s="8"/>
      <c r="W5" s="8"/>
      <c r="X5" s="8"/>
      <c r="Y5" s="8"/>
      <c r="Z5" s="8"/>
      <c r="AA5" s="8"/>
    </row>
    <row r="6" spans="1:29" ht="20.100000000000001" customHeight="1">
      <c r="A6" s="35" t="s">
        <v>229</v>
      </c>
      <c r="B6" s="8"/>
      <c r="C6" s="8"/>
      <c r="D6" s="8"/>
      <c r="E6" s="8"/>
      <c r="F6" s="8"/>
      <c r="G6" s="8"/>
      <c r="H6" s="8"/>
      <c r="I6" s="8"/>
      <c r="J6" s="8"/>
      <c r="K6" s="8"/>
      <c r="L6" s="8"/>
      <c r="M6" s="8"/>
      <c r="N6" s="8"/>
      <c r="O6" s="8"/>
      <c r="P6" s="8"/>
      <c r="Q6" s="8"/>
      <c r="R6" s="8"/>
      <c r="S6" s="8"/>
      <c r="T6" s="8"/>
      <c r="U6" s="8"/>
      <c r="V6" s="8"/>
      <c r="W6" s="8"/>
      <c r="X6" s="8"/>
      <c r="Y6" s="8"/>
      <c r="Z6" s="8"/>
      <c r="AA6" s="8"/>
    </row>
    <row r="7" spans="1:29" ht="20.100000000000001" customHeight="1">
      <c r="A7" s="35" t="s">
        <v>435</v>
      </c>
      <c r="B7" s="8"/>
      <c r="C7" s="8"/>
      <c r="D7" s="8"/>
      <c r="E7" s="8"/>
      <c r="F7" s="8"/>
      <c r="G7" s="8"/>
      <c r="H7" s="8"/>
      <c r="I7" s="8"/>
      <c r="J7" s="8"/>
      <c r="K7" s="8"/>
      <c r="L7" s="8"/>
      <c r="M7" s="8"/>
      <c r="N7" s="8"/>
      <c r="O7" s="8"/>
      <c r="P7" s="8"/>
      <c r="Q7" s="8"/>
      <c r="R7" s="8"/>
      <c r="S7" s="8"/>
      <c r="T7" s="8"/>
      <c r="U7" s="8"/>
      <c r="V7" s="8"/>
      <c r="W7" s="8"/>
      <c r="X7" s="8"/>
      <c r="Y7" s="8"/>
      <c r="Z7" s="8"/>
      <c r="AA7" s="8"/>
    </row>
    <row r="8" spans="1:29" ht="20.100000000000001" customHeight="1">
      <c r="A8" s="8"/>
      <c r="B8" s="8"/>
      <c r="C8" s="8"/>
      <c r="D8" s="8"/>
      <c r="E8" s="8"/>
      <c r="F8" s="8"/>
      <c r="G8" s="8"/>
      <c r="H8" s="8"/>
      <c r="I8" s="8"/>
      <c r="J8" s="8"/>
      <c r="K8" s="8"/>
      <c r="L8" s="8"/>
      <c r="M8" s="8"/>
      <c r="N8" s="8"/>
      <c r="O8" s="8"/>
      <c r="P8" s="8"/>
      <c r="Q8" s="8"/>
      <c r="R8" s="8"/>
      <c r="S8" s="8"/>
      <c r="T8" s="8"/>
      <c r="U8" s="8"/>
      <c r="V8" s="8"/>
      <c r="W8" s="8"/>
      <c r="X8" s="8"/>
      <c r="Y8" s="8"/>
      <c r="Z8" s="8"/>
      <c r="AA8" s="8"/>
    </row>
    <row r="9" spans="1:29" ht="20.100000000000001" customHeight="1">
      <c r="A9" s="36" t="s">
        <v>231</v>
      </c>
      <c r="B9" s="8"/>
      <c r="C9" s="8"/>
      <c r="D9" s="8"/>
      <c r="E9" s="8"/>
      <c r="F9" s="8"/>
      <c r="G9" s="8"/>
      <c r="H9" s="8"/>
      <c r="I9" s="8"/>
      <c r="J9" s="8"/>
      <c r="K9" s="8"/>
      <c r="L9" s="8"/>
      <c r="M9" s="8"/>
      <c r="N9" s="8"/>
      <c r="O9" s="8"/>
      <c r="P9" s="8"/>
      <c r="Q9" s="8"/>
      <c r="R9" s="8"/>
      <c r="S9" s="8"/>
      <c r="T9" s="8"/>
      <c r="U9" s="8"/>
      <c r="V9" s="8"/>
      <c r="W9" s="8"/>
      <c r="X9" s="8"/>
      <c r="Y9" s="8"/>
      <c r="Z9" s="8"/>
      <c r="AA9" s="8"/>
    </row>
    <row r="10" spans="1:29" ht="20.100000000000001" customHeight="1">
      <c r="A10" s="8"/>
      <c r="B10" s="35" t="s">
        <v>82</v>
      </c>
      <c r="C10" s="8"/>
      <c r="D10" s="8"/>
      <c r="E10" s="8"/>
      <c r="F10" s="8"/>
      <c r="G10" s="8"/>
      <c r="H10" s="8"/>
      <c r="I10" s="8"/>
      <c r="J10" s="8"/>
      <c r="K10" s="8"/>
      <c r="L10" s="8"/>
      <c r="M10" s="8"/>
      <c r="N10" s="8"/>
      <c r="O10" s="8"/>
      <c r="P10" s="8"/>
      <c r="Q10" s="8"/>
      <c r="R10" s="8"/>
      <c r="S10" s="8"/>
      <c r="T10" s="8"/>
      <c r="U10" s="8"/>
      <c r="V10" s="8"/>
      <c r="W10" s="8"/>
      <c r="X10" s="8"/>
      <c r="Y10" s="8"/>
      <c r="Z10" s="8"/>
      <c r="AA10" s="8"/>
    </row>
    <row r="11" spans="1:29" ht="20.100000000000001" customHeight="1">
      <c r="A11" s="8"/>
      <c r="B11" s="38" t="s">
        <v>68</v>
      </c>
      <c r="C11" s="51"/>
      <c r="D11" s="62"/>
      <c r="E11" s="62"/>
      <c r="F11" s="62"/>
      <c r="G11" s="62"/>
      <c r="H11" s="62"/>
      <c r="I11" s="62"/>
      <c r="J11" s="62"/>
      <c r="K11" s="62"/>
      <c r="L11" s="66"/>
      <c r="M11" s="8"/>
      <c r="N11" s="8"/>
      <c r="O11" s="8"/>
      <c r="P11" s="8"/>
      <c r="Q11" s="8"/>
      <c r="R11" s="8"/>
      <c r="S11" s="8"/>
      <c r="T11" s="8"/>
      <c r="U11" s="8"/>
      <c r="V11" s="8"/>
      <c r="W11" s="8"/>
      <c r="X11" s="8"/>
      <c r="Y11" s="8"/>
      <c r="Z11" s="8"/>
      <c r="AA11" s="8"/>
    </row>
    <row r="12" spans="1:29" ht="13.5" customHeight="1">
      <c r="A12" s="8"/>
      <c r="B12" s="39"/>
      <c r="C12" s="52"/>
      <c r="D12" s="52"/>
      <c r="E12" s="52"/>
      <c r="F12" s="52"/>
      <c r="G12" s="52"/>
      <c r="H12" s="52"/>
      <c r="I12" s="52"/>
      <c r="J12" s="52"/>
      <c r="K12" s="52"/>
      <c r="L12" s="52"/>
      <c r="M12" s="52"/>
      <c r="N12" s="52"/>
      <c r="O12" s="52"/>
      <c r="P12" s="52"/>
      <c r="Q12" s="52"/>
      <c r="R12" s="52"/>
      <c r="S12" s="52"/>
      <c r="T12" s="52"/>
      <c r="U12" s="52"/>
      <c r="V12" s="52"/>
      <c r="W12" s="52"/>
      <c r="X12" s="52"/>
      <c r="Y12" s="52"/>
      <c r="Z12" s="52"/>
      <c r="AA12" s="52"/>
    </row>
    <row r="13" spans="1:29" ht="20.100000000000001" customHeight="1">
      <c r="A13" s="36" t="s">
        <v>232</v>
      </c>
      <c r="B13" s="8"/>
      <c r="C13" s="8"/>
      <c r="D13" s="8"/>
      <c r="E13" s="8"/>
      <c r="F13" s="8"/>
      <c r="G13" s="8"/>
      <c r="H13" s="8"/>
      <c r="I13" s="8"/>
      <c r="J13" s="8"/>
      <c r="K13" s="8"/>
      <c r="L13" s="8"/>
      <c r="M13" s="8"/>
      <c r="N13" s="8"/>
      <c r="O13" s="8"/>
      <c r="P13" s="8"/>
      <c r="Q13" s="8"/>
      <c r="R13" s="8"/>
      <c r="S13" s="8"/>
      <c r="T13" s="8"/>
      <c r="U13" s="8"/>
      <c r="V13" s="8"/>
      <c r="W13" s="8"/>
      <c r="X13" s="8"/>
      <c r="Y13" s="8"/>
      <c r="Z13" s="8"/>
      <c r="AA13" s="8"/>
    </row>
    <row r="14" spans="1:29" ht="20.100000000000001" customHeight="1">
      <c r="A14" s="8"/>
      <c r="B14" s="35" t="s">
        <v>321</v>
      </c>
      <c r="C14" s="8"/>
      <c r="D14" s="8"/>
      <c r="E14" s="8"/>
      <c r="F14" s="8"/>
      <c r="G14" s="8"/>
      <c r="H14" s="8"/>
      <c r="I14" s="8"/>
      <c r="J14" s="8"/>
      <c r="K14" s="8"/>
      <c r="L14" s="8"/>
      <c r="M14" s="8"/>
      <c r="N14" s="8"/>
      <c r="O14" s="8"/>
      <c r="P14" s="8"/>
      <c r="Q14" s="8"/>
      <c r="R14" s="8"/>
      <c r="S14" s="8"/>
      <c r="T14" s="8"/>
      <c r="U14" s="8"/>
      <c r="V14" s="8"/>
      <c r="W14" s="8"/>
      <c r="X14" s="8"/>
      <c r="Y14" s="8"/>
      <c r="Z14" s="8"/>
      <c r="AA14" s="8"/>
    </row>
    <row r="15" spans="1:29" ht="20.100000000000001" customHeight="1">
      <c r="A15" s="8"/>
      <c r="B15" s="40" t="s">
        <v>28</v>
      </c>
      <c r="C15" s="53" t="s">
        <v>36</v>
      </c>
      <c r="D15" s="53"/>
      <c r="E15" s="53"/>
      <c r="F15" s="53"/>
      <c r="G15" s="53"/>
      <c r="H15" s="53"/>
      <c r="I15" s="53"/>
      <c r="J15" s="53"/>
      <c r="K15" s="53"/>
      <c r="L15" s="67"/>
      <c r="M15" s="73"/>
      <c r="N15" s="86"/>
      <c r="O15" s="86"/>
      <c r="P15" s="86"/>
      <c r="Q15" s="86"/>
      <c r="R15" s="86"/>
      <c r="S15" s="86"/>
      <c r="T15" s="86"/>
      <c r="U15" s="86"/>
      <c r="V15" s="86"/>
      <c r="W15" s="113"/>
      <c r="X15" s="123"/>
      <c r="Y15" s="8"/>
      <c r="Z15" s="8"/>
      <c r="AA15" s="8"/>
    </row>
    <row r="16" spans="1:29" ht="20.100000000000001" customHeight="1">
      <c r="A16" s="8"/>
      <c r="B16" s="41"/>
      <c r="C16" s="53" t="s">
        <v>158</v>
      </c>
      <c r="D16" s="53"/>
      <c r="E16" s="53"/>
      <c r="F16" s="53"/>
      <c r="G16" s="53"/>
      <c r="H16" s="53"/>
      <c r="I16" s="53"/>
      <c r="J16" s="53"/>
      <c r="K16" s="53"/>
      <c r="L16" s="67"/>
      <c r="M16" s="74"/>
      <c r="N16" s="87"/>
      <c r="O16" s="87"/>
      <c r="P16" s="87"/>
      <c r="Q16" s="87"/>
      <c r="R16" s="87"/>
      <c r="S16" s="87"/>
      <c r="T16" s="87"/>
      <c r="U16" s="105"/>
      <c r="V16" s="105"/>
      <c r="W16" s="114"/>
      <c r="X16" s="124"/>
      <c r="Y16" s="8"/>
      <c r="Z16" s="8"/>
      <c r="AA16" s="8"/>
      <c r="AC16" t="s">
        <v>178</v>
      </c>
    </row>
    <row r="17" spans="1:29" ht="20.100000000000001" customHeight="1">
      <c r="A17" s="8"/>
      <c r="B17" s="40" t="s">
        <v>160</v>
      </c>
      <c r="C17" s="53" t="s">
        <v>33</v>
      </c>
      <c r="D17" s="53"/>
      <c r="E17" s="53"/>
      <c r="F17" s="53"/>
      <c r="G17" s="53"/>
      <c r="H17" s="53"/>
      <c r="I17" s="53"/>
      <c r="J17" s="53"/>
      <c r="K17" s="53"/>
      <c r="L17" s="67"/>
      <c r="M17" s="75"/>
      <c r="N17" s="88"/>
      <c r="O17" s="88"/>
      <c r="P17" s="95" t="s">
        <v>172</v>
      </c>
      <c r="Q17" s="88"/>
      <c r="R17" s="88"/>
      <c r="S17" s="88"/>
      <c r="T17" s="104"/>
      <c r="U17" s="106"/>
      <c r="V17" s="108"/>
      <c r="W17" s="108"/>
      <c r="X17" s="108"/>
      <c r="Y17" s="8"/>
      <c r="Z17" s="8"/>
      <c r="AA17" s="8"/>
      <c r="AC17" t="str">
        <f>CONCATENATE(M17,N17,O17,P17,Q17,R17,S17,T17)</f>
        <v>－</v>
      </c>
    </row>
    <row r="18" spans="1:29" ht="20.100000000000001" customHeight="1">
      <c r="A18" s="8"/>
      <c r="B18" s="42"/>
      <c r="C18" s="53" t="s">
        <v>169</v>
      </c>
      <c r="D18" s="53"/>
      <c r="E18" s="53"/>
      <c r="F18" s="53"/>
      <c r="G18" s="53"/>
      <c r="H18" s="53"/>
      <c r="I18" s="53"/>
      <c r="J18" s="53"/>
      <c r="K18" s="53"/>
      <c r="L18" s="67"/>
      <c r="M18" s="74"/>
      <c r="N18" s="87"/>
      <c r="O18" s="87"/>
      <c r="P18" s="87"/>
      <c r="Q18" s="87"/>
      <c r="R18" s="87"/>
      <c r="S18" s="87"/>
      <c r="T18" s="87"/>
      <c r="U18" s="107"/>
      <c r="V18" s="107"/>
      <c r="W18" s="115"/>
      <c r="X18" s="125"/>
      <c r="Y18" s="8"/>
      <c r="Z18" s="8"/>
      <c r="AA18" s="8"/>
    </row>
    <row r="19" spans="1:29" ht="20.100000000000001" customHeight="1">
      <c r="A19" s="8"/>
      <c r="B19" s="41"/>
      <c r="C19" s="53" t="s">
        <v>97</v>
      </c>
      <c r="D19" s="53"/>
      <c r="E19" s="53"/>
      <c r="F19" s="53"/>
      <c r="G19" s="53"/>
      <c r="H19" s="53"/>
      <c r="I19" s="53"/>
      <c r="J19" s="53"/>
      <c r="K19" s="53"/>
      <c r="L19" s="67"/>
      <c r="M19" s="74"/>
      <c r="N19" s="87"/>
      <c r="O19" s="87"/>
      <c r="P19" s="87"/>
      <c r="Q19" s="87"/>
      <c r="R19" s="87"/>
      <c r="S19" s="87"/>
      <c r="T19" s="87"/>
      <c r="U19" s="87"/>
      <c r="V19" s="87"/>
      <c r="W19" s="116"/>
      <c r="X19" s="126"/>
      <c r="Y19" s="8"/>
      <c r="Z19" s="8"/>
      <c r="AA19" s="8"/>
    </row>
    <row r="20" spans="1:29" ht="20.100000000000001" customHeight="1">
      <c r="A20" s="8"/>
      <c r="B20" s="40" t="s">
        <v>163</v>
      </c>
      <c r="C20" s="53" t="s">
        <v>154</v>
      </c>
      <c r="D20" s="53"/>
      <c r="E20" s="53"/>
      <c r="F20" s="53"/>
      <c r="G20" s="53"/>
      <c r="H20" s="53"/>
      <c r="I20" s="53"/>
      <c r="J20" s="53"/>
      <c r="K20" s="53"/>
      <c r="L20" s="67"/>
      <c r="M20" s="76"/>
      <c r="N20" s="89"/>
      <c r="O20" s="89"/>
      <c r="P20" s="89"/>
      <c r="Q20" s="89"/>
      <c r="R20" s="89"/>
      <c r="S20" s="89"/>
      <c r="T20" s="89"/>
      <c r="U20" s="89"/>
      <c r="V20" s="89"/>
      <c r="W20" s="117"/>
      <c r="X20" s="127"/>
      <c r="Y20" s="8"/>
      <c r="Z20" s="8"/>
      <c r="AA20" s="8"/>
    </row>
    <row r="21" spans="1:29" ht="20.100000000000001" customHeight="1">
      <c r="A21" s="8"/>
      <c r="B21" s="41"/>
      <c r="C21" s="53" t="s">
        <v>156</v>
      </c>
      <c r="D21" s="53"/>
      <c r="E21" s="53"/>
      <c r="F21" s="53"/>
      <c r="G21" s="53"/>
      <c r="H21" s="53"/>
      <c r="I21" s="53"/>
      <c r="J21" s="53"/>
      <c r="K21" s="53"/>
      <c r="L21" s="67"/>
      <c r="M21" s="77"/>
      <c r="N21" s="90"/>
      <c r="O21" s="90"/>
      <c r="P21" s="90"/>
      <c r="Q21" s="90"/>
      <c r="R21" s="90"/>
      <c r="S21" s="90"/>
      <c r="T21" s="90"/>
      <c r="U21" s="90"/>
      <c r="V21" s="90"/>
      <c r="W21" s="118"/>
      <c r="X21" s="128"/>
      <c r="Y21" s="8"/>
      <c r="Z21" s="8"/>
      <c r="AA21" s="8"/>
    </row>
    <row r="22" spans="1:29" ht="20.100000000000001" customHeight="1">
      <c r="A22" s="8"/>
      <c r="B22" s="43" t="s">
        <v>222</v>
      </c>
      <c r="C22" s="53" t="s">
        <v>36</v>
      </c>
      <c r="D22" s="53"/>
      <c r="E22" s="53"/>
      <c r="F22" s="53"/>
      <c r="G22" s="53"/>
      <c r="H22" s="53"/>
      <c r="I22" s="53"/>
      <c r="J22" s="53"/>
      <c r="K22" s="53"/>
      <c r="L22" s="67"/>
      <c r="M22" s="76"/>
      <c r="N22" s="89"/>
      <c r="O22" s="89"/>
      <c r="P22" s="89"/>
      <c r="Q22" s="89"/>
      <c r="R22" s="89"/>
      <c r="S22" s="89"/>
      <c r="T22" s="89"/>
      <c r="U22" s="89"/>
      <c r="V22" s="89"/>
      <c r="W22" s="117"/>
      <c r="X22" s="127"/>
      <c r="Y22" s="8"/>
      <c r="Z22" s="8"/>
      <c r="AA22" s="8"/>
    </row>
    <row r="23" spans="1:29" ht="20.100000000000001" customHeight="1">
      <c r="A23" s="8"/>
      <c r="B23" s="44"/>
      <c r="C23" s="54" t="s">
        <v>156</v>
      </c>
      <c r="D23" s="54"/>
      <c r="E23" s="54"/>
      <c r="F23" s="54"/>
      <c r="G23" s="54"/>
      <c r="H23" s="54"/>
      <c r="I23" s="54"/>
      <c r="J23" s="54"/>
      <c r="K23" s="54"/>
      <c r="L23" s="54"/>
      <c r="M23" s="76"/>
      <c r="N23" s="89"/>
      <c r="O23" s="89"/>
      <c r="P23" s="89"/>
      <c r="Q23" s="89"/>
      <c r="R23" s="89"/>
      <c r="S23" s="89"/>
      <c r="T23" s="89"/>
      <c r="U23" s="89"/>
      <c r="V23" s="89"/>
      <c r="W23" s="117"/>
      <c r="X23" s="127"/>
      <c r="Y23" s="8"/>
      <c r="Z23" s="8"/>
      <c r="AA23" s="8"/>
    </row>
    <row r="24" spans="1:29" ht="20.100000000000001" customHeight="1">
      <c r="A24" s="8"/>
      <c r="B24" s="40" t="s">
        <v>216</v>
      </c>
      <c r="C24" s="53" t="s">
        <v>9</v>
      </c>
      <c r="D24" s="53"/>
      <c r="E24" s="53"/>
      <c r="F24" s="53"/>
      <c r="G24" s="53"/>
      <c r="H24" s="53"/>
      <c r="I24" s="53"/>
      <c r="J24" s="53"/>
      <c r="K24" s="53"/>
      <c r="L24" s="67"/>
      <c r="M24" s="78"/>
      <c r="N24" s="91"/>
      <c r="O24" s="91"/>
      <c r="P24" s="91"/>
      <c r="Q24" s="91"/>
      <c r="R24" s="91"/>
      <c r="S24" s="91"/>
      <c r="T24" s="91"/>
      <c r="U24" s="91"/>
      <c r="V24" s="91"/>
      <c r="W24" s="119"/>
      <c r="X24" s="129"/>
      <c r="Y24" s="8"/>
      <c r="Z24" s="8"/>
      <c r="AA24" s="8"/>
    </row>
    <row r="25" spans="1:29" ht="20.100000000000001" customHeight="1">
      <c r="A25" s="8"/>
      <c r="B25" s="42"/>
      <c r="C25" s="53" t="s">
        <v>15</v>
      </c>
      <c r="D25" s="53"/>
      <c r="E25" s="53"/>
      <c r="F25" s="53"/>
      <c r="G25" s="53"/>
      <c r="H25" s="53"/>
      <c r="I25" s="53"/>
      <c r="J25" s="53"/>
      <c r="K25" s="53"/>
      <c r="L25" s="67"/>
      <c r="M25" s="76"/>
      <c r="N25" s="89"/>
      <c r="O25" s="89"/>
      <c r="P25" s="89"/>
      <c r="Q25" s="89"/>
      <c r="R25" s="89"/>
      <c r="S25" s="89"/>
      <c r="T25" s="89"/>
      <c r="U25" s="89"/>
      <c r="V25" s="89"/>
      <c r="W25" s="117"/>
      <c r="X25" s="127"/>
      <c r="Y25" s="8"/>
      <c r="Z25" s="8"/>
      <c r="AA25" s="8"/>
    </row>
    <row r="26" spans="1:29" ht="20.100000000000001" customHeight="1">
      <c r="A26" s="8"/>
      <c r="B26" s="45"/>
      <c r="C26" s="53" t="s">
        <v>220</v>
      </c>
      <c r="D26" s="53"/>
      <c r="E26" s="53"/>
      <c r="F26" s="53"/>
      <c r="G26" s="53"/>
      <c r="H26" s="53"/>
      <c r="I26" s="53"/>
      <c r="J26" s="53"/>
      <c r="K26" s="53"/>
      <c r="L26" s="67"/>
      <c r="M26" s="79"/>
      <c r="N26" s="92"/>
      <c r="O26" s="92"/>
      <c r="P26" s="92"/>
      <c r="Q26" s="92"/>
      <c r="R26" s="92"/>
      <c r="S26" s="92"/>
      <c r="T26" s="92"/>
      <c r="U26" s="92"/>
      <c r="V26" s="92"/>
      <c r="W26" s="120"/>
      <c r="X26" s="130"/>
      <c r="Y26" s="8"/>
      <c r="Z26" s="8"/>
      <c r="AA26" s="8"/>
    </row>
    <row r="27" spans="1:29" ht="20.100000000000001"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row>
    <row r="28" spans="1:29" ht="20.100000000000001" customHeight="1">
      <c r="A28" s="36" t="s">
        <v>73</v>
      </c>
      <c r="B28" s="8"/>
      <c r="C28" s="8"/>
      <c r="D28" s="8"/>
      <c r="E28" s="8"/>
      <c r="F28" s="8"/>
      <c r="G28" s="8"/>
      <c r="H28" s="8"/>
      <c r="I28" s="8"/>
      <c r="J28" s="8"/>
      <c r="K28" s="8"/>
      <c r="L28" s="8"/>
      <c r="M28" s="8"/>
      <c r="N28" s="8"/>
      <c r="O28" s="8"/>
      <c r="P28" s="8"/>
      <c r="Q28" s="8"/>
      <c r="R28" s="8"/>
      <c r="S28" s="8"/>
      <c r="T28" s="8"/>
      <c r="U28" s="8"/>
      <c r="V28" s="8"/>
      <c r="W28" s="8"/>
      <c r="X28" s="8"/>
      <c r="Y28" s="8"/>
      <c r="Z28" s="8"/>
      <c r="AA28" s="8"/>
    </row>
    <row r="29" spans="1:29" ht="20.100000000000001" customHeight="1">
      <c r="A29" s="8"/>
      <c r="B29" s="35" t="s">
        <v>423</v>
      </c>
      <c r="C29" s="8"/>
      <c r="D29" s="8"/>
      <c r="E29" s="8"/>
      <c r="F29" s="8"/>
      <c r="G29" s="8"/>
      <c r="H29" s="8"/>
      <c r="I29" s="8"/>
      <c r="J29" s="8"/>
      <c r="K29" s="8"/>
      <c r="L29" s="8"/>
      <c r="M29" s="8"/>
      <c r="N29" s="8"/>
      <c r="O29" s="8"/>
      <c r="P29" s="8"/>
      <c r="Q29" s="8"/>
      <c r="R29" s="8"/>
      <c r="S29" s="8"/>
      <c r="T29" s="8"/>
      <c r="U29" s="8"/>
      <c r="V29" s="8"/>
      <c r="W29" s="8"/>
      <c r="X29" s="131"/>
      <c r="Y29" s="8"/>
      <c r="Z29" s="8"/>
      <c r="AA29" s="8"/>
    </row>
    <row r="30" spans="1:29" ht="43.5" customHeight="1">
      <c r="A30" s="8"/>
      <c r="B30" s="46" t="s">
        <v>50</v>
      </c>
      <c r="C30" s="55" t="s">
        <v>433</v>
      </c>
      <c r="D30" s="55"/>
      <c r="E30" s="55"/>
      <c r="F30" s="55"/>
      <c r="G30" s="55"/>
      <c r="H30" s="55"/>
      <c r="I30" s="55"/>
      <c r="J30" s="55"/>
      <c r="K30" s="55"/>
      <c r="L30" s="55"/>
      <c r="M30" s="55"/>
      <c r="N30" s="55"/>
      <c r="O30" s="55"/>
      <c r="P30" s="55"/>
      <c r="Q30" s="55"/>
      <c r="R30" s="55"/>
      <c r="S30" s="55"/>
      <c r="T30" s="55"/>
      <c r="U30" s="55"/>
      <c r="V30" s="55"/>
      <c r="W30" s="55"/>
      <c r="X30" s="55"/>
      <c r="Y30" s="55"/>
      <c r="Z30" s="55"/>
      <c r="AA30" s="55"/>
      <c r="AB30" s="145"/>
    </row>
    <row r="31" spans="1:29" ht="27" customHeight="1">
      <c r="A31" s="8"/>
      <c r="B31" s="47" t="s">
        <v>166</v>
      </c>
      <c r="C31" s="56" t="s">
        <v>168</v>
      </c>
      <c r="D31" s="56"/>
      <c r="E31" s="56"/>
      <c r="F31" s="56"/>
      <c r="G31" s="56"/>
      <c r="H31" s="56"/>
      <c r="I31" s="56"/>
      <c r="J31" s="56"/>
      <c r="K31" s="56"/>
      <c r="L31" s="68"/>
      <c r="M31" s="80" t="s">
        <v>174</v>
      </c>
      <c r="N31" s="56"/>
      <c r="O31" s="56"/>
      <c r="P31" s="56"/>
      <c r="Q31" s="68"/>
      <c r="R31" s="98" t="s">
        <v>17</v>
      </c>
      <c r="S31" s="101"/>
      <c r="T31" s="101"/>
      <c r="U31" s="101"/>
      <c r="V31" s="101"/>
      <c r="W31" s="121"/>
      <c r="X31" s="47" t="s">
        <v>175</v>
      </c>
      <c r="Y31" s="47" t="s">
        <v>114</v>
      </c>
      <c r="Z31" s="136" t="s">
        <v>373</v>
      </c>
      <c r="AA31" s="136" t="s">
        <v>103</v>
      </c>
      <c r="AB31" s="146"/>
    </row>
    <row r="32" spans="1:29" ht="27" customHeight="1">
      <c r="A32" s="8"/>
      <c r="B32" s="48"/>
      <c r="C32" s="57"/>
      <c r="D32" s="57"/>
      <c r="E32" s="57"/>
      <c r="F32" s="57"/>
      <c r="G32" s="57"/>
      <c r="H32" s="57"/>
      <c r="I32" s="57"/>
      <c r="J32" s="57"/>
      <c r="K32" s="57"/>
      <c r="L32" s="69"/>
      <c r="M32" s="81"/>
      <c r="N32" s="57"/>
      <c r="O32" s="57"/>
      <c r="P32" s="57"/>
      <c r="Q32" s="69"/>
      <c r="R32" s="99" t="s">
        <v>261</v>
      </c>
      <c r="S32" s="102"/>
      <c r="T32" s="102"/>
      <c r="U32" s="102"/>
      <c r="V32" s="102"/>
      <c r="W32" s="102" t="s">
        <v>262</v>
      </c>
      <c r="X32" s="132"/>
      <c r="Y32" s="132"/>
      <c r="Z32" s="137"/>
      <c r="AA32" s="137"/>
      <c r="AB32" s="146"/>
    </row>
    <row r="33" spans="1:28" ht="37.5" customHeight="1">
      <c r="A33" s="8"/>
      <c r="B33" s="49">
        <v>1</v>
      </c>
      <c r="C33" s="58"/>
      <c r="D33" s="63"/>
      <c r="E33" s="63"/>
      <c r="F33" s="63"/>
      <c r="G33" s="63"/>
      <c r="H33" s="63"/>
      <c r="I33" s="63"/>
      <c r="J33" s="63"/>
      <c r="K33" s="63"/>
      <c r="L33" s="70"/>
      <c r="M33" s="82"/>
      <c r="N33" s="93"/>
      <c r="O33" s="93"/>
      <c r="P33" s="93"/>
      <c r="Q33" s="96"/>
      <c r="R33" s="82"/>
      <c r="S33" s="93"/>
      <c r="T33" s="93"/>
      <c r="U33" s="93"/>
      <c r="V33" s="96"/>
      <c r="W33" s="122"/>
      <c r="X33" s="133"/>
      <c r="Y33" s="133"/>
      <c r="Z33" s="138"/>
      <c r="AA33" s="141"/>
      <c r="AB33" s="147"/>
    </row>
    <row r="34" spans="1:28" ht="37.5" customHeight="1">
      <c r="A34" s="8"/>
      <c r="B34" s="49">
        <f t="shared" ref="B34:B97" si="0">B33+1</f>
        <v>2</v>
      </c>
      <c r="C34" s="59"/>
      <c r="D34" s="64"/>
      <c r="E34" s="64"/>
      <c r="F34" s="64"/>
      <c r="G34" s="64"/>
      <c r="H34" s="64"/>
      <c r="I34" s="64"/>
      <c r="J34" s="64"/>
      <c r="K34" s="64"/>
      <c r="L34" s="71"/>
      <c r="M34" s="83"/>
      <c r="N34" s="94"/>
      <c r="O34" s="94"/>
      <c r="P34" s="94"/>
      <c r="Q34" s="97"/>
      <c r="R34" s="83"/>
      <c r="S34" s="94"/>
      <c r="T34" s="94"/>
      <c r="U34" s="94"/>
      <c r="V34" s="97"/>
      <c r="W34" s="84"/>
      <c r="X34" s="134"/>
      <c r="Y34" s="134"/>
      <c r="Z34" s="139"/>
      <c r="AA34" s="142"/>
      <c r="AB34" s="147"/>
    </row>
    <row r="35" spans="1:28" ht="37.5" customHeight="1">
      <c r="A35" s="8"/>
      <c r="B35" s="49">
        <f t="shared" si="0"/>
        <v>3</v>
      </c>
      <c r="C35" s="59"/>
      <c r="D35" s="64"/>
      <c r="E35" s="64"/>
      <c r="F35" s="64"/>
      <c r="G35" s="64"/>
      <c r="H35" s="64"/>
      <c r="I35" s="64"/>
      <c r="J35" s="64"/>
      <c r="K35" s="64"/>
      <c r="L35" s="71"/>
      <c r="M35" s="83"/>
      <c r="N35" s="94"/>
      <c r="O35" s="94"/>
      <c r="P35" s="94"/>
      <c r="Q35" s="97"/>
      <c r="R35" s="83"/>
      <c r="S35" s="94"/>
      <c r="T35" s="94"/>
      <c r="U35" s="94"/>
      <c r="V35" s="97"/>
      <c r="W35" s="84"/>
      <c r="X35" s="134"/>
      <c r="Y35" s="134"/>
      <c r="Z35" s="139"/>
      <c r="AA35" s="142"/>
      <c r="AB35" s="147"/>
    </row>
    <row r="36" spans="1:28" ht="37.5" customHeight="1">
      <c r="A36" s="8"/>
      <c r="B36" s="49">
        <f t="shared" si="0"/>
        <v>4</v>
      </c>
      <c r="C36" s="59"/>
      <c r="D36" s="64"/>
      <c r="E36" s="64"/>
      <c r="F36" s="64"/>
      <c r="G36" s="64"/>
      <c r="H36" s="64"/>
      <c r="I36" s="64"/>
      <c r="J36" s="64"/>
      <c r="K36" s="64"/>
      <c r="L36" s="71"/>
      <c r="M36" s="83"/>
      <c r="N36" s="94"/>
      <c r="O36" s="94"/>
      <c r="P36" s="94"/>
      <c r="Q36" s="97"/>
      <c r="R36" s="83"/>
      <c r="S36" s="94"/>
      <c r="T36" s="94"/>
      <c r="U36" s="94"/>
      <c r="V36" s="97"/>
      <c r="W36" s="84"/>
      <c r="X36" s="134"/>
      <c r="Y36" s="134"/>
      <c r="Z36" s="139"/>
      <c r="AA36" s="142"/>
      <c r="AB36" s="147"/>
    </row>
    <row r="37" spans="1:28" ht="37.5" customHeight="1">
      <c r="A37" s="8"/>
      <c r="B37" s="49">
        <f t="shared" si="0"/>
        <v>5</v>
      </c>
      <c r="C37" s="59"/>
      <c r="D37" s="64"/>
      <c r="E37" s="64"/>
      <c r="F37" s="64"/>
      <c r="G37" s="64"/>
      <c r="H37" s="64"/>
      <c r="I37" s="64"/>
      <c r="J37" s="64"/>
      <c r="K37" s="64"/>
      <c r="L37" s="71"/>
      <c r="M37" s="83"/>
      <c r="N37" s="94"/>
      <c r="O37" s="94"/>
      <c r="P37" s="94"/>
      <c r="Q37" s="97"/>
      <c r="R37" s="83"/>
      <c r="S37" s="94"/>
      <c r="T37" s="94"/>
      <c r="U37" s="94"/>
      <c r="V37" s="97"/>
      <c r="W37" s="84"/>
      <c r="X37" s="134"/>
      <c r="Y37" s="134"/>
      <c r="Z37" s="139"/>
      <c r="AA37" s="142"/>
      <c r="AB37" s="147"/>
    </row>
    <row r="38" spans="1:28" ht="37.5" customHeight="1">
      <c r="A38" s="8"/>
      <c r="B38" s="49">
        <f t="shared" si="0"/>
        <v>6</v>
      </c>
      <c r="C38" s="59"/>
      <c r="D38" s="64"/>
      <c r="E38" s="64"/>
      <c r="F38" s="64"/>
      <c r="G38" s="64"/>
      <c r="H38" s="64"/>
      <c r="I38" s="64"/>
      <c r="J38" s="64"/>
      <c r="K38" s="64"/>
      <c r="L38" s="71"/>
      <c r="M38" s="83"/>
      <c r="N38" s="94"/>
      <c r="O38" s="94"/>
      <c r="P38" s="94"/>
      <c r="Q38" s="97"/>
      <c r="R38" s="83"/>
      <c r="S38" s="94"/>
      <c r="T38" s="94"/>
      <c r="U38" s="94"/>
      <c r="V38" s="97"/>
      <c r="W38" s="84"/>
      <c r="X38" s="134"/>
      <c r="Y38" s="134"/>
      <c r="Z38" s="139"/>
      <c r="AA38" s="142"/>
      <c r="AB38" s="147"/>
    </row>
    <row r="39" spans="1:28" ht="37.5" customHeight="1">
      <c r="A39" s="8"/>
      <c r="B39" s="49">
        <f t="shared" si="0"/>
        <v>7</v>
      </c>
      <c r="C39" s="59"/>
      <c r="D39" s="64"/>
      <c r="E39" s="64"/>
      <c r="F39" s="64"/>
      <c r="G39" s="64"/>
      <c r="H39" s="64"/>
      <c r="I39" s="64"/>
      <c r="J39" s="64"/>
      <c r="K39" s="64"/>
      <c r="L39" s="71"/>
      <c r="M39" s="83"/>
      <c r="N39" s="94"/>
      <c r="O39" s="94"/>
      <c r="P39" s="94"/>
      <c r="Q39" s="97"/>
      <c r="R39" s="83"/>
      <c r="S39" s="94"/>
      <c r="T39" s="94"/>
      <c r="U39" s="94"/>
      <c r="V39" s="97"/>
      <c r="W39" s="84"/>
      <c r="X39" s="134"/>
      <c r="Y39" s="134"/>
      <c r="Z39" s="139"/>
      <c r="AA39" s="142"/>
      <c r="AB39" s="147"/>
    </row>
    <row r="40" spans="1:28" ht="37.5" customHeight="1">
      <c r="A40" s="8"/>
      <c r="B40" s="49">
        <f t="shared" si="0"/>
        <v>8</v>
      </c>
      <c r="C40" s="59"/>
      <c r="D40" s="64"/>
      <c r="E40" s="64"/>
      <c r="F40" s="64"/>
      <c r="G40" s="64"/>
      <c r="H40" s="64"/>
      <c r="I40" s="64"/>
      <c r="J40" s="64"/>
      <c r="K40" s="64"/>
      <c r="L40" s="71"/>
      <c r="M40" s="84"/>
      <c r="N40" s="84"/>
      <c r="O40" s="84"/>
      <c r="P40" s="84"/>
      <c r="Q40" s="84"/>
      <c r="R40" s="83"/>
      <c r="S40" s="94"/>
      <c r="T40" s="94"/>
      <c r="U40" s="94"/>
      <c r="V40" s="97"/>
      <c r="W40" s="84"/>
      <c r="X40" s="134"/>
      <c r="Y40" s="134"/>
      <c r="Z40" s="139"/>
      <c r="AA40" s="142"/>
      <c r="AB40" s="148"/>
    </row>
    <row r="41" spans="1:28" ht="37.5" customHeight="1">
      <c r="A41" s="8"/>
      <c r="B41" s="49">
        <f t="shared" si="0"/>
        <v>9</v>
      </c>
      <c r="C41" s="59"/>
      <c r="D41" s="64"/>
      <c r="E41" s="64"/>
      <c r="F41" s="64"/>
      <c r="G41" s="64"/>
      <c r="H41" s="64"/>
      <c r="I41" s="64"/>
      <c r="J41" s="64"/>
      <c r="K41" s="64"/>
      <c r="L41" s="71"/>
      <c r="M41" s="84"/>
      <c r="N41" s="84"/>
      <c r="O41" s="84"/>
      <c r="P41" s="84"/>
      <c r="Q41" s="84"/>
      <c r="R41" s="83"/>
      <c r="S41" s="94"/>
      <c r="T41" s="94"/>
      <c r="U41" s="94"/>
      <c r="V41" s="97"/>
      <c r="W41" s="84"/>
      <c r="X41" s="134"/>
      <c r="Y41" s="134"/>
      <c r="Z41" s="139"/>
      <c r="AA41" s="142"/>
      <c r="AB41" s="148"/>
    </row>
    <row r="42" spans="1:28" ht="37.5" customHeight="1">
      <c r="A42" s="8"/>
      <c r="B42" s="49">
        <f t="shared" si="0"/>
        <v>10</v>
      </c>
      <c r="C42" s="59"/>
      <c r="D42" s="64"/>
      <c r="E42" s="64"/>
      <c r="F42" s="64"/>
      <c r="G42" s="64"/>
      <c r="H42" s="64"/>
      <c r="I42" s="64"/>
      <c r="J42" s="64"/>
      <c r="K42" s="64"/>
      <c r="L42" s="71"/>
      <c r="M42" s="84"/>
      <c r="N42" s="84"/>
      <c r="O42" s="84"/>
      <c r="P42" s="84"/>
      <c r="Q42" s="84"/>
      <c r="R42" s="83"/>
      <c r="S42" s="94"/>
      <c r="T42" s="94"/>
      <c r="U42" s="94"/>
      <c r="V42" s="97"/>
      <c r="W42" s="84"/>
      <c r="X42" s="134"/>
      <c r="Y42" s="134"/>
      <c r="Z42" s="139"/>
      <c r="AA42" s="142"/>
      <c r="AB42" s="148"/>
    </row>
    <row r="43" spans="1:28" ht="37.5" customHeight="1">
      <c r="A43" s="8"/>
      <c r="B43" s="49">
        <f t="shared" si="0"/>
        <v>11</v>
      </c>
      <c r="C43" s="59"/>
      <c r="D43" s="64"/>
      <c r="E43" s="64"/>
      <c r="F43" s="64"/>
      <c r="G43" s="64"/>
      <c r="H43" s="64"/>
      <c r="I43" s="64"/>
      <c r="J43" s="64"/>
      <c r="K43" s="64"/>
      <c r="L43" s="71"/>
      <c r="M43" s="84"/>
      <c r="N43" s="84"/>
      <c r="O43" s="84"/>
      <c r="P43" s="84"/>
      <c r="Q43" s="84"/>
      <c r="R43" s="83"/>
      <c r="S43" s="94"/>
      <c r="T43" s="94"/>
      <c r="U43" s="94"/>
      <c r="V43" s="97"/>
      <c r="W43" s="84"/>
      <c r="X43" s="134"/>
      <c r="Y43" s="134"/>
      <c r="Z43" s="139"/>
      <c r="AA43" s="142"/>
      <c r="AB43" s="148"/>
    </row>
    <row r="44" spans="1:28" ht="37.5" customHeight="1">
      <c r="A44" s="8"/>
      <c r="B44" s="49">
        <f t="shared" si="0"/>
        <v>12</v>
      </c>
      <c r="C44" s="59"/>
      <c r="D44" s="64"/>
      <c r="E44" s="64"/>
      <c r="F44" s="64"/>
      <c r="G44" s="64"/>
      <c r="H44" s="64"/>
      <c r="I44" s="64"/>
      <c r="J44" s="64"/>
      <c r="K44" s="64"/>
      <c r="L44" s="71"/>
      <c r="M44" s="84"/>
      <c r="N44" s="84"/>
      <c r="O44" s="84"/>
      <c r="P44" s="84"/>
      <c r="Q44" s="84"/>
      <c r="R44" s="83"/>
      <c r="S44" s="94"/>
      <c r="T44" s="94"/>
      <c r="U44" s="94"/>
      <c r="V44" s="97"/>
      <c r="W44" s="84"/>
      <c r="X44" s="134"/>
      <c r="Y44" s="134"/>
      <c r="Z44" s="139"/>
      <c r="AA44" s="142"/>
      <c r="AB44" s="148"/>
    </row>
    <row r="45" spans="1:28" ht="37.5" customHeight="1">
      <c r="A45" s="8"/>
      <c r="B45" s="49">
        <f t="shared" si="0"/>
        <v>13</v>
      </c>
      <c r="C45" s="59"/>
      <c r="D45" s="64"/>
      <c r="E45" s="64"/>
      <c r="F45" s="64"/>
      <c r="G45" s="64"/>
      <c r="H45" s="64"/>
      <c r="I45" s="64"/>
      <c r="J45" s="64"/>
      <c r="K45" s="64"/>
      <c r="L45" s="71"/>
      <c r="M45" s="84"/>
      <c r="N45" s="84"/>
      <c r="O45" s="84"/>
      <c r="P45" s="84"/>
      <c r="Q45" s="84"/>
      <c r="R45" s="83"/>
      <c r="S45" s="94"/>
      <c r="T45" s="94"/>
      <c r="U45" s="94"/>
      <c r="V45" s="97"/>
      <c r="W45" s="84"/>
      <c r="X45" s="134"/>
      <c r="Y45" s="134"/>
      <c r="Z45" s="139"/>
      <c r="AA45" s="142"/>
      <c r="AB45" s="148"/>
    </row>
    <row r="46" spans="1:28" ht="37.5" customHeight="1">
      <c r="A46" s="8"/>
      <c r="B46" s="49">
        <f t="shared" si="0"/>
        <v>14</v>
      </c>
      <c r="C46" s="59"/>
      <c r="D46" s="64"/>
      <c r="E46" s="64"/>
      <c r="F46" s="64"/>
      <c r="G46" s="64"/>
      <c r="H46" s="64"/>
      <c r="I46" s="64"/>
      <c r="J46" s="64"/>
      <c r="K46" s="64"/>
      <c r="L46" s="71"/>
      <c r="M46" s="84"/>
      <c r="N46" s="84"/>
      <c r="O46" s="84"/>
      <c r="P46" s="84"/>
      <c r="Q46" s="84"/>
      <c r="R46" s="83"/>
      <c r="S46" s="94"/>
      <c r="T46" s="94"/>
      <c r="U46" s="94"/>
      <c r="V46" s="97"/>
      <c r="W46" s="84"/>
      <c r="X46" s="134"/>
      <c r="Y46" s="134"/>
      <c r="Z46" s="139"/>
      <c r="AA46" s="142"/>
      <c r="AB46" s="148"/>
    </row>
    <row r="47" spans="1:28" ht="37.5" customHeight="1">
      <c r="A47" s="8"/>
      <c r="B47" s="49">
        <f t="shared" si="0"/>
        <v>15</v>
      </c>
      <c r="C47" s="59"/>
      <c r="D47" s="64"/>
      <c r="E47" s="64"/>
      <c r="F47" s="64"/>
      <c r="G47" s="64"/>
      <c r="H47" s="64"/>
      <c r="I47" s="64"/>
      <c r="J47" s="64"/>
      <c r="K47" s="64"/>
      <c r="L47" s="71"/>
      <c r="M47" s="84"/>
      <c r="N47" s="84"/>
      <c r="O47" s="84"/>
      <c r="P47" s="84"/>
      <c r="Q47" s="84"/>
      <c r="R47" s="83"/>
      <c r="S47" s="94"/>
      <c r="T47" s="94"/>
      <c r="U47" s="94"/>
      <c r="V47" s="97"/>
      <c r="W47" s="84"/>
      <c r="X47" s="134"/>
      <c r="Y47" s="134"/>
      <c r="Z47" s="139"/>
      <c r="AA47" s="142"/>
      <c r="AB47" s="148"/>
    </row>
    <row r="48" spans="1:28" ht="37.5" customHeight="1">
      <c r="A48" s="8"/>
      <c r="B48" s="49">
        <f t="shared" si="0"/>
        <v>16</v>
      </c>
      <c r="C48" s="59"/>
      <c r="D48" s="64"/>
      <c r="E48" s="64"/>
      <c r="F48" s="64"/>
      <c r="G48" s="64"/>
      <c r="H48" s="64"/>
      <c r="I48" s="64"/>
      <c r="J48" s="64"/>
      <c r="K48" s="64"/>
      <c r="L48" s="71"/>
      <c r="M48" s="84"/>
      <c r="N48" s="84"/>
      <c r="O48" s="84"/>
      <c r="P48" s="84"/>
      <c r="Q48" s="84"/>
      <c r="R48" s="83"/>
      <c r="S48" s="94"/>
      <c r="T48" s="94"/>
      <c r="U48" s="94"/>
      <c r="V48" s="97"/>
      <c r="W48" s="84"/>
      <c r="X48" s="134"/>
      <c r="Y48" s="134"/>
      <c r="Z48" s="139"/>
      <c r="AA48" s="142"/>
      <c r="AB48" s="148"/>
    </row>
    <row r="49" spans="1:28" ht="37.5" customHeight="1">
      <c r="A49" s="8"/>
      <c r="B49" s="49">
        <f t="shared" si="0"/>
        <v>17</v>
      </c>
      <c r="C49" s="59"/>
      <c r="D49" s="64"/>
      <c r="E49" s="64"/>
      <c r="F49" s="64"/>
      <c r="G49" s="64"/>
      <c r="H49" s="64"/>
      <c r="I49" s="64"/>
      <c r="J49" s="64"/>
      <c r="K49" s="64"/>
      <c r="L49" s="71"/>
      <c r="M49" s="84"/>
      <c r="N49" s="84"/>
      <c r="O49" s="84"/>
      <c r="P49" s="84"/>
      <c r="Q49" s="84"/>
      <c r="R49" s="83"/>
      <c r="S49" s="94"/>
      <c r="T49" s="94"/>
      <c r="U49" s="94"/>
      <c r="V49" s="97"/>
      <c r="W49" s="84"/>
      <c r="X49" s="134"/>
      <c r="Y49" s="134"/>
      <c r="Z49" s="139"/>
      <c r="AA49" s="142"/>
      <c r="AB49" s="148"/>
    </row>
    <row r="50" spans="1:28" ht="37.5" customHeight="1">
      <c r="A50" s="8"/>
      <c r="B50" s="49">
        <f t="shared" si="0"/>
        <v>18</v>
      </c>
      <c r="C50" s="59"/>
      <c r="D50" s="64"/>
      <c r="E50" s="64"/>
      <c r="F50" s="64"/>
      <c r="G50" s="64"/>
      <c r="H50" s="64"/>
      <c r="I50" s="64"/>
      <c r="J50" s="64"/>
      <c r="K50" s="64"/>
      <c r="L50" s="71"/>
      <c r="M50" s="84"/>
      <c r="N50" s="84"/>
      <c r="O50" s="84"/>
      <c r="P50" s="84"/>
      <c r="Q50" s="84"/>
      <c r="R50" s="83"/>
      <c r="S50" s="94"/>
      <c r="T50" s="94"/>
      <c r="U50" s="94"/>
      <c r="V50" s="97"/>
      <c r="W50" s="84"/>
      <c r="X50" s="134"/>
      <c r="Y50" s="134"/>
      <c r="Z50" s="139"/>
      <c r="AA50" s="142"/>
      <c r="AB50" s="148"/>
    </row>
    <row r="51" spans="1:28" ht="37.5" customHeight="1">
      <c r="A51" s="8"/>
      <c r="B51" s="49">
        <f t="shared" si="0"/>
        <v>19</v>
      </c>
      <c r="C51" s="59"/>
      <c r="D51" s="64"/>
      <c r="E51" s="64"/>
      <c r="F51" s="64"/>
      <c r="G51" s="64"/>
      <c r="H51" s="64"/>
      <c r="I51" s="64"/>
      <c r="J51" s="64"/>
      <c r="K51" s="64"/>
      <c r="L51" s="71"/>
      <c r="M51" s="84"/>
      <c r="N51" s="84"/>
      <c r="O51" s="84"/>
      <c r="P51" s="84"/>
      <c r="Q51" s="84"/>
      <c r="R51" s="83"/>
      <c r="S51" s="94"/>
      <c r="T51" s="94"/>
      <c r="U51" s="94"/>
      <c r="V51" s="97"/>
      <c r="W51" s="84"/>
      <c r="X51" s="134"/>
      <c r="Y51" s="134"/>
      <c r="Z51" s="139"/>
      <c r="AA51" s="142"/>
      <c r="AB51" s="148"/>
    </row>
    <row r="52" spans="1:28" ht="37.5" customHeight="1">
      <c r="A52" s="8"/>
      <c r="B52" s="49">
        <f t="shared" si="0"/>
        <v>20</v>
      </c>
      <c r="C52" s="59"/>
      <c r="D52" s="64"/>
      <c r="E52" s="64"/>
      <c r="F52" s="64"/>
      <c r="G52" s="64"/>
      <c r="H52" s="64"/>
      <c r="I52" s="64"/>
      <c r="J52" s="64"/>
      <c r="K52" s="64"/>
      <c r="L52" s="71"/>
      <c r="M52" s="84"/>
      <c r="N52" s="84"/>
      <c r="O52" s="84"/>
      <c r="P52" s="84"/>
      <c r="Q52" s="84"/>
      <c r="R52" s="83"/>
      <c r="S52" s="94"/>
      <c r="T52" s="94"/>
      <c r="U52" s="94"/>
      <c r="V52" s="97"/>
      <c r="W52" s="84"/>
      <c r="X52" s="134"/>
      <c r="Y52" s="134"/>
      <c r="Z52" s="139"/>
      <c r="AA52" s="142"/>
      <c r="AB52" s="148"/>
    </row>
    <row r="53" spans="1:28" ht="37.5" customHeight="1">
      <c r="A53" s="8"/>
      <c r="B53" s="49">
        <f t="shared" si="0"/>
        <v>21</v>
      </c>
      <c r="C53" s="59"/>
      <c r="D53" s="64"/>
      <c r="E53" s="64"/>
      <c r="F53" s="64"/>
      <c r="G53" s="64"/>
      <c r="H53" s="64"/>
      <c r="I53" s="64"/>
      <c r="J53" s="64"/>
      <c r="K53" s="64"/>
      <c r="L53" s="71"/>
      <c r="M53" s="84"/>
      <c r="N53" s="84"/>
      <c r="O53" s="84"/>
      <c r="P53" s="84"/>
      <c r="Q53" s="84"/>
      <c r="R53" s="83"/>
      <c r="S53" s="94"/>
      <c r="T53" s="94"/>
      <c r="U53" s="94"/>
      <c r="V53" s="97"/>
      <c r="W53" s="84"/>
      <c r="X53" s="134"/>
      <c r="Y53" s="134"/>
      <c r="Z53" s="139"/>
      <c r="AA53" s="142"/>
      <c r="AB53" s="148"/>
    </row>
    <row r="54" spans="1:28" ht="37.5" customHeight="1">
      <c r="A54" s="8"/>
      <c r="B54" s="49">
        <f t="shared" si="0"/>
        <v>22</v>
      </c>
      <c r="C54" s="59"/>
      <c r="D54" s="64"/>
      <c r="E54" s="64"/>
      <c r="F54" s="64"/>
      <c r="G54" s="64"/>
      <c r="H54" s="64"/>
      <c r="I54" s="64"/>
      <c r="J54" s="64"/>
      <c r="K54" s="64"/>
      <c r="L54" s="71"/>
      <c r="M54" s="84"/>
      <c r="N54" s="84"/>
      <c r="O54" s="84"/>
      <c r="P54" s="84"/>
      <c r="Q54" s="84"/>
      <c r="R54" s="83"/>
      <c r="S54" s="94"/>
      <c r="T54" s="94"/>
      <c r="U54" s="94"/>
      <c r="V54" s="97"/>
      <c r="W54" s="84"/>
      <c r="X54" s="134"/>
      <c r="Y54" s="134"/>
      <c r="Z54" s="139"/>
      <c r="AA54" s="142"/>
      <c r="AB54" s="148"/>
    </row>
    <row r="55" spans="1:28" ht="37.5" customHeight="1">
      <c r="A55" s="8"/>
      <c r="B55" s="49">
        <f t="shared" si="0"/>
        <v>23</v>
      </c>
      <c r="C55" s="59"/>
      <c r="D55" s="64"/>
      <c r="E55" s="64"/>
      <c r="F55" s="64"/>
      <c r="G55" s="64"/>
      <c r="H55" s="64"/>
      <c r="I55" s="64"/>
      <c r="J55" s="64"/>
      <c r="K55" s="64"/>
      <c r="L55" s="71"/>
      <c r="M55" s="84"/>
      <c r="N55" s="84"/>
      <c r="O55" s="84"/>
      <c r="P55" s="84"/>
      <c r="Q55" s="84"/>
      <c r="R55" s="83"/>
      <c r="S55" s="94"/>
      <c r="T55" s="94"/>
      <c r="U55" s="94"/>
      <c r="V55" s="97"/>
      <c r="W55" s="84"/>
      <c r="X55" s="134"/>
      <c r="Y55" s="134"/>
      <c r="Z55" s="139"/>
      <c r="AA55" s="142"/>
      <c r="AB55" s="148"/>
    </row>
    <row r="56" spans="1:28" ht="37.5" customHeight="1">
      <c r="A56" s="8"/>
      <c r="B56" s="49">
        <f t="shared" si="0"/>
        <v>24</v>
      </c>
      <c r="C56" s="59"/>
      <c r="D56" s="64"/>
      <c r="E56" s="64"/>
      <c r="F56" s="64"/>
      <c r="G56" s="64"/>
      <c r="H56" s="64"/>
      <c r="I56" s="64"/>
      <c r="J56" s="64"/>
      <c r="K56" s="64"/>
      <c r="L56" s="71"/>
      <c r="M56" s="84"/>
      <c r="N56" s="84"/>
      <c r="O56" s="84"/>
      <c r="P56" s="84"/>
      <c r="Q56" s="84"/>
      <c r="R56" s="83"/>
      <c r="S56" s="94"/>
      <c r="T56" s="94"/>
      <c r="U56" s="94"/>
      <c r="V56" s="97"/>
      <c r="W56" s="84"/>
      <c r="X56" s="134"/>
      <c r="Y56" s="134"/>
      <c r="Z56" s="139"/>
      <c r="AA56" s="142"/>
      <c r="AB56" s="148"/>
    </row>
    <row r="57" spans="1:28" ht="37.5" customHeight="1">
      <c r="A57" s="8"/>
      <c r="B57" s="49">
        <f t="shared" si="0"/>
        <v>25</v>
      </c>
      <c r="C57" s="59"/>
      <c r="D57" s="64"/>
      <c r="E57" s="64"/>
      <c r="F57" s="64"/>
      <c r="G57" s="64"/>
      <c r="H57" s="64"/>
      <c r="I57" s="64"/>
      <c r="J57" s="64"/>
      <c r="K57" s="64"/>
      <c r="L57" s="71"/>
      <c r="M57" s="84"/>
      <c r="N57" s="84"/>
      <c r="O57" s="84"/>
      <c r="P57" s="84"/>
      <c r="Q57" s="84"/>
      <c r="R57" s="83"/>
      <c r="S57" s="94"/>
      <c r="T57" s="94"/>
      <c r="U57" s="94"/>
      <c r="V57" s="97"/>
      <c r="W57" s="84"/>
      <c r="X57" s="134"/>
      <c r="Y57" s="134"/>
      <c r="Z57" s="139"/>
      <c r="AA57" s="143"/>
      <c r="AB57" s="148"/>
    </row>
    <row r="58" spans="1:28" ht="37.5" customHeight="1">
      <c r="A58" s="8"/>
      <c r="B58" s="49">
        <f t="shared" si="0"/>
        <v>26</v>
      </c>
      <c r="C58" s="59"/>
      <c r="D58" s="64"/>
      <c r="E58" s="64"/>
      <c r="F58" s="64"/>
      <c r="G58" s="64"/>
      <c r="H58" s="64"/>
      <c r="I58" s="64"/>
      <c r="J58" s="64"/>
      <c r="K58" s="64"/>
      <c r="L58" s="71"/>
      <c r="M58" s="84"/>
      <c r="N58" s="84"/>
      <c r="O58" s="84"/>
      <c r="P58" s="84"/>
      <c r="Q58" s="84"/>
      <c r="R58" s="83"/>
      <c r="S58" s="94"/>
      <c r="T58" s="94"/>
      <c r="U58" s="94"/>
      <c r="V58" s="97"/>
      <c r="W58" s="84"/>
      <c r="X58" s="134"/>
      <c r="Y58" s="134"/>
      <c r="Z58" s="139"/>
      <c r="AA58" s="143"/>
      <c r="AB58" s="148"/>
    </row>
    <row r="59" spans="1:28" ht="37.5" customHeight="1">
      <c r="A59" s="8"/>
      <c r="B59" s="49">
        <f t="shared" si="0"/>
        <v>27</v>
      </c>
      <c r="C59" s="59"/>
      <c r="D59" s="64"/>
      <c r="E59" s="64"/>
      <c r="F59" s="64"/>
      <c r="G59" s="64"/>
      <c r="H59" s="64"/>
      <c r="I59" s="64"/>
      <c r="J59" s="64"/>
      <c r="K59" s="64"/>
      <c r="L59" s="71"/>
      <c r="M59" s="84"/>
      <c r="N59" s="84"/>
      <c r="O59" s="84"/>
      <c r="P59" s="84"/>
      <c r="Q59" s="84"/>
      <c r="R59" s="83"/>
      <c r="S59" s="94"/>
      <c r="T59" s="94"/>
      <c r="U59" s="94"/>
      <c r="V59" s="97"/>
      <c r="W59" s="84"/>
      <c r="X59" s="134"/>
      <c r="Y59" s="134"/>
      <c r="Z59" s="139"/>
      <c r="AA59" s="143"/>
      <c r="AB59" s="148"/>
    </row>
    <row r="60" spans="1:28" ht="37.5" customHeight="1">
      <c r="A60" s="8"/>
      <c r="B60" s="49">
        <f t="shared" si="0"/>
        <v>28</v>
      </c>
      <c r="C60" s="59"/>
      <c r="D60" s="64"/>
      <c r="E60" s="64"/>
      <c r="F60" s="64"/>
      <c r="G60" s="64"/>
      <c r="H60" s="64"/>
      <c r="I60" s="64"/>
      <c r="J60" s="64"/>
      <c r="K60" s="64"/>
      <c r="L60" s="71"/>
      <c r="M60" s="84"/>
      <c r="N60" s="84"/>
      <c r="O60" s="84"/>
      <c r="P60" s="84"/>
      <c r="Q60" s="84"/>
      <c r="R60" s="83"/>
      <c r="S60" s="94"/>
      <c r="T60" s="94"/>
      <c r="U60" s="94"/>
      <c r="V60" s="97"/>
      <c r="W60" s="84"/>
      <c r="X60" s="134"/>
      <c r="Y60" s="134"/>
      <c r="Z60" s="139"/>
      <c r="AA60" s="143"/>
      <c r="AB60" s="148"/>
    </row>
    <row r="61" spans="1:28" ht="37.5" customHeight="1">
      <c r="A61" s="8"/>
      <c r="B61" s="49">
        <f t="shared" si="0"/>
        <v>29</v>
      </c>
      <c r="C61" s="59"/>
      <c r="D61" s="64"/>
      <c r="E61" s="64"/>
      <c r="F61" s="64"/>
      <c r="G61" s="64"/>
      <c r="H61" s="64"/>
      <c r="I61" s="64"/>
      <c r="J61" s="64"/>
      <c r="K61" s="64"/>
      <c r="L61" s="71"/>
      <c r="M61" s="84"/>
      <c r="N61" s="84"/>
      <c r="O61" s="84"/>
      <c r="P61" s="84"/>
      <c r="Q61" s="84"/>
      <c r="R61" s="83"/>
      <c r="S61" s="94"/>
      <c r="T61" s="94"/>
      <c r="U61" s="94"/>
      <c r="V61" s="97"/>
      <c r="W61" s="84"/>
      <c r="X61" s="134"/>
      <c r="Y61" s="134"/>
      <c r="Z61" s="139"/>
      <c r="AA61" s="143"/>
      <c r="AB61" s="148"/>
    </row>
    <row r="62" spans="1:28" ht="37.5" customHeight="1">
      <c r="A62" s="8"/>
      <c r="B62" s="49">
        <f t="shared" si="0"/>
        <v>30</v>
      </c>
      <c r="C62" s="59"/>
      <c r="D62" s="64"/>
      <c r="E62" s="64"/>
      <c r="F62" s="64"/>
      <c r="G62" s="64"/>
      <c r="H62" s="64"/>
      <c r="I62" s="64"/>
      <c r="J62" s="64"/>
      <c r="K62" s="64"/>
      <c r="L62" s="71"/>
      <c r="M62" s="84"/>
      <c r="N62" s="84"/>
      <c r="O62" s="84"/>
      <c r="P62" s="84"/>
      <c r="Q62" s="84"/>
      <c r="R62" s="83"/>
      <c r="S62" s="94"/>
      <c r="T62" s="94"/>
      <c r="U62" s="94"/>
      <c r="V62" s="97"/>
      <c r="W62" s="84"/>
      <c r="X62" s="134"/>
      <c r="Y62" s="134"/>
      <c r="Z62" s="139"/>
      <c r="AA62" s="143"/>
      <c r="AB62" s="148"/>
    </row>
    <row r="63" spans="1:28" ht="37.5" customHeight="1">
      <c r="A63" s="8"/>
      <c r="B63" s="49">
        <f t="shared" si="0"/>
        <v>31</v>
      </c>
      <c r="C63" s="59"/>
      <c r="D63" s="64"/>
      <c r="E63" s="64"/>
      <c r="F63" s="64"/>
      <c r="G63" s="64"/>
      <c r="H63" s="64"/>
      <c r="I63" s="64"/>
      <c r="J63" s="64"/>
      <c r="K63" s="64"/>
      <c r="L63" s="71"/>
      <c r="M63" s="84"/>
      <c r="N63" s="84"/>
      <c r="O63" s="84"/>
      <c r="P63" s="84"/>
      <c r="Q63" s="84"/>
      <c r="R63" s="83"/>
      <c r="S63" s="94"/>
      <c r="T63" s="94"/>
      <c r="U63" s="94"/>
      <c r="V63" s="97"/>
      <c r="W63" s="84"/>
      <c r="X63" s="134"/>
      <c r="Y63" s="134"/>
      <c r="Z63" s="139"/>
      <c r="AA63" s="143"/>
      <c r="AB63" s="148"/>
    </row>
    <row r="64" spans="1:28" ht="37.5" customHeight="1">
      <c r="A64" s="8"/>
      <c r="B64" s="49">
        <f t="shared" si="0"/>
        <v>32</v>
      </c>
      <c r="C64" s="59"/>
      <c r="D64" s="64"/>
      <c r="E64" s="64"/>
      <c r="F64" s="64"/>
      <c r="G64" s="64"/>
      <c r="H64" s="64"/>
      <c r="I64" s="64"/>
      <c r="J64" s="64"/>
      <c r="K64" s="64"/>
      <c r="L64" s="71"/>
      <c r="M64" s="84"/>
      <c r="N64" s="84"/>
      <c r="O64" s="84"/>
      <c r="P64" s="84"/>
      <c r="Q64" s="84"/>
      <c r="R64" s="83"/>
      <c r="S64" s="94"/>
      <c r="T64" s="94"/>
      <c r="U64" s="94"/>
      <c r="V64" s="97"/>
      <c r="W64" s="84"/>
      <c r="X64" s="134"/>
      <c r="Y64" s="134"/>
      <c r="Z64" s="139"/>
      <c r="AA64" s="143"/>
      <c r="AB64" s="148"/>
    </row>
    <row r="65" spans="1:28" ht="37.5" customHeight="1">
      <c r="A65" s="8"/>
      <c r="B65" s="49">
        <f t="shared" si="0"/>
        <v>33</v>
      </c>
      <c r="C65" s="59"/>
      <c r="D65" s="64"/>
      <c r="E65" s="64"/>
      <c r="F65" s="64"/>
      <c r="G65" s="64"/>
      <c r="H65" s="64"/>
      <c r="I65" s="64"/>
      <c r="J65" s="64"/>
      <c r="K65" s="64"/>
      <c r="L65" s="71"/>
      <c r="M65" s="84"/>
      <c r="N65" s="84"/>
      <c r="O65" s="84"/>
      <c r="P65" s="84"/>
      <c r="Q65" s="84"/>
      <c r="R65" s="83"/>
      <c r="S65" s="94"/>
      <c r="T65" s="94"/>
      <c r="U65" s="94"/>
      <c r="V65" s="97"/>
      <c r="W65" s="84"/>
      <c r="X65" s="134"/>
      <c r="Y65" s="134"/>
      <c r="Z65" s="139"/>
      <c r="AA65" s="143"/>
      <c r="AB65" s="148"/>
    </row>
    <row r="66" spans="1:28" ht="37.5" customHeight="1">
      <c r="A66" s="8"/>
      <c r="B66" s="49">
        <f t="shared" si="0"/>
        <v>34</v>
      </c>
      <c r="C66" s="59"/>
      <c r="D66" s="64"/>
      <c r="E66" s="64"/>
      <c r="F66" s="64"/>
      <c r="G66" s="64"/>
      <c r="H66" s="64"/>
      <c r="I66" s="64"/>
      <c r="J66" s="64"/>
      <c r="K66" s="64"/>
      <c r="L66" s="71"/>
      <c r="M66" s="84"/>
      <c r="N66" s="84"/>
      <c r="O66" s="84"/>
      <c r="P66" s="84"/>
      <c r="Q66" s="84"/>
      <c r="R66" s="83"/>
      <c r="S66" s="94"/>
      <c r="T66" s="94"/>
      <c r="U66" s="94"/>
      <c r="V66" s="97"/>
      <c r="W66" s="84"/>
      <c r="X66" s="134"/>
      <c r="Y66" s="134"/>
      <c r="Z66" s="139"/>
      <c r="AA66" s="143"/>
      <c r="AB66" s="148"/>
    </row>
    <row r="67" spans="1:28" ht="37.5" customHeight="1">
      <c r="A67" s="8"/>
      <c r="B67" s="49">
        <f t="shared" si="0"/>
        <v>35</v>
      </c>
      <c r="C67" s="59"/>
      <c r="D67" s="64"/>
      <c r="E67" s="64"/>
      <c r="F67" s="64"/>
      <c r="G67" s="64"/>
      <c r="H67" s="64"/>
      <c r="I67" s="64"/>
      <c r="J67" s="64"/>
      <c r="K67" s="64"/>
      <c r="L67" s="71"/>
      <c r="M67" s="84"/>
      <c r="N67" s="84"/>
      <c r="O67" s="84"/>
      <c r="P67" s="84"/>
      <c r="Q67" s="84"/>
      <c r="R67" s="83"/>
      <c r="S67" s="94"/>
      <c r="T67" s="94"/>
      <c r="U67" s="94"/>
      <c r="V67" s="97"/>
      <c r="W67" s="84"/>
      <c r="X67" s="134"/>
      <c r="Y67" s="134"/>
      <c r="Z67" s="139"/>
      <c r="AA67" s="143"/>
      <c r="AB67" s="148"/>
    </row>
    <row r="68" spans="1:28" ht="37.5" customHeight="1">
      <c r="A68" s="8"/>
      <c r="B68" s="49">
        <f t="shared" si="0"/>
        <v>36</v>
      </c>
      <c r="C68" s="59"/>
      <c r="D68" s="64"/>
      <c r="E68" s="64"/>
      <c r="F68" s="64"/>
      <c r="G68" s="64"/>
      <c r="H68" s="64"/>
      <c r="I68" s="64"/>
      <c r="J68" s="64"/>
      <c r="K68" s="64"/>
      <c r="L68" s="71"/>
      <c r="M68" s="84"/>
      <c r="N68" s="84"/>
      <c r="O68" s="84"/>
      <c r="P68" s="84"/>
      <c r="Q68" s="84"/>
      <c r="R68" s="83"/>
      <c r="S68" s="94"/>
      <c r="T68" s="94"/>
      <c r="U68" s="94"/>
      <c r="V68" s="97"/>
      <c r="W68" s="84"/>
      <c r="X68" s="134"/>
      <c r="Y68" s="134"/>
      <c r="Z68" s="139"/>
      <c r="AA68" s="143"/>
      <c r="AB68" s="148"/>
    </row>
    <row r="69" spans="1:28" ht="37.5" customHeight="1">
      <c r="A69" s="8"/>
      <c r="B69" s="49">
        <f t="shared" si="0"/>
        <v>37</v>
      </c>
      <c r="C69" s="59"/>
      <c r="D69" s="64"/>
      <c r="E69" s="64"/>
      <c r="F69" s="64"/>
      <c r="G69" s="64"/>
      <c r="H69" s="64"/>
      <c r="I69" s="64"/>
      <c r="J69" s="64"/>
      <c r="K69" s="64"/>
      <c r="L69" s="71"/>
      <c r="M69" s="84"/>
      <c r="N69" s="84"/>
      <c r="O69" s="84"/>
      <c r="P69" s="84"/>
      <c r="Q69" s="84"/>
      <c r="R69" s="83"/>
      <c r="S69" s="94"/>
      <c r="T69" s="94"/>
      <c r="U69" s="94"/>
      <c r="V69" s="97"/>
      <c r="W69" s="84"/>
      <c r="X69" s="134"/>
      <c r="Y69" s="134"/>
      <c r="Z69" s="139"/>
      <c r="AA69" s="143"/>
      <c r="AB69" s="148"/>
    </row>
    <row r="70" spans="1:28" ht="37.5" customHeight="1">
      <c r="A70" s="8"/>
      <c r="B70" s="49">
        <f t="shared" si="0"/>
        <v>38</v>
      </c>
      <c r="C70" s="59"/>
      <c r="D70" s="64"/>
      <c r="E70" s="64"/>
      <c r="F70" s="64"/>
      <c r="G70" s="64"/>
      <c r="H70" s="64"/>
      <c r="I70" s="64"/>
      <c r="J70" s="64"/>
      <c r="K70" s="64"/>
      <c r="L70" s="71"/>
      <c r="M70" s="84"/>
      <c r="N70" s="84"/>
      <c r="O70" s="84"/>
      <c r="P70" s="84"/>
      <c r="Q70" s="84"/>
      <c r="R70" s="83"/>
      <c r="S70" s="94"/>
      <c r="T70" s="94"/>
      <c r="U70" s="94"/>
      <c r="V70" s="97"/>
      <c r="W70" s="84"/>
      <c r="X70" s="134"/>
      <c r="Y70" s="134"/>
      <c r="Z70" s="139"/>
      <c r="AA70" s="143"/>
      <c r="AB70" s="148"/>
    </row>
    <row r="71" spans="1:28" ht="37.5" customHeight="1">
      <c r="A71" s="8"/>
      <c r="B71" s="49">
        <f t="shared" si="0"/>
        <v>39</v>
      </c>
      <c r="C71" s="59"/>
      <c r="D71" s="64"/>
      <c r="E71" s="64"/>
      <c r="F71" s="64"/>
      <c r="G71" s="64"/>
      <c r="H71" s="64"/>
      <c r="I71" s="64"/>
      <c r="J71" s="64"/>
      <c r="K71" s="64"/>
      <c r="L71" s="71"/>
      <c r="M71" s="84"/>
      <c r="N71" s="84"/>
      <c r="O71" s="84"/>
      <c r="P71" s="84"/>
      <c r="Q71" s="84"/>
      <c r="R71" s="83"/>
      <c r="S71" s="94"/>
      <c r="T71" s="94"/>
      <c r="U71" s="94"/>
      <c r="V71" s="97"/>
      <c r="W71" s="84"/>
      <c r="X71" s="134"/>
      <c r="Y71" s="134"/>
      <c r="Z71" s="139"/>
      <c r="AA71" s="143"/>
      <c r="AB71" s="148"/>
    </row>
    <row r="72" spans="1:28" ht="37.5" customHeight="1">
      <c r="A72" s="8"/>
      <c r="B72" s="49">
        <f t="shared" si="0"/>
        <v>40</v>
      </c>
      <c r="C72" s="59"/>
      <c r="D72" s="64"/>
      <c r="E72" s="64"/>
      <c r="F72" s="64"/>
      <c r="G72" s="64"/>
      <c r="H72" s="64"/>
      <c r="I72" s="64"/>
      <c r="J72" s="64"/>
      <c r="K72" s="64"/>
      <c r="L72" s="71"/>
      <c r="M72" s="84"/>
      <c r="N72" s="84"/>
      <c r="O72" s="84"/>
      <c r="P72" s="84"/>
      <c r="Q72" s="84"/>
      <c r="R72" s="83"/>
      <c r="S72" s="94"/>
      <c r="T72" s="94"/>
      <c r="U72" s="94"/>
      <c r="V72" s="97"/>
      <c r="W72" s="84"/>
      <c r="X72" s="134"/>
      <c r="Y72" s="134"/>
      <c r="Z72" s="139"/>
      <c r="AA72" s="143"/>
      <c r="AB72" s="148"/>
    </row>
    <row r="73" spans="1:28" ht="37.5" customHeight="1">
      <c r="A73" s="8"/>
      <c r="B73" s="49">
        <f t="shared" si="0"/>
        <v>41</v>
      </c>
      <c r="C73" s="59"/>
      <c r="D73" s="64"/>
      <c r="E73" s="64"/>
      <c r="F73" s="64"/>
      <c r="G73" s="64"/>
      <c r="H73" s="64"/>
      <c r="I73" s="64"/>
      <c r="J73" s="64"/>
      <c r="K73" s="64"/>
      <c r="L73" s="71"/>
      <c r="M73" s="84"/>
      <c r="N73" s="84"/>
      <c r="O73" s="84"/>
      <c r="P73" s="84"/>
      <c r="Q73" s="84"/>
      <c r="R73" s="83"/>
      <c r="S73" s="94"/>
      <c r="T73" s="94"/>
      <c r="U73" s="94"/>
      <c r="V73" s="97"/>
      <c r="W73" s="84"/>
      <c r="X73" s="134"/>
      <c r="Y73" s="134"/>
      <c r="Z73" s="139"/>
      <c r="AA73" s="143"/>
      <c r="AB73" s="148"/>
    </row>
    <row r="74" spans="1:28" ht="37.5" customHeight="1">
      <c r="A74" s="8"/>
      <c r="B74" s="49">
        <f t="shared" si="0"/>
        <v>42</v>
      </c>
      <c r="C74" s="59"/>
      <c r="D74" s="64"/>
      <c r="E74" s="64"/>
      <c r="F74" s="64"/>
      <c r="G74" s="64"/>
      <c r="H74" s="64"/>
      <c r="I74" s="64"/>
      <c r="J74" s="64"/>
      <c r="K74" s="64"/>
      <c r="L74" s="71"/>
      <c r="M74" s="84"/>
      <c r="N74" s="84"/>
      <c r="O74" s="84"/>
      <c r="P74" s="84"/>
      <c r="Q74" s="84"/>
      <c r="R74" s="83"/>
      <c r="S74" s="94"/>
      <c r="T74" s="94"/>
      <c r="U74" s="94"/>
      <c r="V74" s="97"/>
      <c r="W74" s="84"/>
      <c r="X74" s="134"/>
      <c r="Y74" s="134"/>
      <c r="Z74" s="139"/>
      <c r="AA74" s="143"/>
      <c r="AB74" s="148"/>
    </row>
    <row r="75" spans="1:28" ht="37.5" customHeight="1">
      <c r="A75" s="8"/>
      <c r="B75" s="49">
        <f t="shared" si="0"/>
        <v>43</v>
      </c>
      <c r="C75" s="59"/>
      <c r="D75" s="64"/>
      <c r="E75" s="64"/>
      <c r="F75" s="64"/>
      <c r="G75" s="64"/>
      <c r="H75" s="64"/>
      <c r="I75" s="64"/>
      <c r="J75" s="64"/>
      <c r="K75" s="64"/>
      <c r="L75" s="71"/>
      <c r="M75" s="84"/>
      <c r="N75" s="84"/>
      <c r="O75" s="84"/>
      <c r="P75" s="84"/>
      <c r="Q75" s="84"/>
      <c r="R75" s="83"/>
      <c r="S75" s="94"/>
      <c r="T75" s="94"/>
      <c r="U75" s="94"/>
      <c r="V75" s="97"/>
      <c r="W75" s="84"/>
      <c r="X75" s="134"/>
      <c r="Y75" s="134"/>
      <c r="Z75" s="139"/>
      <c r="AA75" s="143"/>
      <c r="AB75" s="148"/>
    </row>
    <row r="76" spans="1:28" ht="37.5" customHeight="1">
      <c r="A76" s="8"/>
      <c r="B76" s="49">
        <f t="shared" si="0"/>
        <v>44</v>
      </c>
      <c r="C76" s="59"/>
      <c r="D76" s="64"/>
      <c r="E76" s="64"/>
      <c r="F76" s="64"/>
      <c r="G76" s="64"/>
      <c r="H76" s="64"/>
      <c r="I76" s="64"/>
      <c r="J76" s="64"/>
      <c r="K76" s="64"/>
      <c r="L76" s="71"/>
      <c r="M76" s="84"/>
      <c r="N76" s="84"/>
      <c r="O76" s="84"/>
      <c r="P76" s="84"/>
      <c r="Q76" s="84"/>
      <c r="R76" s="83"/>
      <c r="S76" s="94"/>
      <c r="T76" s="94"/>
      <c r="U76" s="94"/>
      <c r="V76" s="97"/>
      <c r="W76" s="84"/>
      <c r="X76" s="134"/>
      <c r="Y76" s="134"/>
      <c r="Z76" s="139"/>
      <c r="AA76" s="143"/>
      <c r="AB76" s="148"/>
    </row>
    <row r="77" spans="1:28" ht="37.5" customHeight="1">
      <c r="A77" s="8"/>
      <c r="B77" s="49">
        <f t="shared" si="0"/>
        <v>45</v>
      </c>
      <c r="C77" s="59"/>
      <c r="D77" s="64"/>
      <c r="E77" s="64"/>
      <c r="F77" s="64"/>
      <c r="G77" s="64"/>
      <c r="H77" s="64"/>
      <c r="I77" s="64"/>
      <c r="J77" s="64"/>
      <c r="K77" s="64"/>
      <c r="L77" s="71"/>
      <c r="M77" s="84"/>
      <c r="N77" s="84"/>
      <c r="O77" s="84"/>
      <c r="P77" s="84"/>
      <c r="Q77" s="84"/>
      <c r="R77" s="83"/>
      <c r="S77" s="94"/>
      <c r="T77" s="94"/>
      <c r="U77" s="94"/>
      <c r="V77" s="97"/>
      <c r="W77" s="84"/>
      <c r="X77" s="134"/>
      <c r="Y77" s="134"/>
      <c r="Z77" s="139"/>
      <c r="AA77" s="143"/>
      <c r="AB77" s="148"/>
    </row>
    <row r="78" spans="1:28" ht="37.5" customHeight="1">
      <c r="A78" s="8"/>
      <c r="B78" s="49">
        <f t="shared" si="0"/>
        <v>46</v>
      </c>
      <c r="C78" s="59"/>
      <c r="D78" s="64"/>
      <c r="E78" s="64"/>
      <c r="F78" s="64"/>
      <c r="G78" s="64"/>
      <c r="H78" s="64"/>
      <c r="I78" s="64"/>
      <c r="J78" s="64"/>
      <c r="K78" s="64"/>
      <c r="L78" s="71"/>
      <c r="M78" s="84"/>
      <c r="N78" s="84"/>
      <c r="O78" s="84"/>
      <c r="P78" s="84"/>
      <c r="Q78" s="84"/>
      <c r="R78" s="83"/>
      <c r="S78" s="94"/>
      <c r="T78" s="94"/>
      <c r="U78" s="94"/>
      <c r="V78" s="97"/>
      <c r="W78" s="84"/>
      <c r="X78" s="134"/>
      <c r="Y78" s="134"/>
      <c r="Z78" s="139"/>
      <c r="AA78" s="143"/>
      <c r="AB78" s="148"/>
    </row>
    <row r="79" spans="1:28" ht="37.5" customHeight="1">
      <c r="A79" s="8"/>
      <c r="B79" s="49">
        <f t="shared" si="0"/>
        <v>47</v>
      </c>
      <c r="C79" s="59"/>
      <c r="D79" s="64"/>
      <c r="E79" s="64"/>
      <c r="F79" s="64"/>
      <c r="G79" s="64"/>
      <c r="H79" s="64"/>
      <c r="I79" s="64"/>
      <c r="J79" s="64"/>
      <c r="K79" s="64"/>
      <c r="L79" s="71"/>
      <c r="M79" s="84"/>
      <c r="N79" s="84"/>
      <c r="O79" s="84"/>
      <c r="P79" s="84"/>
      <c r="Q79" s="84"/>
      <c r="R79" s="83"/>
      <c r="S79" s="94"/>
      <c r="T79" s="94"/>
      <c r="U79" s="94"/>
      <c r="V79" s="97"/>
      <c r="W79" s="84"/>
      <c r="X79" s="134"/>
      <c r="Y79" s="134"/>
      <c r="Z79" s="139"/>
      <c r="AA79" s="143"/>
      <c r="AB79" s="148"/>
    </row>
    <row r="80" spans="1:28" ht="37.5" customHeight="1">
      <c r="A80" s="8"/>
      <c r="B80" s="49">
        <f t="shared" si="0"/>
        <v>48</v>
      </c>
      <c r="C80" s="59"/>
      <c r="D80" s="64"/>
      <c r="E80" s="64"/>
      <c r="F80" s="64"/>
      <c r="G80" s="64"/>
      <c r="H80" s="64"/>
      <c r="I80" s="64"/>
      <c r="J80" s="64"/>
      <c r="K80" s="64"/>
      <c r="L80" s="71"/>
      <c r="M80" s="84"/>
      <c r="N80" s="84"/>
      <c r="O80" s="84"/>
      <c r="P80" s="84"/>
      <c r="Q80" s="84"/>
      <c r="R80" s="83"/>
      <c r="S80" s="94"/>
      <c r="T80" s="94"/>
      <c r="U80" s="94"/>
      <c r="V80" s="97"/>
      <c r="W80" s="84"/>
      <c r="X80" s="134"/>
      <c r="Y80" s="134"/>
      <c r="Z80" s="139"/>
      <c r="AA80" s="143"/>
      <c r="AB80" s="148"/>
    </row>
    <row r="81" spans="1:28" ht="37.5" customHeight="1">
      <c r="A81" s="8"/>
      <c r="B81" s="49">
        <f t="shared" si="0"/>
        <v>49</v>
      </c>
      <c r="C81" s="59"/>
      <c r="D81" s="64"/>
      <c r="E81" s="64"/>
      <c r="F81" s="64"/>
      <c r="G81" s="64"/>
      <c r="H81" s="64"/>
      <c r="I81" s="64"/>
      <c r="J81" s="64"/>
      <c r="K81" s="64"/>
      <c r="L81" s="71"/>
      <c r="M81" s="84"/>
      <c r="N81" s="84"/>
      <c r="O81" s="84"/>
      <c r="P81" s="84"/>
      <c r="Q81" s="84"/>
      <c r="R81" s="83"/>
      <c r="S81" s="94"/>
      <c r="T81" s="94"/>
      <c r="U81" s="94"/>
      <c r="V81" s="97"/>
      <c r="W81" s="84"/>
      <c r="X81" s="134"/>
      <c r="Y81" s="134"/>
      <c r="Z81" s="139"/>
      <c r="AA81" s="143"/>
      <c r="AB81" s="148"/>
    </row>
    <row r="82" spans="1:28" ht="37.5" customHeight="1">
      <c r="A82" s="8"/>
      <c r="B82" s="49">
        <f t="shared" si="0"/>
        <v>50</v>
      </c>
      <c r="C82" s="59"/>
      <c r="D82" s="64"/>
      <c r="E82" s="64"/>
      <c r="F82" s="64"/>
      <c r="G82" s="64"/>
      <c r="H82" s="64"/>
      <c r="I82" s="64"/>
      <c r="J82" s="64"/>
      <c r="K82" s="64"/>
      <c r="L82" s="71"/>
      <c r="M82" s="84"/>
      <c r="N82" s="84"/>
      <c r="O82" s="84"/>
      <c r="P82" s="84"/>
      <c r="Q82" s="84"/>
      <c r="R82" s="83"/>
      <c r="S82" s="94"/>
      <c r="T82" s="94"/>
      <c r="U82" s="94"/>
      <c r="V82" s="97"/>
      <c r="W82" s="84"/>
      <c r="X82" s="134"/>
      <c r="Y82" s="134"/>
      <c r="Z82" s="139"/>
      <c r="AA82" s="143"/>
      <c r="AB82" s="148"/>
    </row>
    <row r="83" spans="1:28" ht="37.5" customHeight="1">
      <c r="A83" s="8"/>
      <c r="B83" s="49">
        <f t="shared" si="0"/>
        <v>51</v>
      </c>
      <c r="C83" s="59"/>
      <c r="D83" s="64"/>
      <c r="E83" s="64"/>
      <c r="F83" s="64"/>
      <c r="G83" s="64"/>
      <c r="H83" s="64"/>
      <c r="I83" s="64"/>
      <c r="J83" s="64"/>
      <c r="K83" s="64"/>
      <c r="L83" s="71"/>
      <c r="M83" s="84"/>
      <c r="N83" s="84"/>
      <c r="O83" s="84"/>
      <c r="P83" s="84"/>
      <c r="Q83" s="84"/>
      <c r="R83" s="83"/>
      <c r="S83" s="94"/>
      <c r="T83" s="94"/>
      <c r="U83" s="94"/>
      <c r="V83" s="97"/>
      <c r="W83" s="84"/>
      <c r="X83" s="134"/>
      <c r="Y83" s="134"/>
      <c r="Z83" s="139"/>
      <c r="AA83" s="143"/>
      <c r="AB83" s="148"/>
    </row>
    <row r="84" spans="1:28" ht="37.5" customHeight="1">
      <c r="A84" s="8"/>
      <c r="B84" s="49">
        <f t="shared" si="0"/>
        <v>52</v>
      </c>
      <c r="C84" s="59"/>
      <c r="D84" s="64"/>
      <c r="E84" s="64"/>
      <c r="F84" s="64"/>
      <c r="G84" s="64"/>
      <c r="H84" s="64"/>
      <c r="I84" s="64"/>
      <c r="J84" s="64"/>
      <c r="K84" s="64"/>
      <c r="L84" s="71"/>
      <c r="M84" s="84"/>
      <c r="N84" s="84"/>
      <c r="O84" s="84"/>
      <c r="P84" s="84"/>
      <c r="Q84" s="84"/>
      <c r="R84" s="83"/>
      <c r="S84" s="94"/>
      <c r="T84" s="94"/>
      <c r="U84" s="94"/>
      <c r="V84" s="97"/>
      <c r="W84" s="84"/>
      <c r="X84" s="134"/>
      <c r="Y84" s="134"/>
      <c r="Z84" s="139"/>
      <c r="AA84" s="143"/>
      <c r="AB84" s="148"/>
    </row>
    <row r="85" spans="1:28" ht="37.5" customHeight="1">
      <c r="A85" s="8"/>
      <c r="B85" s="49">
        <f t="shared" si="0"/>
        <v>53</v>
      </c>
      <c r="C85" s="59"/>
      <c r="D85" s="64"/>
      <c r="E85" s="64"/>
      <c r="F85" s="64"/>
      <c r="G85" s="64"/>
      <c r="H85" s="64"/>
      <c r="I85" s="64"/>
      <c r="J85" s="64"/>
      <c r="K85" s="64"/>
      <c r="L85" s="71"/>
      <c r="M85" s="84"/>
      <c r="N85" s="84"/>
      <c r="O85" s="84"/>
      <c r="P85" s="84"/>
      <c r="Q85" s="84"/>
      <c r="R85" s="83"/>
      <c r="S85" s="94"/>
      <c r="T85" s="94"/>
      <c r="U85" s="94"/>
      <c r="V85" s="97"/>
      <c r="W85" s="84"/>
      <c r="X85" s="134"/>
      <c r="Y85" s="134"/>
      <c r="Z85" s="139"/>
      <c r="AA85" s="143"/>
      <c r="AB85" s="148"/>
    </row>
    <row r="86" spans="1:28" ht="37.5" customHeight="1">
      <c r="A86" s="8"/>
      <c r="B86" s="49">
        <f t="shared" si="0"/>
        <v>54</v>
      </c>
      <c r="C86" s="59"/>
      <c r="D86" s="64"/>
      <c r="E86" s="64"/>
      <c r="F86" s="64"/>
      <c r="G86" s="64"/>
      <c r="H86" s="64"/>
      <c r="I86" s="64"/>
      <c r="J86" s="64"/>
      <c r="K86" s="64"/>
      <c r="L86" s="71"/>
      <c r="M86" s="84"/>
      <c r="N86" s="84"/>
      <c r="O86" s="84"/>
      <c r="P86" s="84"/>
      <c r="Q86" s="84"/>
      <c r="R86" s="83"/>
      <c r="S86" s="94"/>
      <c r="T86" s="94"/>
      <c r="U86" s="94"/>
      <c r="V86" s="97"/>
      <c r="W86" s="84"/>
      <c r="X86" s="134"/>
      <c r="Y86" s="134"/>
      <c r="Z86" s="139"/>
      <c r="AA86" s="143"/>
      <c r="AB86" s="148"/>
    </row>
    <row r="87" spans="1:28" ht="37.5" customHeight="1">
      <c r="A87" s="8"/>
      <c r="B87" s="49">
        <f t="shared" si="0"/>
        <v>55</v>
      </c>
      <c r="C87" s="59"/>
      <c r="D87" s="64"/>
      <c r="E87" s="64"/>
      <c r="F87" s="64"/>
      <c r="G87" s="64"/>
      <c r="H87" s="64"/>
      <c r="I87" s="64"/>
      <c r="J87" s="64"/>
      <c r="K87" s="64"/>
      <c r="L87" s="71"/>
      <c r="M87" s="84"/>
      <c r="N87" s="84"/>
      <c r="O87" s="84"/>
      <c r="P87" s="84"/>
      <c r="Q87" s="84"/>
      <c r="R87" s="83"/>
      <c r="S87" s="94"/>
      <c r="T87" s="94"/>
      <c r="U87" s="94"/>
      <c r="V87" s="97"/>
      <c r="W87" s="84"/>
      <c r="X87" s="134"/>
      <c r="Y87" s="134"/>
      <c r="Z87" s="139"/>
      <c r="AA87" s="143"/>
      <c r="AB87" s="148"/>
    </row>
    <row r="88" spans="1:28" ht="37.5" customHeight="1">
      <c r="A88" s="8"/>
      <c r="B88" s="49">
        <f t="shared" si="0"/>
        <v>56</v>
      </c>
      <c r="C88" s="59"/>
      <c r="D88" s="64"/>
      <c r="E88" s="64"/>
      <c r="F88" s="64"/>
      <c r="G88" s="64"/>
      <c r="H88" s="64"/>
      <c r="I88" s="64"/>
      <c r="J88" s="64"/>
      <c r="K88" s="64"/>
      <c r="L88" s="71"/>
      <c r="M88" s="84"/>
      <c r="N88" s="84"/>
      <c r="O88" s="84"/>
      <c r="P88" s="84"/>
      <c r="Q88" s="84"/>
      <c r="R88" s="83"/>
      <c r="S88" s="94"/>
      <c r="T88" s="94"/>
      <c r="U88" s="94"/>
      <c r="V88" s="97"/>
      <c r="W88" s="84"/>
      <c r="X88" s="134"/>
      <c r="Y88" s="134"/>
      <c r="Z88" s="139"/>
      <c r="AA88" s="143"/>
      <c r="AB88" s="148"/>
    </row>
    <row r="89" spans="1:28" ht="37.5" customHeight="1">
      <c r="A89" s="8"/>
      <c r="B89" s="49">
        <f t="shared" si="0"/>
        <v>57</v>
      </c>
      <c r="C89" s="59"/>
      <c r="D89" s="64"/>
      <c r="E89" s="64"/>
      <c r="F89" s="64"/>
      <c r="G89" s="64"/>
      <c r="H89" s="64"/>
      <c r="I89" s="64"/>
      <c r="J89" s="64"/>
      <c r="K89" s="64"/>
      <c r="L89" s="71"/>
      <c r="M89" s="84"/>
      <c r="N89" s="84"/>
      <c r="O89" s="84"/>
      <c r="P89" s="84"/>
      <c r="Q89" s="84"/>
      <c r="R89" s="83"/>
      <c r="S89" s="94"/>
      <c r="T89" s="94"/>
      <c r="U89" s="94"/>
      <c r="V89" s="97"/>
      <c r="W89" s="84"/>
      <c r="X89" s="134"/>
      <c r="Y89" s="134"/>
      <c r="Z89" s="139"/>
      <c r="AA89" s="143"/>
      <c r="AB89" s="148"/>
    </row>
    <row r="90" spans="1:28" ht="37.5" customHeight="1">
      <c r="A90" s="8"/>
      <c r="B90" s="49">
        <f t="shared" si="0"/>
        <v>58</v>
      </c>
      <c r="C90" s="59"/>
      <c r="D90" s="64"/>
      <c r="E90" s="64"/>
      <c r="F90" s="64"/>
      <c r="G90" s="64"/>
      <c r="H90" s="64"/>
      <c r="I90" s="64"/>
      <c r="J90" s="64"/>
      <c r="K90" s="64"/>
      <c r="L90" s="71"/>
      <c r="M90" s="84"/>
      <c r="N90" s="84"/>
      <c r="O90" s="84"/>
      <c r="P90" s="84"/>
      <c r="Q90" s="84"/>
      <c r="R90" s="83"/>
      <c r="S90" s="94"/>
      <c r="T90" s="94"/>
      <c r="U90" s="94"/>
      <c r="V90" s="97"/>
      <c r="W90" s="84"/>
      <c r="X90" s="134"/>
      <c r="Y90" s="134"/>
      <c r="Z90" s="139"/>
      <c r="AA90" s="143"/>
      <c r="AB90" s="148"/>
    </row>
    <row r="91" spans="1:28" ht="37.5" customHeight="1">
      <c r="A91" s="8"/>
      <c r="B91" s="49">
        <f t="shared" si="0"/>
        <v>59</v>
      </c>
      <c r="C91" s="59"/>
      <c r="D91" s="64"/>
      <c r="E91" s="64"/>
      <c r="F91" s="64"/>
      <c r="G91" s="64"/>
      <c r="H91" s="64"/>
      <c r="I91" s="64"/>
      <c r="J91" s="64"/>
      <c r="K91" s="64"/>
      <c r="L91" s="71"/>
      <c r="M91" s="84"/>
      <c r="N91" s="84"/>
      <c r="O91" s="84"/>
      <c r="P91" s="84"/>
      <c r="Q91" s="84"/>
      <c r="R91" s="83"/>
      <c r="S91" s="94"/>
      <c r="T91" s="94"/>
      <c r="U91" s="94"/>
      <c r="V91" s="97"/>
      <c r="W91" s="84"/>
      <c r="X91" s="134"/>
      <c r="Y91" s="134"/>
      <c r="Z91" s="139"/>
      <c r="AA91" s="143"/>
      <c r="AB91" s="148"/>
    </row>
    <row r="92" spans="1:28" ht="37.5" customHeight="1">
      <c r="A92" s="8"/>
      <c r="B92" s="49">
        <f t="shared" si="0"/>
        <v>60</v>
      </c>
      <c r="C92" s="59"/>
      <c r="D92" s="64"/>
      <c r="E92" s="64"/>
      <c r="F92" s="64"/>
      <c r="G92" s="64"/>
      <c r="H92" s="64"/>
      <c r="I92" s="64"/>
      <c r="J92" s="64"/>
      <c r="K92" s="64"/>
      <c r="L92" s="71"/>
      <c r="M92" s="84"/>
      <c r="N92" s="84"/>
      <c r="O92" s="84"/>
      <c r="P92" s="84"/>
      <c r="Q92" s="84"/>
      <c r="R92" s="83"/>
      <c r="S92" s="94"/>
      <c r="T92" s="94"/>
      <c r="U92" s="94"/>
      <c r="V92" s="97"/>
      <c r="W92" s="84"/>
      <c r="X92" s="134"/>
      <c r="Y92" s="134"/>
      <c r="Z92" s="139"/>
      <c r="AA92" s="143"/>
      <c r="AB92" s="148"/>
    </row>
    <row r="93" spans="1:28" ht="37.5" customHeight="1">
      <c r="A93" s="8"/>
      <c r="B93" s="49">
        <f t="shared" si="0"/>
        <v>61</v>
      </c>
      <c r="C93" s="59"/>
      <c r="D93" s="64"/>
      <c r="E93" s="64"/>
      <c r="F93" s="64"/>
      <c r="G93" s="64"/>
      <c r="H93" s="64"/>
      <c r="I93" s="64"/>
      <c r="J93" s="64"/>
      <c r="K93" s="64"/>
      <c r="L93" s="71"/>
      <c r="M93" s="84"/>
      <c r="N93" s="84"/>
      <c r="O93" s="84"/>
      <c r="P93" s="84"/>
      <c r="Q93" s="84"/>
      <c r="R93" s="83"/>
      <c r="S93" s="94"/>
      <c r="T93" s="94"/>
      <c r="U93" s="94"/>
      <c r="V93" s="97"/>
      <c r="W93" s="84"/>
      <c r="X93" s="134"/>
      <c r="Y93" s="134"/>
      <c r="Z93" s="139"/>
      <c r="AA93" s="143"/>
      <c r="AB93" s="148"/>
    </row>
    <row r="94" spans="1:28" ht="37.5" customHeight="1">
      <c r="A94" s="8"/>
      <c r="B94" s="49">
        <f t="shared" si="0"/>
        <v>62</v>
      </c>
      <c r="C94" s="59"/>
      <c r="D94" s="64"/>
      <c r="E94" s="64"/>
      <c r="F94" s="64"/>
      <c r="G94" s="64"/>
      <c r="H94" s="64"/>
      <c r="I94" s="64"/>
      <c r="J94" s="64"/>
      <c r="K94" s="64"/>
      <c r="L94" s="71"/>
      <c r="M94" s="84"/>
      <c r="N94" s="84"/>
      <c r="O94" s="84"/>
      <c r="P94" s="84"/>
      <c r="Q94" s="84"/>
      <c r="R94" s="83"/>
      <c r="S94" s="94"/>
      <c r="T94" s="94"/>
      <c r="U94" s="94"/>
      <c r="V94" s="97"/>
      <c r="W94" s="84"/>
      <c r="X94" s="134"/>
      <c r="Y94" s="134"/>
      <c r="Z94" s="139"/>
      <c r="AA94" s="143"/>
      <c r="AB94" s="148"/>
    </row>
    <row r="95" spans="1:28" ht="37.5" customHeight="1">
      <c r="A95" s="8"/>
      <c r="B95" s="49">
        <f t="shared" si="0"/>
        <v>63</v>
      </c>
      <c r="C95" s="59"/>
      <c r="D95" s="64"/>
      <c r="E95" s="64"/>
      <c r="F95" s="64"/>
      <c r="G95" s="64"/>
      <c r="H95" s="64"/>
      <c r="I95" s="64"/>
      <c r="J95" s="64"/>
      <c r="K95" s="64"/>
      <c r="L95" s="71"/>
      <c r="M95" s="84"/>
      <c r="N95" s="84"/>
      <c r="O95" s="84"/>
      <c r="P95" s="84"/>
      <c r="Q95" s="84"/>
      <c r="R95" s="83"/>
      <c r="S95" s="94"/>
      <c r="T95" s="94"/>
      <c r="U95" s="94"/>
      <c r="V95" s="97"/>
      <c r="W95" s="84"/>
      <c r="X95" s="134"/>
      <c r="Y95" s="134"/>
      <c r="Z95" s="139"/>
      <c r="AA95" s="143"/>
      <c r="AB95" s="148"/>
    </row>
    <row r="96" spans="1:28" ht="37.5" customHeight="1">
      <c r="A96" s="8"/>
      <c r="B96" s="49">
        <f t="shared" si="0"/>
        <v>64</v>
      </c>
      <c r="C96" s="59"/>
      <c r="D96" s="64"/>
      <c r="E96" s="64"/>
      <c r="F96" s="64"/>
      <c r="G96" s="64"/>
      <c r="H96" s="64"/>
      <c r="I96" s="64"/>
      <c r="J96" s="64"/>
      <c r="K96" s="64"/>
      <c r="L96" s="71"/>
      <c r="M96" s="84"/>
      <c r="N96" s="84"/>
      <c r="O96" s="84"/>
      <c r="P96" s="84"/>
      <c r="Q96" s="84"/>
      <c r="R96" s="83"/>
      <c r="S96" s="94"/>
      <c r="T96" s="94"/>
      <c r="U96" s="94"/>
      <c r="V96" s="97"/>
      <c r="W96" s="84"/>
      <c r="X96" s="134"/>
      <c r="Y96" s="134"/>
      <c r="Z96" s="139"/>
      <c r="AA96" s="143"/>
      <c r="AB96" s="148"/>
    </row>
    <row r="97" spans="1:28" ht="37.5" customHeight="1">
      <c r="A97" s="8"/>
      <c r="B97" s="49">
        <f t="shared" si="0"/>
        <v>65</v>
      </c>
      <c r="C97" s="59"/>
      <c r="D97" s="64"/>
      <c r="E97" s="64"/>
      <c r="F97" s="64"/>
      <c r="G97" s="64"/>
      <c r="H97" s="64"/>
      <c r="I97" s="64"/>
      <c r="J97" s="64"/>
      <c r="K97" s="64"/>
      <c r="L97" s="71"/>
      <c r="M97" s="84"/>
      <c r="N97" s="84"/>
      <c r="O97" s="84"/>
      <c r="P97" s="84"/>
      <c r="Q97" s="84"/>
      <c r="R97" s="83"/>
      <c r="S97" s="94"/>
      <c r="T97" s="94"/>
      <c r="U97" s="94"/>
      <c r="V97" s="97"/>
      <c r="W97" s="84"/>
      <c r="X97" s="134"/>
      <c r="Y97" s="134"/>
      <c r="Z97" s="139"/>
      <c r="AA97" s="143"/>
      <c r="AB97" s="148"/>
    </row>
    <row r="98" spans="1:28" ht="37.5" customHeight="1">
      <c r="A98" s="8"/>
      <c r="B98" s="49">
        <f t="shared" ref="B98:B132" si="1">B97+1</f>
        <v>66</v>
      </c>
      <c r="C98" s="59"/>
      <c r="D98" s="64"/>
      <c r="E98" s="64"/>
      <c r="F98" s="64"/>
      <c r="G98" s="64"/>
      <c r="H98" s="64"/>
      <c r="I98" s="64"/>
      <c r="J98" s="64"/>
      <c r="K98" s="64"/>
      <c r="L98" s="71"/>
      <c r="M98" s="84"/>
      <c r="N98" s="84"/>
      <c r="O98" s="84"/>
      <c r="P98" s="84"/>
      <c r="Q98" s="84"/>
      <c r="R98" s="83"/>
      <c r="S98" s="94"/>
      <c r="T98" s="94"/>
      <c r="U98" s="94"/>
      <c r="V98" s="97"/>
      <c r="W98" s="84"/>
      <c r="X98" s="134"/>
      <c r="Y98" s="134"/>
      <c r="Z98" s="139"/>
      <c r="AA98" s="143"/>
      <c r="AB98" s="148"/>
    </row>
    <row r="99" spans="1:28" ht="37.5" customHeight="1">
      <c r="A99" s="8"/>
      <c r="B99" s="49">
        <f t="shared" si="1"/>
        <v>67</v>
      </c>
      <c r="C99" s="59"/>
      <c r="D99" s="64"/>
      <c r="E99" s="64"/>
      <c r="F99" s="64"/>
      <c r="G99" s="64"/>
      <c r="H99" s="64"/>
      <c r="I99" s="64"/>
      <c r="J99" s="64"/>
      <c r="K99" s="64"/>
      <c r="L99" s="71"/>
      <c r="M99" s="84"/>
      <c r="N99" s="84"/>
      <c r="O99" s="84"/>
      <c r="P99" s="84"/>
      <c r="Q99" s="84"/>
      <c r="R99" s="83"/>
      <c r="S99" s="94"/>
      <c r="T99" s="94"/>
      <c r="U99" s="94"/>
      <c r="V99" s="97"/>
      <c r="W99" s="84"/>
      <c r="X99" s="134"/>
      <c r="Y99" s="134"/>
      <c r="Z99" s="139"/>
      <c r="AA99" s="143"/>
      <c r="AB99" s="148"/>
    </row>
    <row r="100" spans="1:28" ht="37.5" customHeight="1">
      <c r="A100" s="8"/>
      <c r="B100" s="49">
        <f t="shared" si="1"/>
        <v>68</v>
      </c>
      <c r="C100" s="59"/>
      <c r="D100" s="64"/>
      <c r="E100" s="64"/>
      <c r="F100" s="64"/>
      <c r="G100" s="64"/>
      <c r="H100" s="64"/>
      <c r="I100" s="64"/>
      <c r="J100" s="64"/>
      <c r="K100" s="64"/>
      <c r="L100" s="71"/>
      <c r="M100" s="84"/>
      <c r="N100" s="84"/>
      <c r="O100" s="84"/>
      <c r="P100" s="84"/>
      <c r="Q100" s="84"/>
      <c r="R100" s="83"/>
      <c r="S100" s="94"/>
      <c r="T100" s="94"/>
      <c r="U100" s="94"/>
      <c r="V100" s="97"/>
      <c r="W100" s="84"/>
      <c r="X100" s="134"/>
      <c r="Y100" s="134"/>
      <c r="Z100" s="139"/>
      <c r="AA100" s="143"/>
      <c r="AB100" s="148"/>
    </row>
    <row r="101" spans="1:28" ht="37.5" customHeight="1">
      <c r="A101" s="8"/>
      <c r="B101" s="49">
        <f t="shared" si="1"/>
        <v>69</v>
      </c>
      <c r="C101" s="59"/>
      <c r="D101" s="64"/>
      <c r="E101" s="64"/>
      <c r="F101" s="64"/>
      <c r="G101" s="64"/>
      <c r="H101" s="64"/>
      <c r="I101" s="64"/>
      <c r="J101" s="64"/>
      <c r="K101" s="64"/>
      <c r="L101" s="71"/>
      <c r="M101" s="84"/>
      <c r="N101" s="84"/>
      <c r="O101" s="84"/>
      <c r="P101" s="84"/>
      <c r="Q101" s="84"/>
      <c r="R101" s="83"/>
      <c r="S101" s="94"/>
      <c r="T101" s="94"/>
      <c r="U101" s="94"/>
      <c r="V101" s="97"/>
      <c r="W101" s="84"/>
      <c r="X101" s="134"/>
      <c r="Y101" s="134"/>
      <c r="Z101" s="139"/>
      <c r="AA101" s="143"/>
      <c r="AB101" s="148"/>
    </row>
    <row r="102" spans="1:28" ht="37.5" customHeight="1">
      <c r="A102" s="8"/>
      <c r="B102" s="49">
        <f t="shared" si="1"/>
        <v>70</v>
      </c>
      <c r="C102" s="59"/>
      <c r="D102" s="64"/>
      <c r="E102" s="64"/>
      <c r="F102" s="64"/>
      <c r="G102" s="64"/>
      <c r="H102" s="64"/>
      <c r="I102" s="64"/>
      <c r="J102" s="64"/>
      <c r="K102" s="64"/>
      <c r="L102" s="71"/>
      <c r="M102" s="84"/>
      <c r="N102" s="84"/>
      <c r="O102" s="84"/>
      <c r="P102" s="84"/>
      <c r="Q102" s="84"/>
      <c r="R102" s="83"/>
      <c r="S102" s="94"/>
      <c r="T102" s="94"/>
      <c r="U102" s="94"/>
      <c r="V102" s="97"/>
      <c r="W102" s="84"/>
      <c r="X102" s="134"/>
      <c r="Y102" s="134"/>
      <c r="Z102" s="139"/>
      <c r="AA102" s="143"/>
      <c r="AB102" s="148"/>
    </row>
    <row r="103" spans="1:28" ht="37.5" customHeight="1">
      <c r="A103" s="8"/>
      <c r="B103" s="49">
        <f t="shared" si="1"/>
        <v>71</v>
      </c>
      <c r="C103" s="59"/>
      <c r="D103" s="64"/>
      <c r="E103" s="64"/>
      <c r="F103" s="64"/>
      <c r="G103" s="64"/>
      <c r="H103" s="64"/>
      <c r="I103" s="64"/>
      <c r="J103" s="64"/>
      <c r="K103" s="64"/>
      <c r="L103" s="71"/>
      <c r="M103" s="84"/>
      <c r="N103" s="84"/>
      <c r="O103" s="84"/>
      <c r="P103" s="84"/>
      <c r="Q103" s="84"/>
      <c r="R103" s="83"/>
      <c r="S103" s="94"/>
      <c r="T103" s="94"/>
      <c r="U103" s="94"/>
      <c r="V103" s="97"/>
      <c r="W103" s="84"/>
      <c r="X103" s="134"/>
      <c r="Y103" s="134"/>
      <c r="Z103" s="139"/>
      <c r="AA103" s="143"/>
      <c r="AB103" s="148"/>
    </row>
    <row r="104" spans="1:28" ht="37.5" customHeight="1">
      <c r="A104" s="8"/>
      <c r="B104" s="49">
        <f t="shared" si="1"/>
        <v>72</v>
      </c>
      <c r="C104" s="59"/>
      <c r="D104" s="64"/>
      <c r="E104" s="64"/>
      <c r="F104" s="64"/>
      <c r="G104" s="64"/>
      <c r="H104" s="64"/>
      <c r="I104" s="64"/>
      <c r="J104" s="64"/>
      <c r="K104" s="64"/>
      <c r="L104" s="71"/>
      <c r="M104" s="84"/>
      <c r="N104" s="84"/>
      <c r="O104" s="84"/>
      <c r="P104" s="84"/>
      <c r="Q104" s="84"/>
      <c r="R104" s="83"/>
      <c r="S104" s="94"/>
      <c r="T104" s="94"/>
      <c r="U104" s="94"/>
      <c r="V104" s="97"/>
      <c r="W104" s="84"/>
      <c r="X104" s="134"/>
      <c r="Y104" s="134"/>
      <c r="Z104" s="139"/>
      <c r="AA104" s="143"/>
      <c r="AB104" s="148"/>
    </row>
    <row r="105" spans="1:28" ht="37.5" customHeight="1">
      <c r="A105" s="8"/>
      <c r="B105" s="49">
        <f t="shared" si="1"/>
        <v>73</v>
      </c>
      <c r="C105" s="59"/>
      <c r="D105" s="64"/>
      <c r="E105" s="64"/>
      <c r="F105" s="64"/>
      <c r="G105" s="64"/>
      <c r="H105" s="64"/>
      <c r="I105" s="64"/>
      <c r="J105" s="64"/>
      <c r="K105" s="64"/>
      <c r="L105" s="71"/>
      <c r="M105" s="84"/>
      <c r="N105" s="84"/>
      <c r="O105" s="84"/>
      <c r="P105" s="84"/>
      <c r="Q105" s="84"/>
      <c r="R105" s="83"/>
      <c r="S105" s="94"/>
      <c r="T105" s="94"/>
      <c r="U105" s="94"/>
      <c r="V105" s="97"/>
      <c r="W105" s="84"/>
      <c r="X105" s="134"/>
      <c r="Y105" s="134"/>
      <c r="Z105" s="139"/>
      <c r="AA105" s="143"/>
      <c r="AB105" s="148"/>
    </row>
    <row r="106" spans="1:28" ht="37.5" customHeight="1">
      <c r="A106" s="8"/>
      <c r="B106" s="49">
        <f t="shared" si="1"/>
        <v>74</v>
      </c>
      <c r="C106" s="59"/>
      <c r="D106" s="64"/>
      <c r="E106" s="64"/>
      <c r="F106" s="64"/>
      <c r="G106" s="64"/>
      <c r="H106" s="64"/>
      <c r="I106" s="64"/>
      <c r="J106" s="64"/>
      <c r="K106" s="64"/>
      <c r="L106" s="71"/>
      <c r="M106" s="84"/>
      <c r="N106" s="84"/>
      <c r="O106" s="84"/>
      <c r="P106" s="84"/>
      <c r="Q106" s="84"/>
      <c r="R106" s="83"/>
      <c r="S106" s="94"/>
      <c r="T106" s="94"/>
      <c r="U106" s="94"/>
      <c r="V106" s="97"/>
      <c r="W106" s="84"/>
      <c r="X106" s="134"/>
      <c r="Y106" s="134"/>
      <c r="Z106" s="139"/>
      <c r="AA106" s="143"/>
      <c r="AB106" s="148"/>
    </row>
    <row r="107" spans="1:28" ht="37.5" customHeight="1">
      <c r="A107" s="8"/>
      <c r="B107" s="49">
        <f t="shared" si="1"/>
        <v>75</v>
      </c>
      <c r="C107" s="59"/>
      <c r="D107" s="64"/>
      <c r="E107" s="64"/>
      <c r="F107" s="64"/>
      <c r="G107" s="64"/>
      <c r="H107" s="64"/>
      <c r="I107" s="64"/>
      <c r="J107" s="64"/>
      <c r="K107" s="64"/>
      <c r="L107" s="71"/>
      <c r="M107" s="84"/>
      <c r="N107" s="84"/>
      <c r="O107" s="84"/>
      <c r="P107" s="84"/>
      <c r="Q107" s="84"/>
      <c r="R107" s="83"/>
      <c r="S107" s="94"/>
      <c r="T107" s="94"/>
      <c r="U107" s="94"/>
      <c r="V107" s="97"/>
      <c r="W107" s="84"/>
      <c r="X107" s="134"/>
      <c r="Y107" s="134"/>
      <c r="Z107" s="139"/>
      <c r="AA107" s="143"/>
      <c r="AB107" s="148"/>
    </row>
    <row r="108" spans="1:28" ht="37.5" customHeight="1">
      <c r="A108" s="8"/>
      <c r="B108" s="49">
        <f t="shared" si="1"/>
        <v>76</v>
      </c>
      <c r="C108" s="59"/>
      <c r="D108" s="64"/>
      <c r="E108" s="64"/>
      <c r="F108" s="64"/>
      <c r="G108" s="64"/>
      <c r="H108" s="64"/>
      <c r="I108" s="64"/>
      <c r="J108" s="64"/>
      <c r="K108" s="64"/>
      <c r="L108" s="71"/>
      <c r="M108" s="84"/>
      <c r="N108" s="84"/>
      <c r="O108" s="84"/>
      <c r="P108" s="84"/>
      <c r="Q108" s="84"/>
      <c r="R108" s="83"/>
      <c r="S108" s="94"/>
      <c r="T108" s="94"/>
      <c r="U108" s="94"/>
      <c r="V108" s="97"/>
      <c r="W108" s="84"/>
      <c r="X108" s="134"/>
      <c r="Y108" s="134"/>
      <c r="Z108" s="139"/>
      <c r="AA108" s="143"/>
      <c r="AB108" s="148"/>
    </row>
    <row r="109" spans="1:28" ht="37.5" customHeight="1">
      <c r="A109" s="8"/>
      <c r="B109" s="49">
        <f t="shared" si="1"/>
        <v>77</v>
      </c>
      <c r="C109" s="59"/>
      <c r="D109" s="64"/>
      <c r="E109" s="64"/>
      <c r="F109" s="64"/>
      <c r="G109" s="64"/>
      <c r="H109" s="64"/>
      <c r="I109" s="64"/>
      <c r="J109" s="64"/>
      <c r="K109" s="64"/>
      <c r="L109" s="71"/>
      <c r="M109" s="84"/>
      <c r="N109" s="84"/>
      <c r="O109" s="84"/>
      <c r="P109" s="84"/>
      <c r="Q109" s="84"/>
      <c r="R109" s="83"/>
      <c r="S109" s="94"/>
      <c r="T109" s="94"/>
      <c r="U109" s="94"/>
      <c r="V109" s="97"/>
      <c r="W109" s="84"/>
      <c r="X109" s="134"/>
      <c r="Y109" s="134"/>
      <c r="Z109" s="139"/>
      <c r="AA109" s="143"/>
      <c r="AB109" s="148"/>
    </row>
    <row r="110" spans="1:28" ht="37.5" customHeight="1">
      <c r="A110" s="8"/>
      <c r="B110" s="49">
        <f t="shared" si="1"/>
        <v>78</v>
      </c>
      <c r="C110" s="59"/>
      <c r="D110" s="64"/>
      <c r="E110" s="64"/>
      <c r="F110" s="64"/>
      <c r="G110" s="64"/>
      <c r="H110" s="64"/>
      <c r="I110" s="64"/>
      <c r="J110" s="64"/>
      <c r="K110" s="64"/>
      <c r="L110" s="71"/>
      <c r="M110" s="84"/>
      <c r="N110" s="84"/>
      <c r="O110" s="84"/>
      <c r="P110" s="84"/>
      <c r="Q110" s="84"/>
      <c r="R110" s="83"/>
      <c r="S110" s="94"/>
      <c r="T110" s="94"/>
      <c r="U110" s="94"/>
      <c r="V110" s="97"/>
      <c r="W110" s="84"/>
      <c r="X110" s="134"/>
      <c r="Y110" s="134"/>
      <c r="Z110" s="139"/>
      <c r="AA110" s="143"/>
      <c r="AB110" s="148"/>
    </row>
    <row r="111" spans="1:28" ht="37.5" customHeight="1">
      <c r="A111" s="8"/>
      <c r="B111" s="49">
        <f t="shared" si="1"/>
        <v>79</v>
      </c>
      <c r="C111" s="59"/>
      <c r="D111" s="64"/>
      <c r="E111" s="64"/>
      <c r="F111" s="64"/>
      <c r="G111" s="64"/>
      <c r="H111" s="64"/>
      <c r="I111" s="64"/>
      <c r="J111" s="64"/>
      <c r="K111" s="64"/>
      <c r="L111" s="71"/>
      <c r="M111" s="84"/>
      <c r="N111" s="84"/>
      <c r="O111" s="84"/>
      <c r="P111" s="84"/>
      <c r="Q111" s="84"/>
      <c r="R111" s="83"/>
      <c r="S111" s="94"/>
      <c r="T111" s="94"/>
      <c r="U111" s="94"/>
      <c r="V111" s="97"/>
      <c r="W111" s="84"/>
      <c r="X111" s="134"/>
      <c r="Y111" s="134"/>
      <c r="Z111" s="139"/>
      <c r="AA111" s="143"/>
      <c r="AB111" s="148"/>
    </row>
    <row r="112" spans="1:28" ht="37.5" customHeight="1">
      <c r="A112" s="8"/>
      <c r="B112" s="49">
        <f t="shared" si="1"/>
        <v>80</v>
      </c>
      <c r="C112" s="59"/>
      <c r="D112" s="64"/>
      <c r="E112" s="64"/>
      <c r="F112" s="64"/>
      <c r="G112" s="64"/>
      <c r="H112" s="64"/>
      <c r="I112" s="64"/>
      <c r="J112" s="64"/>
      <c r="K112" s="64"/>
      <c r="L112" s="71"/>
      <c r="M112" s="84"/>
      <c r="N112" s="84"/>
      <c r="O112" s="84"/>
      <c r="P112" s="84"/>
      <c r="Q112" s="84"/>
      <c r="R112" s="83"/>
      <c r="S112" s="94"/>
      <c r="T112" s="94"/>
      <c r="U112" s="94"/>
      <c r="V112" s="97"/>
      <c r="W112" s="84"/>
      <c r="X112" s="134"/>
      <c r="Y112" s="134"/>
      <c r="Z112" s="139"/>
      <c r="AA112" s="143"/>
      <c r="AB112" s="148"/>
    </row>
    <row r="113" spans="1:28" ht="37.5" customHeight="1">
      <c r="A113" s="8"/>
      <c r="B113" s="49">
        <f t="shared" si="1"/>
        <v>81</v>
      </c>
      <c r="C113" s="59"/>
      <c r="D113" s="64"/>
      <c r="E113" s="64"/>
      <c r="F113" s="64"/>
      <c r="G113" s="64"/>
      <c r="H113" s="64"/>
      <c r="I113" s="64"/>
      <c r="J113" s="64"/>
      <c r="K113" s="64"/>
      <c r="L113" s="71"/>
      <c r="M113" s="84"/>
      <c r="N113" s="84"/>
      <c r="O113" s="84"/>
      <c r="P113" s="84"/>
      <c r="Q113" s="84"/>
      <c r="R113" s="83"/>
      <c r="S113" s="94"/>
      <c r="T113" s="94"/>
      <c r="U113" s="94"/>
      <c r="V113" s="97"/>
      <c r="W113" s="84"/>
      <c r="X113" s="134"/>
      <c r="Y113" s="134"/>
      <c r="Z113" s="139"/>
      <c r="AA113" s="143"/>
      <c r="AB113" s="148"/>
    </row>
    <row r="114" spans="1:28" ht="37.5" customHeight="1">
      <c r="A114" s="8"/>
      <c r="B114" s="49">
        <f t="shared" si="1"/>
        <v>82</v>
      </c>
      <c r="C114" s="59"/>
      <c r="D114" s="64"/>
      <c r="E114" s="64"/>
      <c r="F114" s="64"/>
      <c r="G114" s="64"/>
      <c r="H114" s="64"/>
      <c r="I114" s="64"/>
      <c r="J114" s="64"/>
      <c r="K114" s="64"/>
      <c r="L114" s="71"/>
      <c r="M114" s="84"/>
      <c r="N114" s="84"/>
      <c r="O114" s="84"/>
      <c r="P114" s="84"/>
      <c r="Q114" s="84"/>
      <c r="R114" s="83"/>
      <c r="S114" s="94"/>
      <c r="T114" s="94"/>
      <c r="U114" s="94"/>
      <c r="V114" s="97"/>
      <c r="W114" s="84"/>
      <c r="X114" s="134"/>
      <c r="Y114" s="134"/>
      <c r="Z114" s="139"/>
      <c r="AA114" s="143"/>
      <c r="AB114" s="148"/>
    </row>
    <row r="115" spans="1:28" ht="37.5" customHeight="1">
      <c r="A115" s="8"/>
      <c r="B115" s="49">
        <f t="shared" si="1"/>
        <v>83</v>
      </c>
      <c r="C115" s="59"/>
      <c r="D115" s="64"/>
      <c r="E115" s="64"/>
      <c r="F115" s="64"/>
      <c r="G115" s="64"/>
      <c r="H115" s="64"/>
      <c r="I115" s="64"/>
      <c r="J115" s="64"/>
      <c r="K115" s="64"/>
      <c r="L115" s="71"/>
      <c r="M115" s="84"/>
      <c r="N115" s="84"/>
      <c r="O115" s="84"/>
      <c r="P115" s="84"/>
      <c r="Q115" s="84"/>
      <c r="R115" s="83"/>
      <c r="S115" s="94"/>
      <c r="T115" s="94"/>
      <c r="U115" s="94"/>
      <c r="V115" s="97"/>
      <c r="W115" s="84"/>
      <c r="X115" s="134"/>
      <c r="Y115" s="134"/>
      <c r="Z115" s="139"/>
      <c r="AA115" s="143"/>
      <c r="AB115" s="148"/>
    </row>
    <row r="116" spans="1:28" ht="37.5" customHeight="1">
      <c r="A116" s="8"/>
      <c r="B116" s="49">
        <f t="shared" si="1"/>
        <v>84</v>
      </c>
      <c r="C116" s="59"/>
      <c r="D116" s="64"/>
      <c r="E116" s="64"/>
      <c r="F116" s="64"/>
      <c r="G116" s="64"/>
      <c r="H116" s="64"/>
      <c r="I116" s="64"/>
      <c r="J116" s="64"/>
      <c r="K116" s="64"/>
      <c r="L116" s="71"/>
      <c r="M116" s="84"/>
      <c r="N116" s="84"/>
      <c r="O116" s="84"/>
      <c r="P116" s="84"/>
      <c r="Q116" s="84"/>
      <c r="R116" s="83"/>
      <c r="S116" s="94"/>
      <c r="T116" s="94"/>
      <c r="U116" s="94"/>
      <c r="V116" s="97"/>
      <c r="W116" s="84"/>
      <c r="X116" s="134"/>
      <c r="Y116" s="134"/>
      <c r="Z116" s="139"/>
      <c r="AA116" s="143"/>
      <c r="AB116" s="148"/>
    </row>
    <row r="117" spans="1:28" ht="37.5" customHeight="1">
      <c r="A117" s="8"/>
      <c r="B117" s="49">
        <f t="shared" si="1"/>
        <v>85</v>
      </c>
      <c r="C117" s="59"/>
      <c r="D117" s="64"/>
      <c r="E117" s="64"/>
      <c r="F117" s="64"/>
      <c r="G117" s="64"/>
      <c r="H117" s="64"/>
      <c r="I117" s="64"/>
      <c r="J117" s="64"/>
      <c r="K117" s="64"/>
      <c r="L117" s="71"/>
      <c r="M117" s="84"/>
      <c r="N117" s="84"/>
      <c r="O117" s="84"/>
      <c r="P117" s="84"/>
      <c r="Q117" s="84"/>
      <c r="R117" s="83"/>
      <c r="S117" s="94"/>
      <c r="T117" s="94"/>
      <c r="U117" s="94"/>
      <c r="V117" s="97"/>
      <c r="W117" s="84"/>
      <c r="X117" s="134"/>
      <c r="Y117" s="134"/>
      <c r="Z117" s="139"/>
      <c r="AA117" s="143"/>
      <c r="AB117" s="148"/>
    </row>
    <row r="118" spans="1:28" ht="37.5" customHeight="1">
      <c r="A118" s="8"/>
      <c r="B118" s="49">
        <f t="shared" si="1"/>
        <v>86</v>
      </c>
      <c r="C118" s="59"/>
      <c r="D118" s="64"/>
      <c r="E118" s="64"/>
      <c r="F118" s="64"/>
      <c r="G118" s="64"/>
      <c r="H118" s="64"/>
      <c r="I118" s="64"/>
      <c r="J118" s="64"/>
      <c r="K118" s="64"/>
      <c r="L118" s="71"/>
      <c r="M118" s="84"/>
      <c r="N118" s="84"/>
      <c r="O118" s="84"/>
      <c r="P118" s="84"/>
      <c r="Q118" s="84"/>
      <c r="R118" s="83"/>
      <c r="S118" s="94"/>
      <c r="T118" s="94"/>
      <c r="U118" s="94"/>
      <c r="V118" s="97"/>
      <c r="W118" s="84"/>
      <c r="X118" s="134"/>
      <c r="Y118" s="134"/>
      <c r="Z118" s="139"/>
      <c r="AA118" s="143"/>
      <c r="AB118" s="148"/>
    </row>
    <row r="119" spans="1:28" ht="37.5" customHeight="1">
      <c r="A119" s="8"/>
      <c r="B119" s="49">
        <f t="shared" si="1"/>
        <v>87</v>
      </c>
      <c r="C119" s="59"/>
      <c r="D119" s="64"/>
      <c r="E119" s="64"/>
      <c r="F119" s="64"/>
      <c r="G119" s="64"/>
      <c r="H119" s="64"/>
      <c r="I119" s="64"/>
      <c r="J119" s="64"/>
      <c r="K119" s="64"/>
      <c r="L119" s="71"/>
      <c r="M119" s="84"/>
      <c r="N119" s="84"/>
      <c r="O119" s="84"/>
      <c r="P119" s="84"/>
      <c r="Q119" s="84"/>
      <c r="R119" s="83"/>
      <c r="S119" s="94"/>
      <c r="T119" s="94"/>
      <c r="U119" s="94"/>
      <c r="V119" s="97"/>
      <c r="W119" s="84"/>
      <c r="X119" s="134"/>
      <c r="Y119" s="134"/>
      <c r="Z119" s="139"/>
      <c r="AA119" s="143"/>
      <c r="AB119" s="148"/>
    </row>
    <row r="120" spans="1:28" ht="37.5" customHeight="1">
      <c r="A120" s="8"/>
      <c r="B120" s="49">
        <f t="shared" si="1"/>
        <v>88</v>
      </c>
      <c r="C120" s="59"/>
      <c r="D120" s="64"/>
      <c r="E120" s="64"/>
      <c r="F120" s="64"/>
      <c r="G120" s="64"/>
      <c r="H120" s="64"/>
      <c r="I120" s="64"/>
      <c r="J120" s="64"/>
      <c r="K120" s="64"/>
      <c r="L120" s="71"/>
      <c r="M120" s="84"/>
      <c r="N120" s="84"/>
      <c r="O120" s="84"/>
      <c r="P120" s="84"/>
      <c r="Q120" s="84"/>
      <c r="R120" s="83"/>
      <c r="S120" s="94"/>
      <c r="T120" s="94"/>
      <c r="U120" s="94"/>
      <c r="V120" s="97"/>
      <c r="W120" s="84"/>
      <c r="X120" s="134"/>
      <c r="Y120" s="134"/>
      <c r="Z120" s="139"/>
      <c r="AA120" s="143"/>
      <c r="AB120" s="148"/>
    </row>
    <row r="121" spans="1:28" ht="37.5" customHeight="1">
      <c r="A121" s="8"/>
      <c r="B121" s="49">
        <f t="shared" si="1"/>
        <v>89</v>
      </c>
      <c r="C121" s="59"/>
      <c r="D121" s="64"/>
      <c r="E121" s="64"/>
      <c r="F121" s="64"/>
      <c r="G121" s="64"/>
      <c r="H121" s="64"/>
      <c r="I121" s="64"/>
      <c r="J121" s="64"/>
      <c r="K121" s="64"/>
      <c r="L121" s="71"/>
      <c r="M121" s="84"/>
      <c r="N121" s="84"/>
      <c r="O121" s="84"/>
      <c r="P121" s="84"/>
      <c r="Q121" s="84"/>
      <c r="R121" s="83"/>
      <c r="S121" s="94"/>
      <c r="T121" s="94"/>
      <c r="U121" s="94"/>
      <c r="V121" s="97"/>
      <c r="W121" s="84"/>
      <c r="X121" s="134"/>
      <c r="Y121" s="134"/>
      <c r="Z121" s="139"/>
      <c r="AA121" s="143"/>
      <c r="AB121" s="148"/>
    </row>
    <row r="122" spans="1:28" ht="37.5" customHeight="1">
      <c r="A122" s="8"/>
      <c r="B122" s="49">
        <f t="shared" si="1"/>
        <v>90</v>
      </c>
      <c r="C122" s="59"/>
      <c r="D122" s="64"/>
      <c r="E122" s="64"/>
      <c r="F122" s="64"/>
      <c r="G122" s="64"/>
      <c r="H122" s="64"/>
      <c r="I122" s="64"/>
      <c r="J122" s="64"/>
      <c r="K122" s="64"/>
      <c r="L122" s="71"/>
      <c r="M122" s="84"/>
      <c r="N122" s="84"/>
      <c r="O122" s="84"/>
      <c r="P122" s="84"/>
      <c r="Q122" s="84"/>
      <c r="R122" s="83"/>
      <c r="S122" s="94"/>
      <c r="T122" s="94"/>
      <c r="U122" s="94"/>
      <c r="V122" s="97"/>
      <c r="W122" s="84"/>
      <c r="X122" s="134"/>
      <c r="Y122" s="134"/>
      <c r="Z122" s="139"/>
      <c r="AA122" s="143"/>
      <c r="AB122" s="148"/>
    </row>
    <row r="123" spans="1:28" ht="37.5" customHeight="1">
      <c r="A123" s="8"/>
      <c r="B123" s="49">
        <f t="shared" si="1"/>
        <v>91</v>
      </c>
      <c r="C123" s="59"/>
      <c r="D123" s="64"/>
      <c r="E123" s="64"/>
      <c r="F123" s="64"/>
      <c r="G123" s="64"/>
      <c r="H123" s="64"/>
      <c r="I123" s="64"/>
      <c r="J123" s="64"/>
      <c r="K123" s="64"/>
      <c r="L123" s="71"/>
      <c r="M123" s="84"/>
      <c r="N123" s="84"/>
      <c r="O123" s="84"/>
      <c r="P123" s="84"/>
      <c r="Q123" s="84"/>
      <c r="R123" s="83"/>
      <c r="S123" s="94"/>
      <c r="T123" s="94"/>
      <c r="U123" s="94"/>
      <c r="V123" s="97"/>
      <c r="W123" s="84"/>
      <c r="X123" s="134"/>
      <c r="Y123" s="134"/>
      <c r="Z123" s="139"/>
      <c r="AA123" s="143"/>
      <c r="AB123" s="148"/>
    </row>
    <row r="124" spans="1:28" ht="37.5" customHeight="1">
      <c r="A124" s="8"/>
      <c r="B124" s="49">
        <f t="shared" si="1"/>
        <v>92</v>
      </c>
      <c r="C124" s="59"/>
      <c r="D124" s="64"/>
      <c r="E124" s="64"/>
      <c r="F124" s="64"/>
      <c r="G124" s="64"/>
      <c r="H124" s="64"/>
      <c r="I124" s="64"/>
      <c r="J124" s="64"/>
      <c r="K124" s="64"/>
      <c r="L124" s="71"/>
      <c r="M124" s="84"/>
      <c r="N124" s="84"/>
      <c r="O124" s="84"/>
      <c r="P124" s="84"/>
      <c r="Q124" s="84"/>
      <c r="R124" s="83"/>
      <c r="S124" s="94"/>
      <c r="T124" s="94"/>
      <c r="U124" s="94"/>
      <c r="V124" s="97"/>
      <c r="W124" s="84"/>
      <c r="X124" s="134"/>
      <c r="Y124" s="134"/>
      <c r="Z124" s="139"/>
      <c r="AA124" s="143"/>
      <c r="AB124" s="148"/>
    </row>
    <row r="125" spans="1:28" ht="37.5" customHeight="1">
      <c r="A125" s="8"/>
      <c r="B125" s="49">
        <f t="shared" si="1"/>
        <v>93</v>
      </c>
      <c r="C125" s="59"/>
      <c r="D125" s="64"/>
      <c r="E125" s="64"/>
      <c r="F125" s="64"/>
      <c r="G125" s="64"/>
      <c r="H125" s="64"/>
      <c r="I125" s="64"/>
      <c r="J125" s="64"/>
      <c r="K125" s="64"/>
      <c r="L125" s="71"/>
      <c r="M125" s="84"/>
      <c r="N125" s="84"/>
      <c r="O125" s="84"/>
      <c r="P125" s="84"/>
      <c r="Q125" s="84"/>
      <c r="R125" s="83"/>
      <c r="S125" s="94"/>
      <c r="T125" s="94"/>
      <c r="U125" s="94"/>
      <c r="V125" s="97"/>
      <c r="W125" s="84"/>
      <c r="X125" s="134"/>
      <c r="Y125" s="134"/>
      <c r="Z125" s="139"/>
      <c r="AA125" s="143"/>
      <c r="AB125" s="148"/>
    </row>
    <row r="126" spans="1:28" ht="37.5" customHeight="1">
      <c r="A126" s="8"/>
      <c r="B126" s="49">
        <f t="shared" si="1"/>
        <v>94</v>
      </c>
      <c r="C126" s="59"/>
      <c r="D126" s="64"/>
      <c r="E126" s="64"/>
      <c r="F126" s="64"/>
      <c r="G126" s="64"/>
      <c r="H126" s="64"/>
      <c r="I126" s="64"/>
      <c r="J126" s="64"/>
      <c r="K126" s="64"/>
      <c r="L126" s="71"/>
      <c r="M126" s="84"/>
      <c r="N126" s="84"/>
      <c r="O126" s="84"/>
      <c r="P126" s="84"/>
      <c r="Q126" s="84"/>
      <c r="R126" s="83"/>
      <c r="S126" s="94"/>
      <c r="T126" s="94"/>
      <c r="U126" s="94"/>
      <c r="V126" s="97"/>
      <c r="W126" s="84"/>
      <c r="X126" s="134"/>
      <c r="Y126" s="134"/>
      <c r="Z126" s="139"/>
      <c r="AA126" s="143"/>
      <c r="AB126" s="148"/>
    </row>
    <row r="127" spans="1:28" ht="37.5" customHeight="1">
      <c r="A127" s="8"/>
      <c r="B127" s="49">
        <f t="shared" si="1"/>
        <v>95</v>
      </c>
      <c r="C127" s="59"/>
      <c r="D127" s="64"/>
      <c r="E127" s="64"/>
      <c r="F127" s="64"/>
      <c r="G127" s="64"/>
      <c r="H127" s="64"/>
      <c r="I127" s="64"/>
      <c r="J127" s="64"/>
      <c r="K127" s="64"/>
      <c r="L127" s="71"/>
      <c r="M127" s="84"/>
      <c r="N127" s="84"/>
      <c r="O127" s="84"/>
      <c r="P127" s="84"/>
      <c r="Q127" s="84"/>
      <c r="R127" s="83"/>
      <c r="S127" s="94"/>
      <c r="T127" s="94"/>
      <c r="U127" s="94"/>
      <c r="V127" s="97"/>
      <c r="W127" s="84"/>
      <c r="X127" s="134"/>
      <c r="Y127" s="134"/>
      <c r="Z127" s="139"/>
      <c r="AA127" s="143"/>
      <c r="AB127" s="148"/>
    </row>
    <row r="128" spans="1:28" ht="37.5" customHeight="1">
      <c r="A128" s="8"/>
      <c r="B128" s="49">
        <f t="shared" si="1"/>
        <v>96</v>
      </c>
      <c r="C128" s="59"/>
      <c r="D128" s="64"/>
      <c r="E128" s="64"/>
      <c r="F128" s="64"/>
      <c r="G128" s="64"/>
      <c r="H128" s="64"/>
      <c r="I128" s="64"/>
      <c r="J128" s="64"/>
      <c r="K128" s="64"/>
      <c r="L128" s="71"/>
      <c r="M128" s="84"/>
      <c r="N128" s="84"/>
      <c r="O128" s="84"/>
      <c r="P128" s="84"/>
      <c r="Q128" s="84"/>
      <c r="R128" s="83"/>
      <c r="S128" s="94"/>
      <c r="T128" s="94"/>
      <c r="U128" s="94"/>
      <c r="V128" s="97"/>
      <c r="W128" s="84"/>
      <c r="X128" s="134"/>
      <c r="Y128" s="134"/>
      <c r="Z128" s="139"/>
      <c r="AA128" s="143"/>
      <c r="AB128" s="148"/>
    </row>
    <row r="129" spans="1:28" ht="37.5" customHeight="1">
      <c r="A129" s="8"/>
      <c r="B129" s="49">
        <f t="shared" si="1"/>
        <v>97</v>
      </c>
      <c r="C129" s="59"/>
      <c r="D129" s="64"/>
      <c r="E129" s="64"/>
      <c r="F129" s="64"/>
      <c r="G129" s="64"/>
      <c r="H129" s="64"/>
      <c r="I129" s="64"/>
      <c r="J129" s="64"/>
      <c r="K129" s="64"/>
      <c r="L129" s="71"/>
      <c r="M129" s="84"/>
      <c r="N129" s="84"/>
      <c r="O129" s="84"/>
      <c r="P129" s="84"/>
      <c r="Q129" s="84"/>
      <c r="R129" s="83"/>
      <c r="S129" s="94"/>
      <c r="T129" s="94"/>
      <c r="U129" s="94"/>
      <c r="V129" s="97"/>
      <c r="W129" s="84"/>
      <c r="X129" s="134"/>
      <c r="Y129" s="134"/>
      <c r="Z129" s="139"/>
      <c r="AA129" s="143"/>
      <c r="AB129" s="148"/>
    </row>
    <row r="130" spans="1:28" ht="37.5" customHeight="1">
      <c r="A130" s="8"/>
      <c r="B130" s="49">
        <f t="shared" si="1"/>
        <v>98</v>
      </c>
      <c r="C130" s="59"/>
      <c r="D130" s="64"/>
      <c r="E130" s="64"/>
      <c r="F130" s="64"/>
      <c r="G130" s="64"/>
      <c r="H130" s="64"/>
      <c r="I130" s="64"/>
      <c r="J130" s="64"/>
      <c r="K130" s="64"/>
      <c r="L130" s="71"/>
      <c r="M130" s="84"/>
      <c r="N130" s="84"/>
      <c r="O130" s="84"/>
      <c r="P130" s="84"/>
      <c r="Q130" s="84"/>
      <c r="R130" s="83"/>
      <c r="S130" s="94"/>
      <c r="T130" s="94"/>
      <c r="U130" s="94"/>
      <c r="V130" s="97"/>
      <c r="W130" s="84"/>
      <c r="X130" s="134"/>
      <c r="Y130" s="134"/>
      <c r="Z130" s="139"/>
      <c r="AA130" s="143"/>
      <c r="AB130" s="148"/>
    </row>
    <row r="131" spans="1:28" ht="37.5" customHeight="1">
      <c r="A131" s="8"/>
      <c r="B131" s="49">
        <f t="shared" si="1"/>
        <v>99</v>
      </c>
      <c r="C131" s="59"/>
      <c r="D131" s="64"/>
      <c r="E131" s="64"/>
      <c r="F131" s="64"/>
      <c r="G131" s="64"/>
      <c r="H131" s="64"/>
      <c r="I131" s="64"/>
      <c r="J131" s="64"/>
      <c r="K131" s="64"/>
      <c r="L131" s="71"/>
      <c r="M131" s="84"/>
      <c r="N131" s="84"/>
      <c r="O131" s="84"/>
      <c r="P131" s="84"/>
      <c r="Q131" s="84"/>
      <c r="R131" s="83"/>
      <c r="S131" s="94"/>
      <c r="T131" s="94"/>
      <c r="U131" s="94"/>
      <c r="V131" s="97"/>
      <c r="W131" s="84"/>
      <c r="X131" s="134"/>
      <c r="Y131" s="134"/>
      <c r="Z131" s="139"/>
      <c r="AA131" s="143"/>
      <c r="AB131" s="148"/>
    </row>
    <row r="132" spans="1:28" ht="37.5" customHeight="1">
      <c r="A132" s="8"/>
      <c r="B132" s="49">
        <f t="shared" si="1"/>
        <v>100</v>
      </c>
      <c r="C132" s="60"/>
      <c r="D132" s="65"/>
      <c r="E132" s="65"/>
      <c r="F132" s="65"/>
      <c r="G132" s="65"/>
      <c r="H132" s="65"/>
      <c r="I132" s="65"/>
      <c r="J132" s="65"/>
      <c r="K132" s="65"/>
      <c r="L132" s="72"/>
      <c r="M132" s="85"/>
      <c r="N132" s="85"/>
      <c r="O132" s="85"/>
      <c r="P132" s="85"/>
      <c r="Q132" s="85"/>
      <c r="R132" s="100"/>
      <c r="S132" s="103"/>
      <c r="T132" s="103"/>
      <c r="U132" s="103"/>
      <c r="V132" s="109"/>
      <c r="W132" s="85"/>
      <c r="X132" s="135"/>
      <c r="Y132" s="135"/>
      <c r="Z132" s="140"/>
      <c r="AA132" s="144"/>
      <c r="AB132" s="148"/>
    </row>
    <row r="133" spans="1:28" ht="4.5" customHeight="1">
      <c r="A133" s="37"/>
    </row>
    <row r="134" spans="1:28" ht="28.5" customHeight="1">
      <c r="B134" s="50"/>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row>
    <row r="135" spans="1:28" ht="20.100000000000001" customHeight="1"/>
    <row r="136" spans="1:28" ht="20.100000000000001" customHeight="1"/>
    <row r="137" spans="1:28" ht="20.100000000000001" customHeight="1"/>
    <row r="138" spans="1:28" ht="20.100000000000001" customHeight="1">
      <c r="V138" s="110"/>
      <c r="W138" s="110"/>
    </row>
    <row r="139" spans="1:28" ht="20.100000000000001" customHeight="1">
      <c r="V139" s="111"/>
      <c r="W139" s="111"/>
    </row>
    <row r="140" spans="1:28" ht="20.100000000000001" customHeight="1">
      <c r="V140" s="112"/>
      <c r="W140" s="112"/>
    </row>
    <row r="141" spans="1:28" ht="20.100000000000001" customHeight="1"/>
  </sheetData>
  <mergeCells count="238">
    <mergeCell ref="C11:L11"/>
    <mergeCell ref="C12:AA12"/>
    <mergeCell ref="C15:L15"/>
    <mergeCell ref="M15:X15"/>
    <mergeCell ref="C16:L16"/>
    <mergeCell ref="M16:X16"/>
    <mergeCell ref="C17:L17"/>
    <mergeCell ref="C18:L18"/>
    <mergeCell ref="M18:X18"/>
    <mergeCell ref="C19:L19"/>
    <mergeCell ref="M19:X19"/>
    <mergeCell ref="C20:L20"/>
    <mergeCell ref="M20:X20"/>
    <mergeCell ref="C21:L21"/>
    <mergeCell ref="M21:X21"/>
    <mergeCell ref="C22:L22"/>
    <mergeCell ref="M22:X22"/>
    <mergeCell ref="C23:L23"/>
    <mergeCell ref="M23:X23"/>
    <mergeCell ref="C24:L24"/>
    <mergeCell ref="M24:X24"/>
    <mergeCell ref="C25:L25"/>
    <mergeCell ref="M25:X25"/>
    <mergeCell ref="C26:L26"/>
    <mergeCell ref="M26:X26"/>
    <mergeCell ref="C30:AA30"/>
    <mergeCell ref="R31:W31"/>
    <mergeCell ref="R32:V32"/>
    <mergeCell ref="M33:Q33"/>
    <mergeCell ref="R33:V33"/>
    <mergeCell ref="M34:Q34"/>
    <mergeCell ref="R34:V34"/>
    <mergeCell ref="M35:Q35"/>
    <mergeCell ref="R35:V35"/>
    <mergeCell ref="M36:Q36"/>
    <mergeCell ref="R36:V36"/>
    <mergeCell ref="M37:Q37"/>
    <mergeCell ref="R37:V37"/>
    <mergeCell ref="M38:Q38"/>
    <mergeCell ref="R38:V38"/>
    <mergeCell ref="M39:Q39"/>
    <mergeCell ref="R39:V39"/>
    <mergeCell ref="M40:Q40"/>
    <mergeCell ref="R40:V40"/>
    <mergeCell ref="M41:Q41"/>
    <mergeCell ref="R41:V41"/>
    <mergeCell ref="M42:Q42"/>
    <mergeCell ref="R42:V42"/>
    <mergeCell ref="M43:Q43"/>
    <mergeCell ref="R43:V43"/>
    <mergeCell ref="M44:Q44"/>
    <mergeCell ref="R44:V44"/>
    <mergeCell ref="M45:Q45"/>
    <mergeCell ref="R45:V45"/>
    <mergeCell ref="M46:Q46"/>
    <mergeCell ref="R46:V46"/>
    <mergeCell ref="M47:Q47"/>
    <mergeCell ref="R47:V47"/>
    <mergeCell ref="M48:Q48"/>
    <mergeCell ref="R48:V48"/>
    <mergeCell ref="M49:Q49"/>
    <mergeCell ref="R49:V49"/>
    <mergeCell ref="M50:Q50"/>
    <mergeCell ref="R50:V50"/>
    <mergeCell ref="M51:Q51"/>
    <mergeCell ref="R51:V51"/>
    <mergeCell ref="M52:Q52"/>
    <mergeCell ref="R52:V52"/>
    <mergeCell ref="M53:Q53"/>
    <mergeCell ref="R53:V53"/>
    <mergeCell ref="M54:Q54"/>
    <mergeCell ref="R54:V54"/>
    <mergeCell ref="M55:Q55"/>
    <mergeCell ref="R55:V55"/>
    <mergeCell ref="M56:Q56"/>
    <mergeCell ref="R56:V56"/>
    <mergeCell ref="M57:Q57"/>
    <mergeCell ref="R57:V57"/>
    <mergeCell ref="M58:Q58"/>
    <mergeCell ref="R58:V58"/>
    <mergeCell ref="M59:Q59"/>
    <mergeCell ref="R59:V59"/>
    <mergeCell ref="M60:Q60"/>
    <mergeCell ref="R60:V60"/>
    <mergeCell ref="M61:Q61"/>
    <mergeCell ref="R61:V61"/>
    <mergeCell ref="M62:Q62"/>
    <mergeCell ref="R62:V62"/>
    <mergeCell ref="M63:Q63"/>
    <mergeCell ref="R63:V63"/>
    <mergeCell ref="M64:Q64"/>
    <mergeCell ref="R64:V64"/>
    <mergeCell ref="M65:Q65"/>
    <mergeCell ref="R65:V65"/>
    <mergeCell ref="M66:Q66"/>
    <mergeCell ref="R66:V66"/>
    <mergeCell ref="M67:Q67"/>
    <mergeCell ref="R67:V67"/>
    <mergeCell ref="M68:Q68"/>
    <mergeCell ref="R68:V68"/>
    <mergeCell ref="M69:Q69"/>
    <mergeCell ref="R69:V69"/>
    <mergeCell ref="M70:Q70"/>
    <mergeCell ref="R70:V70"/>
    <mergeCell ref="M71:Q71"/>
    <mergeCell ref="R71:V71"/>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32:Q132"/>
    <mergeCell ref="R132:V132"/>
    <mergeCell ref="C134:AA134"/>
    <mergeCell ref="B22:B23"/>
    <mergeCell ref="B31:B32"/>
    <mergeCell ref="C31:L32"/>
    <mergeCell ref="M31:Q32"/>
    <mergeCell ref="X31:X32"/>
    <mergeCell ref="Y31:Y32"/>
    <mergeCell ref="Z31:Z32"/>
    <mergeCell ref="AA31:AA32"/>
    <mergeCell ref="AB31:AB32"/>
  </mergeCells>
  <phoneticPr fontId="20"/>
  <pageMargins left="0.70866141732283472" right="0.70866141732283472" top="0.74803149606299213" bottom="0.74803149606299213" header="0.31496062992125984" footer="0.31496062992125984"/>
  <pageSetup paperSize="9" scale="54" fitToWidth="1" fitToHeight="1" orientation="portrait" usePrinterDefaults="1" r:id="rId1"/>
  <drawing r:id="rId2"/>
  <legacyDrawing r:id="rId3"/>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AH111"/>
  <sheetViews>
    <sheetView view="pageBreakPreview" topLeftCell="A4" zoomScale="70" zoomScaleNormal="85" zoomScaleSheetLayoutView="70" workbookViewId="0">
      <selection activeCell="AH24" sqref="A1:AH24"/>
    </sheetView>
  </sheetViews>
  <sheetFormatPr defaultColWidth="2.5" defaultRowHeight="13.5"/>
  <cols>
    <col min="1" max="1" width="3.625" style="149" customWidth="1"/>
    <col min="2" max="11" width="2.625" style="149" customWidth="1"/>
    <col min="12" max="12" width="13.75" style="149" customWidth="1"/>
    <col min="13" max="13" width="11.25" style="149" customWidth="1"/>
    <col min="14" max="14" width="13.875" style="149" customWidth="1"/>
    <col min="15" max="16" width="31.25" style="149" customWidth="1"/>
    <col min="17" max="17" width="10.625" style="149" customWidth="1"/>
    <col min="18" max="20" width="10" style="149" customWidth="1"/>
    <col min="21" max="21" width="6.75" style="149" customWidth="1"/>
    <col min="22" max="22" width="4.25" style="149" customWidth="1"/>
    <col min="23" max="23" width="3.625" style="149" customWidth="1"/>
    <col min="24" max="24" width="3.125" style="149" customWidth="1"/>
    <col min="25" max="25" width="3.625" style="149" customWidth="1"/>
    <col min="26" max="26" width="7.875" style="149" customWidth="1"/>
    <col min="27" max="27" width="3.625" style="149" customWidth="1"/>
    <col min="28" max="28" width="3.125" style="149" customWidth="1"/>
    <col min="29" max="29" width="3.625" style="149" customWidth="1"/>
    <col min="30" max="30" width="3.125" style="149" customWidth="1"/>
    <col min="31" max="31" width="2.5" style="149"/>
    <col min="32" max="32" width="3.5" style="149" customWidth="1"/>
    <col min="33" max="33" width="5.5" style="149" customWidth="1"/>
    <col min="34" max="34" width="14.25" style="149" customWidth="1"/>
    <col min="35" max="35" width="1.875" style="149" customWidth="1"/>
    <col min="36" max="16384" width="2.5" style="149"/>
  </cols>
  <sheetData>
    <row r="1" spans="1:34" ht="21" customHeight="1">
      <c r="A1" s="150" t="s">
        <v>136</v>
      </c>
      <c r="B1" s="151"/>
      <c r="C1" s="151"/>
      <c r="D1" s="151"/>
      <c r="E1" s="151"/>
      <c r="F1" s="151"/>
      <c r="G1" s="159" t="s">
        <v>409</v>
      </c>
      <c r="H1" s="151"/>
      <c r="I1" s="151"/>
      <c r="J1" s="151"/>
      <c r="K1" s="151"/>
      <c r="L1" s="151"/>
      <c r="M1" s="151"/>
      <c r="N1" s="151"/>
      <c r="O1" s="151"/>
      <c r="P1" s="151"/>
      <c r="Q1" s="151"/>
      <c r="R1" s="151"/>
      <c r="S1" s="151"/>
      <c r="T1" s="151"/>
      <c r="U1" s="151"/>
      <c r="V1" s="151"/>
      <c r="W1" s="226"/>
      <c r="X1" s="226"/>
      <c r="Y1" s="226"/>
      <c r="Z1" s="226"/>
      <c r="AA1" s="226"/>
      <c r="AB1" s="226"/>
      <c r="AC1" s="226"/>
      <c r="AD1" s="226"/>
      <c r="AE1" s="226"/>
      <c r="AF1" s="226"/>
      <c r="AG1" s="226"/>
      <c r="AH1" s="226"/>
    </row>
    <row r="2" spans="1:34" ht="21" customHeight="1">
      <c r="A2" s="151"/>
      <c r="B2" s="159"/>
      <c r="C2" s="159"/>
      <c r="D2" s="159"/>
      <c r="E2" s="159"/>
      <c r="F2" s="159"/>
      <c r="G2" s="159"/>
      <c r="H2" s="159"/>
      <c r="I2" s="159"/>
      <c r="J2" s="159"/>
      <c r="K2" s="159"/>
      <c r="L2" s="159"/>
      <c r="M2" s="159"/>
      <c r="N2" s="159"/>
      <c r="O2" s="159"/>
      <c r="P2" s="159"/>
      <c r="Q2" s="159"/>
      <c r="R2" s="159"/>
      <c r="S2" s="159"/>
      <c r="T2" s="159"/>
      <c r="U2" s="159"/>
      <c r="V2" s="159"/>
      <c r="W2" s="226"/>
      <c r="X2" s="226"/>
      <c r="Y2" s="226"/>
      <c r="Z2" s="226"/>
      <c r="AA2" s="234"/>
      <c r="AB2" s="235"/>
      <c r="AC2" s="235"/>
      <c r="AD2" s="235"/>
      <c r="AE2" s="235"/>
      <c r="AF2" s="235"/>
      <c r="AG2" s="235"/>
      <c r="AH2" s="235"/>
    </row>
    <row r="3" spans="1:34" ht="27" customHeight="1">
      <c r="A3" s="152" t="s">
        <v>28</v>
      </c>
      <c r="B3" s="152"/>
      <c r="C3" s="165"/>
      <c r="D3" s="170" t="str">
        <f>IF('(入力①) 基本情報入力シート'!M16="","",'(入力①) 基本情報入力シート'!M16)</f>
        <v/>
      </c>
      <c r="E3" s="173"/>
      <c r="F3" s="173"/>
      <c r="G3" s="173"/>
      <c r="H3" s="173"/>
      <c r="I3" s="173"/>
      <c r="J3" s="173"/>
      <c r="K3" s="173"/>
      <c r="L3" s="173"/>
      <c r="M3" s="173"/>
      <c r="N3" s="173"/>
      <c r="O3" s="189"/>
      <c r="P3" s="194"/>
      <c r="Q3" s="199"/>
      <c r="R3" s="199"/>
      <c r="S3" s="151"/>
      <c r="T3" s="151"/>
      <c r="U3" s="151"/>
      <c r="V3" s="199"/>
      <c r="W3" s="151"/>
      <c r="X3" s="151"/>
      <c r="Y3" s="151"/>
      <c r="Z3" s="151"/>
      <c r="AA3" s="151"/>
      <c r="AB3" s="151"/>
      <c r="AC3" s="151"/>
      <c r="AD3" s="151"/>
      <c r="AE3" s="151"/>
      <c r="AF3" s="151"/>
      <c r="AG3" s="151"/>
      <c r="AH3" s="151"/>
    </row>
    <row r="4" spans="1:34" ht="21" customHeight="1">
      <c r="A4" s="153"/>
      <c r="B4" s="153"/>
      <c r="C4" s="153"/>
      <c r="D4" s="171"/>
      <c r="E4" s="171"/>
      <c r="F4" s="171"/>
      <c r="G4" s="171"/>
      <c r="H4" s="171"/>
      <c r="I4" s="171"/>
      <c r="J4" s="171"/>
      <c r="K4" s="171"/>
      <c r="L4" s="171"/>
      <c r="M4" s="171"/>
      <c r="N4" s="171"/>
      <c r="O4" s="171"/>
      <c r="P4" s="171"/>
      <c r="Q4" s="199"/>
      <c r="R4" s="199"/>
      <c r="S4" s="151"/>
      <c r="T4" s="151"/>
      <c r="U4" s="151"/>
      <c r="V4" s="199"/>
      <c r="W4" s="151"/>
      <c r="X4" s="151"/>
      <c r="Y4" s="151"/>
      <c r="Z4" s="151"/>
      <c r="AA4" s="151"/>
      <c r="AB4" s="151"/>
      <c r="AC4" s="151"/>
      <c r="AD4" s="151"/>
      <c r="AE4" s="151"/>
      <c r="AF4" s="151"/>
      <c r="AG4" s="151"/>
      <c r="AH4" s="151"/>
    </row>
    <row r="5" spans="1:34" ht="27.75" customHeight="1">
      <c r="A5" s="154" t="s">
        <v>467</v>
      </c>
      <c r="B5" s="160"/>
      <c r="C5" s="160"/>
      <c r="D5" s="160"/>
      <c r="E5" s="160"/>
      <c r="F5" s="160"/>
      <c r="G5" s="160"/>
      <c r="H5" s="160"/>
      <c r="I5" s="160"/>
      <c r="J5" s="160"/>
      <c r="K5" s="160"/>
      <c r="L5" s="160"/>
      <c r="M5" s="160"/>
      <c r="N5" s="160"/>
      <c r="O5" s="190" t="str">
        <f>IF(SUM(AH12:AH111)=0,"",SUM(AH12:AH111))</f>
        <v/>
      </c>
      <c r="P5" s="171"/>
      <c r="Q5" s="199"/>
      <c r="R5" s="199"/>
      <c r="S5" s="151"/>
      <c r="T5" s="151"/>
      <c r="U5" s="151"/>
      <c r="V5" s="199"/>
      <c r="W5" s="151"/>
      <c r="X5" s="151"/>
      <c r="Y5" s="151"/>
      <c r="Z5" s="151"/>
      <c r="AA5" s="151"/>
      <c r="AB5" s="151"/>
      <c r="AC5" s="151"/>
      <c r="AD5" s="151"/>
      <c r="AE5" s="151"/>
      <c r="AF5" s="151"/>
      <c r="AG5" s="151"/>
      <c r="AH5" s="151"/>
    </row>
    <row r="6" spans="1:34" ht="21" customHeight="1">
      <c r="A6" s="151"/>
      <c r="B6" s="151"/>
      <c r="C6" s="151"/>
      <c r="D6" s="151"/>
      <c r="E6" s="151"/>
      <c r="F6" s="151"/>
      <c r="G6" s="151"/>
      <c r="H6" s="151"/>
      <c r="I6" s="151"/>
      <c r="J6" s="151"/>
      <c r="K6" s="151"/>
      <c r="L6" s="151"/>
      <c r="M6" s="151"/>
      <c r="N6" s="151"/>
      <c r="O6" s="151"/>
      <c r="P6" s="151"/>
      <c r="Q6" s="200"/>
      <c r="R6" s="200"/>
      <c r="S6" s="151"/>
      <c r="T6" s="151"/>
      <c r="U6" s="151"/>
      <c r="V6" s="151"/>
      <c r="W6" s="151"/>
      <c r="X6" s="151"/>
      <c r="Y6" s="151"/>
      <c r="Z6" s="151"/>
      <c r="AA6" s="151"/>
      <c r="AB6" s="151"/>
      <c r="AC6" s="151"/>
      <c r="AD6" s="151"/>
      <c r="AE6" s="151"/>
      <c r="AF6" s="151"/>
      <c r="AG6" s="151"/>
      <c r="AH6" s="241"/>
    </row>
    <row r="7" spans="1:34" ht="18" customHeight="1">
      <c r="A7" s="155"/>
      <c r="B7" s="161" t="s">
        <v>0</v>
      </c>
      <c r="C7" s="166"/>
      <c r="D7" s="166"/>
      <c r="E7" s="166"/>
      <c r="F7" s="166"/>
      <c r="G7" s="166"/>
      <c r="H7" s="166"/>
      <c r="I7" s="166"/>
      <c r="J7" s="166"/>
      <c r="K7" s="174"/>
      <c r="L7" s="178" t="s">
        <v>174</v>
      </c>
      <c r="M7" s="182"/>
      <c r="N7" s="186"/>
      <c r="O7" s="191" t="s">
        <v>193</v>
      </c>
      <c r="P7" s="195" t="s">
        <v>114</v>
      </c>
      <c r="Q7" s="201" t="s">
        <v>439</v>
      </c>
      <c r="R7" s="205" t="s">
        <v>452</v>
      </c>
      <c r="S7" s="209" t="s">
        <v>49</v>
      </c>
      <c r="T7" s="213"/>
      <c r="U7" s="213"/>
      <c r="V7" s="213"/>
      <c r="W7" s="213"/>
      <c r="X7" s="213"/>
      <c r="Y7" s="213"/>
      <c r="Z7" s="213"/>
      <c r="AA7" s="213"/>
      <c r="AB7" s="213"/>
      <c r="AC7" s="213"/>
      <c r="AD7" s="213"/>
      <c r="AE7" s="213"/>
      <c r="AF7" s="213"/>
      <c r="AG7" s="213"/>
      <c r="AH7" s="242"/>
    </row>
    <row r="8" spans="1:34" ht="14.25" customHeight="1">
      <c r="A8" s="156"/>
      <c r="B8" s="162"/>
      <c r="C8" s="167"/>
      <c r="D8" s="167"/>
      <c r="E8" s="167"/>
      <c r="F8" s="167"/>
      <c r="G8" s="167"/>
      <c r="H8" s="167"/>
      <c r="I8" s="167"/>
      <c r="J8" s="167"/>
      <c r="K8" s="175"/>
      <c r="L8" s="179"/>
      <c r="M8" s="183" t="s">
        <v>17</v>
      </c>
      <c r="N8" s="187"/>
      <c r="O8" s="192"/>
      <c r="P8" s="196"/>
      <c r="Q8" s="202"/>
      <c r="R8" s="206"/>
      <c r="S8" s="210"/>
      <c r="T8" s="214" t="s">
        <v>78</v>
      </c>
      <c r="U8" s="218"/>
      <c r="V8" s="222" t="s">
        <v>69</v>
      </c>
      <c r="W8" s="227"/>
      <c r="X8" s="227"/>
      <c r="Y8" s="227"/>
      <c r="Z8" s="227"/>
      <c r="AA8" s="227"/>
      <c r="AB8" s="227"/>
      <c r="AC8" s="227"/>
      <c r="AD8" s="227"/>
      <c r="AE8" s="227"/>
      <c r="AF8" s="227"/>
      <c r="AG8" s="238"/>
      <c r="AH8" s="205" t="s">
        <v>457</v>
      </c>
    </row>
    <row r="9" spans="1:34" ht="13.5" customHeight="1">
      <c r="A9" s="156"/>
      <c r="B9" s="162"/>
      <c r="C9" s="167"/>
      <c r="D9" s="167"/>
      <c r="E9" s="167"/>
      <c r="F9" s="167"/>
      <c r="G9" s="167"/>
      <c r="H9" s="167"/>
      <c r="I9" s="167"/>
      <c r="J9" s="167"/>
      <c r="K9" s="175"/>
      <c r="L9" s="179"/>
      <c r="M9" s="184"/>
      <c r="N9" s="188"/>
      <c r="O9" s="192"/>
      <c r="P9" s="196"/>
      <c r="Q9" s="202"/>
      <c r="R9" s="206"/>
      <c r="S9" s="210" t="s">
        <v>141</v>
      </c>
      <c r="T9" s="215" t="s">
        <v>297</v>
      </c>
      <c r="U9" s="219" t="s">
        <v>177</v>
      </c>
      <c r="V9" s="223" t="s">
        <v>456</v>
      </c>
      <c r="W9" s="228"/>
      <c r="X9" s="228"/>
      <c r="Y9" s="228"/>
      <c r="Z9" s="228"/>
      <c r="AA9" s="228"/>
      <c r="AB9" s="228"/>
      <c r="AC9" s="228"/>
      <c r="AD9" s="228"/>
      <c r="AE9" s="228"/>
      <c r="AF9" s="228"/>
      <c r="AG9" s="239"/>
      <c r="AH9" s="206"/>
    </row>
    <row r="10" spans="1:34" ht="150" customHeight="1">
      <c r="A10" s="156"/>
      <c r="B10" s="162"/>
      <c r="C10" s="167"/>
      <c r="D10" s="167"/>
      <c r="E10" s="167"/>
      <c r="F10" s="167"/>
      <c r="G10" s="167"/>
      <c r="H10" s="167"/>
      <c r="I10" s="167"/>
      <c r="J10" s="167"/>
      <c r="K10" s="175"/>
      <c r="L10" s="179"/>
      <c r="M10" s="179" t="s">
        <v>261</v>
      </c>
      <c r="N10" s="179" t="s">
        <v>262</v>
      </c>
      <c r="O10" s="192"/>
      <c r="P10" s="196"/>
      <c r="Q10" s="202"/>
      <c r="R10" s="206"/>
      <c r="S10" s="210"/>
      <c r="T10" s="216"/>
      <c r="U10" s="220"/>
      <c r="V10" s="183"/>
      <c r="W10" s="229"/>
      <c r="X10" s="229"/>
      <c r="Y10" s="229"/>
      <c r="Z10" s="229"/>
      <c r="AA10" s="229"/>
      <c r="AB10" s="229"/>
      <c r="AC10" s="229"/>
      <c r="AD10" s="229"/>
      <c r="AE10" s="229"/>
      <c r="AF10" s="229"/>
      <c r="AG10" s="187"/>
      <c r="AH10" s="206"/>
    </row>
    <row r="11" spans="1:34" ht="14.25">
      <c r="A11" s="157"/>
      <c r="B11" s="163"/>
      <c r="C11" s="168"/>
      <c r="D11" s="168"/>
      <c r="E11" s="168"/>
      <c r="F11" s="168"/>
      <c r="G11" s="168"/>
      <c r="H11" s="168"/>
      <c r="I11" s="168"/>
      <c r="J11" s="168"/>
      <c r="K11" s="176"/>
      <c r="L11" s="180"/>
      <c r="M11" s="180"/>
      <c r="N11" s="180"/>
      <c r="O11" s="193"/>
      <c r="P11" s="197"/>
      <c r="Q11" s="203"/>
      <c r="R11" s="207"/>
      <c r="S11" s="211"/>
      <c r="T11" s="215"/>
      <c r="U11" s="219"/>
      <c r="V11" s="224"/>
      <c r="W11" s="230"/>
      <c r="X11" s="230"/>
      <c r="Y11" s="230"/>
      <c r="Z11" s="230"/>
      <c r="AA11" s="230"/>
      <c r="AB11" s="230"/>
      <c r="AC11" s="230"/>
      <c r="AD11" s="230"/>
      <c r="AE11" s="230"/>
      <c r="AF11" s="230"/>
      <c r="AG11" s="230"/>
      <c r="AH11" s="207"/>
    </row>
    <row r="12" spans="1:34" ht="36.75" customHeight="1">
      <c r="A12" s="158">
        <v>1</v>
      </c>
      <c r="B12" s="164" t="str">
        <f>IF('(入力①) 基本情報入力シート'!C33="","",'(入力①) 基本情報入力シート'!C33)</f>
        <v/>
      </c>
      <c r="C12" s="169" t="str">
        <f>IF('(入力①) 基本情報入力シート'!D33="","",'(入力①) 基本情報入力シート'!D33)</f>
        <v/>
      </c>
      <c r="D12" s="172" t="str">
        <f>IF('(入力①) 基本情報入力シート'!E33="","",'(入力①) 基本情報入力シート'!E33)</f>
        <v/>
      </c>
      <c r="E12" s="172" t="str">
        <f>IF('(入力①) 基本情報入力シート'!F33="","",'(入力①) 基本情報入力シート'!F33)</f>
        <v/>
      </c>
      <c r="F12" s="172" t="str">
        <f>IF('(入力①) 基本情報入力シート'!G33="","",'(入力①) 基本情報入力シート'!G33)</f>
        <v/>
      </c>
      <c r="G12" s="172" t="str">
        <f>IF('(入力①) 基本情報入力シート'!H33="","",'(入力①) 基本情報入力シート'!H33)</f>
        <v/>
      </c>
      <c r="H12" s="172" t="str">
        <f>IF('(入力①) 基本情報入力シート'!I33="","",'(入力①) 基本情報入力シート'!I33)</f>
        <v/>
      </c>
      <c r="I12" s="172" t="str">
        <f>IF('(入力①) 基本情報入力シート'!J33="","",'(入力①) 基本情報入力シート'!J33)</f>
        <v/>
      </c>
      <c r="J12" s="172" t="str">
        <f>IF('(入力①) 基本情報入力シート'!K33="","",'(入力①) 基本情報入力シート'!K33)</f>
        <v/>
      </c>
      <c r="K12" s="177" t="str">
        <f>IF('(入力①) 基本情報入力シート'!L33="","",'(入力①) 基本情報入力シート'!L33)</f>
        <v/>
      </c>
      <c r="L12" s="181" t="str">
        <f>IF('(入力①) 基本情報入力シート'!M33="","",'(入力①) 基本情報入力シート'!M33)</f>
        <v/>
      </c>
      <c r="M12" s="185" t="str">
        <f>IF('(入力①) 基本情報入力シート'!R33="","",'(入力①) 基本情報入力シート'!R33)</f>
        <v/>
      </c>
      <c r="N12" s="185" t="str">
        <f>IF('(入力①) 基本情報入力シート'!W33="","",'(入力①) 基本情報入力シート'!W33)</f>
        <v/>
      </c>
      <c r="O12" s="185" t="str">
        <f>IF('(入力①) 基本情報入力シート'!X33="","",'(入力①) 基本情報入力シート'!X33)</f>
        <v/>
      </c>
      <c r="P12" s="198" t="str">
        <f>IF('(入力①) 基本情報入力シート'!Y33="","",'(入力①) 基本情報入力シート'!Y33)</f>
        <v/>
      </c>
      <c r="Q12" s="204" t="str">
        <f>IF('(入力①) 基本情報入力シート'!Z33="","",'(入力①) 基本情報入力シート'!Z33)</f>
        <v/>
      </c>
      <c r="R12" s="208" t="str">
        <f>IF('(入力①) 基本情報入力シート'!AA33="","",'(入力①) 基本情報入力シート'!AA33)</f>
        <v/>
      </c>
      <c r="S12" s="212"/>
      <c r="T12" s="217"/>
      <c r="U12" s="221" t="str">
        <f>IF(P12="","",VLOOKUP(P12,'【参考】数式用'!$A$5:$I$38,MATCH(T12,'【参考】数式用'!$C$4:$G$4,0)+2,0))</f>
        <v/>
      </c>
      <c r="V12" s="225" t="s">
        <v>77</v>
      </c>
      <c r="W12" s="231"/>
      <c r="X12" s="232" t="s">
        <v>37</v>
      </c>
      <c r="Y12" s="231"/>
      <c r="Z12" s="233" t="s">
        <v>145</v>
      </c>
      <c r="AA12" s="231"/>
      <c r="AB12" s="232" t="s">
        <v>37</v>
      </c>
      <c r="AC12" s="231"/>
      <c r="AD12" s="232" t="s">
        <v>6</v>
      </c>
      <c r="AE12" s="236" t="s">
        <v>72</v>
      </c>
      <c r="AF12" s="237" t="str">
        <f t="shared" ref="AF12:AF75" si="0">IF(W12&gt;=1,(AA12*12+AC12)-(W12*12+Y12)+1,"")</f>
        <v/>
      </c>
      <c r="AG12" s="232" t="s">
        <v>10</v>
      </c>
      <c r="AH12" s="243" t="str">
        <f t="shared" ref="AH12:AH75" si="1">IFERROR(ROUNDDOWN(ROUND(Q12*R12,0)*U12,0)*AF12,"")</f>
        <v/>
      </c>
    </row>
    <row r="13" spans="1:34" ht="36.75" customHeight="1">
      <c r="A13" s="158">
        <f t="shared" ref="A13:A76" si="2">A12+1</f>
        <v>2</v>
      </c>
      <c r="B13" s="164" t="str">
        <f>IF('(入力①) 基本情報入力シート'!C34="","",'(入力①) 基本情報入力シート'!C34)</f>
        <v/>
      </c>
      <c r="C13" s="169" t="str">
        <f>IF('(入力①) 基本情報入力シート'!D34="","",'(入力①) 基本情報入力シート'!D34)</f>
        <v/>
      </c>
      <c r="D13" s="172" t="str">
        <f>IF('(入力①) 基本情報入力シート'!E34="","",'(入力①) 基本情報入力シート'!E34)</f>
        <v/>
      </c>
      <c r="E13" s="172" t="str">
        <f>IF('(入力①) 基本情報入力シート'!F34="","",'(入力①) 基本情報入力シート'!F34)</f>
        <v/>
      </c>
      <c r="F13" s="172" t="str">
        <f>IF('(入力①) 基本情報入力シート'!G34="","",'(入力①) 基本情報入力シート'!G34)</f>
        <v/>
      </c>
      <c r="G13" s="172" t="str">
        <f>IF('(入力①) 基本情報入力シート'!H34="","",'(入力①) 基本情報入力シート'!H34)</f>
        <v/>
      </c>
      <c r="H13" s="172" t="str">
        <f>IF('(入力①) 基本情報入力シート'!I34="","",'(入力①) 基本情報入力シート'!I34)</f>
        <v/>
      </c>
      <c r="I13" s="172" t="str">
        <f>IF('(入力①) 基本情報入力シート'!J34="","",'(入力①) 基本情報入力シート'!J34)</f>
        <v/>
      </c>
      <c r="J13" s="172" t="str">
        <f>IF('(入力①) 基本情報入力シート'!K34="","",'(入力①) 基本情報入力シート'!K34)</f>
        <v/>
      </c>
      <c r="K13" s="177" t="str">
        <f>IF('(入力①) 基本情報入力シート'!L34="","",'(入力①) 基本情報入力シート'!L34)</f>
        <v/>
      </c>
      <c r="L13" s="181" t="str">
        <f>IF('(入力①) 基本情報入力シート'!M34="","",'(入力①) 基本情報入力シート'!M34)</f>
        <v/>
      </c>
      <c r="M13" s="185" t="str">
        <f>IF('(入力①) 基本情報入力シート'!R34="","",'(入力①) 基本情報入力シート'!R34)</f>
        <v/>
      </c>
      <c r="N13" s="185" t="str">
        <f>IF('(入力①) 基本情報入力シート'!W34="","",'(入力①) 基本情報入力シート'!W34)</f>
        <v/>
      </c>
      <c r="O13" s="185" t="str">
        <f>IF('(入力①) 基本情報入力シート'!X34="","",'(入力①) 基本情報入力シート'!X34)</f>
        <v/>
      </c>
      <c r="P13" s="198" t="str">
        <f>IF('(入力①) 基本情報入力シート'!Y34="","",'(入力①) 基本情報入力シート'!Y34)</f>
        <v/>
      </c>
      <c r="Q13" s="204" t="str">
        <f>IF('(入力①) 基本情報入力シート'!Z34="","",'(入力①) 基本情報入力シート'!Z34)</f>
        <v/>
      </c>
      <c r="R13" s="208" t="str">
        <f>IF('(入力①) 基本情報入力シート'!AA34="","",'(入力①) 基本情報入力シート'!AA34)</f>
        <v/>
      </c>
      <c r="S13" s="212"/>
      <c r="T13" s="217"/>
      <c r="U13" s="221" t="str">
        <f>IF(P13="","",VLOOKUP(P13,'【参考】数式用'!$A$5:$I$38,MATCH(T13,'【参考】数式用'!$C$4:$G$4,0)+2,0))</f>
        <v/>
      </c>
      <c r="V13" s="225" t="s">
        <v>77</v>
      </c>
      <c r="W13" s="231"/>
      <c r="X13" s="232" t="s">
        <v>37</v>
      </c>
      <c r="Y13" s="231"/>
      <c r="Z13" s="233" t="s">
        <v>145</v>
      </c>
      <c r="AA13" s="231"/>
      <c r="AB13" s="232" t="s">
        <v>37</v>
      </c>
      <c r="AC13" s="231"/>
      <c r="AD13" s="232" t="s">
        <v>6</v>
      </c>
      <c r="AE13" s="236" t="s">
        <v>72</v>
      </c>
      <c r="AF13" s="237" t="str">
        <f t="shared" si="0"/>
        <v/>
      </c>
      <c r="AG13" s="232" t="s">
        <v>10</v>
      </c>
      <c r="AH13" s="243" t="str">
        <f t="shared" si="1"/>
        <v/>
      </c>
    </row>
    <row r="14" spans="1:34" ht="36.75" customHeight="1">
      <c r="A14" s="158">
        <f t="shared" si="2"/>
        <v>3</v>
      </c>
      <c r="B14" s="164" t="str">
        <f>IF('(入力①) 基本情報入力シート'!C35="","",'(入力①) 基本情報入力シート'!C35)</f>
        <v/>
      </c>
      <c r="C14" s="169" t="str">
        <f>IF('(入力①) 基本情報入力シート'!D35="","",'(入力①) 基本情報入力シート'!D35)</f>
        <v/>
      </c>
      <c r="D14" s="172" t="str">
        <f>IF('(入力①) 基本情報入力シート'!E35="","",'(入力①) 基本情報入力シート'!E35)</f>
        <v/>
      </c>
      <c r="E14" s="172" t="str">
        <f>IF('(入力①) 基本情報入力シート'!F35="","",'(入力①) 基本情報入力シート'!F35)</f>
        <v/>
      </c>
      <c r="F14" s="172" t="str">
        <f>IF('(入力①) 基本情報入力シート'!G35="","",'(入力①) 基本情報入力シート'!G35)</f>
        <v/>
      </c>
      <c r="G14" s="172" t="str">
        <f>IF('(入力①) 基本情報入力シート'!H35="","",'(入力①) 基本情報入力シート'!H35)</f>
        <v/>
      </c>
      <c r="H14" s="172" t="str">
        <f>IF('(入力①) 基本情報入力シート'!I35="","",'(入力①) 基本情報入力シート'!I35)</f>
        <v/>
      </c>
      <c r="I14" s="172" t="str">
        <f>IF('(入力①) 基本情報入力シート'!J35="","",'(入力①) 基本情報入力シート'!J35)</f>
        <v/>
      </c>
      <c r="J14" s="172" t="str">
        <f>IF('(入力①) 基本情報入力シート'!K35="","",'(入力①) 基本情報入力シート'!K35)</f>
        <v/>
      </c>
      <c r="K14" s="177" t="str">
        <f>IF('(入力①) 基本情報入力シート'!L35="","",'(入力①) 基本情報入力シート'!L35)</f>
        <v/>
      </c>
      <c r="L14" s="181" t="str">
        <f>IF('(入力①) 基本情報入力シート'!M35="","",'(入力①) 基本情報入力シート'!M35)</f>
        <v/>
      </c>
      <c r="M14" s="185" t="str">
        <f>IF('(入力①) 基本情報入力シート'!R35="","",'(入力①) 基本情報入力シート'!R35)</f>
        <v/>
      </c>
      <c r="N14" s="185" t="str">
        <f>IF('(入力①) 基本情報入力シート'!W35="","",'(入力①) 基本情報入力シート'!W35)</f>
        <v/>
      </c>
      <c r="O14" s="185" t="str">
        <f>IF('(入力①) 基本情報入力シート'!X35="","",'(入力①) 基本情報入力シート'!X35)</f>
        <v/>
      </c>
      <c r="P14" s="198" t="str">
        <f>IF('(入力①) 基本情報入力シート'!Y35="","",'(入力①) 基本情報入力シート'!Y35)</f>
        <v/>
      </c>
      <c r="Q14" s="204" t="str">
        <f>IF('(入力①) 基本情報入力シート'!Z35="","",'(入力①) 基本情報入力シート'!Z35)</f>
        <v/>
      </c>
      <c r="R14" s="208" t="str">
        <f>IF('(入力①) 基本情報入力シート'!AA35="","",'(入力①) 基本情報入力シート'!AA35)</f>
        <v/>
      </c>
      <c r="S14" s="212"/>
      <c r="T14" s="217"/>
      <c r="U14" s="221" t="str">
        <f>IF(P14="","",VLOOKUP(P14,'【参考】数式用'!$A$5:$I$38,MATCH(T14,'【参考】数式用'!$C$4:$G$4,0)+2,0))</f>
        <v/>
      </c>
      <c r="V14" s="225" t="s">
        <v>77</v>
      </c>
      <c r="W14" s="231"/>
      <c r="X14" s="232" t="s">
        <v>37</v>
      </c>
      <c r="Y14" s="231"/>
      <c r="Z14" s="233" t="s">
        <v>145</v>
      </c>
      <c r="AA14" s="231"/>
      <c r="AB14" s="232" t="s">
        <v>37</v>
      </c>
      <c r="AC14" s="231"/>
      <c r="AD14" s="232" t="s">
        <v>6</v>
      </c>
      <c r="AE14" s="236" t="s">
        <v>72</v>
      </c>
      <c r="AF14" s="237" t="str">
        <f t="shared" si="0"/>
        <v/>
      </c>
      <c r="AG14" s="232" t="s">
        <v>10</v>
      </c>
      <c r="AH14" s="243" t="str">
        <f t="shared" si="1"/>
        <v/>
      </c>
    </row>
    <row r="15" spans="1:34" ht="36.75" customHeight="1">
      <c r="A15" s="158">
        <f t="shared" si="2"/>
        <v>4</v>
      </c>
      <c r="B15" s="164" t="str">
        <f>IF('(入力①) 基本情報入力シート'!C36="","",'(入力①) 基本情報入力シート'!C36)</f>
        <v/>
      </c>
      <c r="C15" s="169" t="str">
        <f>IF('(入力①) 基本情報入力シート'!D36="","",'(入力①) 基本情報入力シート'!D36)</f>
        <v/>
      </c>
      <c r="D15" s="172" t="str">
        <f>IF('(入力①) 基本情報入力シート'!E36="","",'(入力①) 基本情報入力シート'!E36)</f>
        <v/>
      </c>
      <c r="E15" s="172" t="str">
        <f>IF('(入力①) 基本情報入力シート'!F36="","",'(入力①) 基本情報入力シート'!F36)</f>
        <v/>
      </c>
      <c r="F15" s="172" t="str">
        <f>IF('(入力①) 基本情報入力シート'!G36="","",'(入力①) 基本情報入力シート'!G36)</f>
        <v/>
      </c>
      <c r="G15" s="172" t="str">
        <f>IF('(入力①) 基本情報入力シート'!H36="","",'(入力①) 基本情報入力シート'!H36)</f>
        <v/>
      </c>
      <c r="H15" s="172" t="str">
        <f>IF('(入力①) 基本情報入力シート'!I36="","",'(入力①) 基本情報入力シート'!I36)</f>
        <v/>
      </c>
      <c r="I15" s="172" t="str">
        <f>IF('(入力①) 基本情報入力シート'!J36="","",'(入力①) 基本情報入力シート'!J36)</f>
        <v/>
      </c>
      <c r="J15" s="172" t="str">
        <f>IF('(入力①) 基本情報入力シート'!K36="","",'(入力①) 基本情報入力シート'!K36)</f>
        <v/>
      </c>
      <c r="K15" s="177" t="str">
        <f>IF('(入力①) 基本情報入力シート'!L36="","",'(入力①) 基本情報入力シート'!L36)</f>
        <v/>
      </c>
      <c r="L15" s="181" t="str">
        <f>IF('(入力①) 基本情報入力シート'!M36="","",'(入力①) 基本情報入力シート'!M36)</f>
        <v/>
      </c>
      <c r="M15" s="185" t="str">
        <f>IF('(入力①) 基本情報入力シート'!R36="","",'(入力①) 基本情報入力シート'!R36)</f>
        <v/>
      </c>
      <c r="N15" s="185" t="str">
        <f>IF('(入力①) 基本情報入力シート'!W36="","",'(入力①) 基本情報入力シート'!W36)</f>
        <v/>
      </c>
      <c r="O15" s="185" t="str">
        <f>IF('(入力①) 基本情報入力シート'!X36="","",'(入力①) 基本情報入力シート'!X36)</f>
        <v/>
      </c>
      <c r="P15" s="198" t="str">
        <f>IF('(入力①) 基本情報入力シート'!Y36="","",'(入力①) 基本情報入力シート'!Y36)</f>
        <v/>
      </c>
      <c r="Q15" s="204" t="str">
        <f>IF('(入力①) 基本情報入力シート'!Z36="","",'(入力①) 基本情報入力シート'!Z36)</f>
        <v/>
      </c>
      <c r="R15" s="208" t="str">
        <f>IF('(入力①) 基本情報入力シート'!AA36="","",'(入力①) 基本情報入力シート'!AA36)</f>
        <v/>
      </c>
      <c r="S15" s="212"/>
      <c r="T15" s="217"/>
      <c r="U15" s="221" t="str">
        <f>IF(P15="","",VLOOKUP(P15,'【参考】数式用'!$A$5:$I$38,MATCH(T15,'【参考】数式用'!$C$4:$G$4,0)+2,0))</f>
        <v/>
      </c>
      <c r="V15" s="225" t="s">
        <v>77</v>
      </c>
      <c r="W15" s="231"/>
      <c r="X15" s="232" t="s">
        <v>37</v>
      </c>
      <c r="Y15" s="231"/>
      <c r="Z15" s="233" t="s">
        <v>145</v>
      </c>
      <c r="AA15" s="231"/>
      <c r="AB15" s="232" t="s">
        <v>37</v>
      </c>
      <c r="AC15" s="231"/>
      <c r="AD15" s="232" t="s">
        <v>6</v>
      </c>
      <c r="AE15" s="236" t="s">
        <v>72</v>
      </c>
      <c r="AF15" s="237" t="str">
        <f t="shared" si="0"/>
        <v/>
      </c>
      <c r="AG15" s="232" t="s">
        <v>10</v>
      </c>
      <c r="AH15" s="243" t="str">
        <f t="shared" si="1"/>
        <v/>
      </c>
    </row>
    <row r="16" spans="1:34" ht="36.75" customHeight="1">
      <c r="A16" s="158">
        <f t="shared" si="2"/>
        <v>5</v>
      </c>
      <c r="B16" s="164" t="str">
        <f>IF('(入力①) 基本情報入力シート'!C37="","",'(入力①) 基本情報入力シート'!C37)</f>
        <v/>
      </c>
      <c r="C16" s="169" t="str">
        <f>IF('(入力①) 基本情報入力シート'!D37="","",'(入力①) 基本情報入力シート'!D37)</f>
        <v/>
      </c>
      <c r="D16" s="172" t="str">
        <f>IF('(入力①) 基本情報入力シート'!E37="","",'(入力①) 基本情報入力シート'!E37)</f>
        <v/>
      </c>
      <c r="E16" s="172" t="str">
        <f>IF('(入力①) 基本情報入力シート'!F37="","",'(入力①) 基本情報入力シート'!F37)</f>
        <v/>
      </c>
      <c r="F16" s="172" t="str">
        <f>IF('(入力①) 基本情報入力シート'!G37="","",'(入力①) 基本情報入力シート'!G37)</f>
        <v/>
      </c>
      <c r="G16" s="172" t="str">
        <f>IF('(入力①) 基本情報入力シート'!H37="","",'(入力①) 基本情報入力シート'!H37)</f>
        <v/>
      </c>
      <c r="H16" s="172" t="str">
        <f>IF('(入力①) 基本情報入力シート'!I37="","",'(入力①) 基本情報入力シート'!I37)</f>
        <v/>
      </c>
      <c r="I16" s="172" t="str">
        <f>IF('(入力①) 基本情報入力シート'!J37="","",'(入力①) 基本情報入力シート'!J37)</f>
        <v/>
      </c>
      <c r="J16" s="172" t="str">
        <f>IF('(入力①) 基本情報入力シート'!K37="","",'(入力①) 基本情報入力シート'!K37)</f>
        <v/>
      </c>
      <c r="K16" s="177" t="str">
        <f>IF('(入力①) 基本情報入力シート'!L37="","",'(入力①) 基本情報入力シート'!L37)</f>
        <v/>
      </c>
      <c r="L16" s="181" t="str">
        <f>IF('(入力①) 基本情報入力シート'!M37="","",'(入力①) 基本情報入力シート'!M37)</f>
        <v/>
      </c>
      <c r="M16" s="185" t="str">
        <f>IF('(入力①) 基本情報入力シート'!R37="","",'(入力①) 基本情報入力シート'!R37)</f>
        <v/>
      </c>
      <c r="N16" s="185" t="str">
        <f>IF('(入力①) 基本情報入力シート'!W37="","",'(入力①) 基本情報入力シート'!W37)</f>
        <v/>
      </c>
      <c r="O16" s="185" t="str">
        <f>IF('(入力①) 基本情報入力シート'!X37="","",'(入力①) 基本情報入力シート'!X37)</f>
        <v/>
      </c>
      <c r="P16" s="198" t="str">
        <f>IF('(入力①) 基本情報入力シート'!Y37="","",'(入力①) 基本情報入力シート'!Y37)</f>
        <v/>
      </c>
      <c r="Q16" s="204" t="str">
        <f>IF('(入力①) 基本情報入力シート'!Z37="","",'(入力①) 基本情報入力シート'!Z37)</f>
        <v/>
      </c>
      <c r="R16" s="208" t="str">
        <f>IF('(入力①) 基本情報入力シート'!AA37="","",'(入力①) 基本情報入力シート'!AA37)</f>
        <v/>
      </c>
      <c r="S16" s="212"/>
      <c r="T16" s="217"/>
      <c r="U16" s="221" t="str">
        <f>IF(P16="","",VLOOKUP(P16,'【参考】数式用'!$A$5:$I$38,MATCH(T16,'【参考】数式用'!$C$4:$G$4,0)+2,0))</f>
        <v/>
      </c>
      <c r="V16" s="225" t="s">
        <v>77</v>
      </c>
      <c r="W16" s="231"/>
      <c r="X16" s="232" t="s">
        <v>37</v>
      </c>
      <c r="Y16" s="231"/>
      <c r="Z16" s="233" t="s">
        <v>145</v>
      </c>
      <c r="AA16" s="231"/>
      <c r="AB16" s="232" t="s">
        <v>37</v>
      </c>
      <c r="AC16" s="231"/>
      <c r="AD16" s="232" t="s">
        <v>6</v>
      </c>
      <c r="AE16" s="236" t="s">
        <v>72</v>
      </c>
      <c r="AF16" s="237" t="str">
        <f t="shared" si="0"/>
        <v/>
      </c>
      <c r="AG16" s="232" t="s">
        <v>10</v>
      </c>
      <c r="AH16" s="243" t="str">
        <f t="shared" si="1"/>
        <v/>
      </c>
    </row>
    <row r="17" spans="1:34" ht="36.75" customHeight="1">
      <c r="A17" s="158">
        <f t="shared" si="2"/>
        <v>6</v>
      </c>
      <c r="B17" s="164" t="str">
        <f>IF('(入力①) 基本情報入力シート'!C38="","",'(入力①) 基本情報入力シート'!C38)</f>
        <v/>
      </c>
      <c r="C17" s="169" t="str">
        <f>IF('(入力①) 基本情報入力シート'!D38="","",'(入力①) 基本情報入力シート'!D38)</f>
        <v/>
      </c>
      <c r="D17" s="172" t="str">
        <f>IF('(入力①) 基本情報入力シート'!E38="","",'(入力①) 基本情報入力シート'!E38)</f>
        <v/>
      </c>
      <c r="E17" s="172" t="str">
        <f>IF('(入力①) 基本情報入力シート'!F38="","",'(入力①) 基本情報入力シート'!F38)</f>
        <v/>
      </c>
      <c r="F17" s="172" t="str">
        <f>IF('(入力①) 基本情報入力シート'!G38="","",'(入力①) 基本情報入力シート'!G38)</f>
        <v/>
      </c>
      <c r="G17" s="172" t="str">
        <f>IF('(入力①) 基本情報入力シート'!H38="","",'(入力①) 基本情報入力シート'!H38)</f>
        <v/>
      </c>
      <c r="H17" s="172" t="str">
        <f>IF('(入力①) 基本情報入力シート'!I38="","",'(入力①) 基本情報入力シート'!I38)</f>
        <v/>
      </c>
      <c r="I17" s="172" t="str">
        <f>IF('(入力①) 基本情報入力シート'!J38="","",'(入力①) 基本情報入力シート'!J38)</f>
        <v/>
      </c>
      <c r="J17" s="172" t="str">
        <f>IF('(入力①) 基本情報入力シート'!K38="","",'(入力①) 基本情報入力シート'!K38)</f>
        <v/>
      </c>
      <c r="K17" s="177" t="str">
        <f>IF('(入力①) 基本情報入力シート'!L38="","",'(入力①) 基本情報入力シート'!L38)</f>
        <v/>
      </c>
      <c r="L17" s="181" t="str">
        <f>IF('(入力①) 基本情報入力シート'!M38="","",'(入力①) 基本情報入力シート'!M38)</f>
        <v/>
      </c>
      <c r="M17" s="185" t="str">
        <f>IF('(入力①) 基本情報入力シート'!R38="","",'(入力①) 基本情報入力シート'!R38)</f>
        <v/>
      </c>
      <c r="N17" s="185" t="str">
        <f>IF('(入力①) 基本情報入力シート'!W38="","",'(入力①) 基本情報入力シート'!W38)</f>
        <v/>
      </c>
      <c r="O17" s="185" t="str">
        <f>IF('(入力①) 基本情報入力シート'!X38="","",'(入力①) 基本情報入力シート'!X38)</f>
        <v/>
      </c>
      <c r="P17" s="198" t="str">
        <f>IF('(入力①) 基本情報入力シート'!Y38="","",'(入力①) 基本情報入力シート'!Y38)</f>
        <v/>
      </c>
      <c r="Q17" s="204" t="str">
        <f>IF('(入力①) 基本情報入力シート'!Z38="","",'(入力①) 基本情報入力シート'!Z38)</f>
        <v/>
      </c>
      <c r="R17" s="208" t="str">
        <f>IF('(入力①) 基本情報入力シート'!AA38="","",'(入力①) 基本情報入力シート'!AA38)</f>
        <v/>
      </c>
      <c r="S17" s="212"/>
      <c r="T17" s="217"/>
      <c r="U17" s="221" t="str">
        <f>IF(P17="","",VLOOKUP(P17,'【参考】数式用'!$A$5:$I$38,MATCH(T17,'【参考】数式用'!$C$4:$G$4,0)+2,0))</f>
        <v/>
      </c>
      <c r="V17" s="225" t="s">
        <v>253</v>
      </c>
      <c r="W17" s="231"/>
      <c r="X17" s="232" t="s">
        <v>37</v>
      </c>
      <c r="Y17" s="231"/>
      <c r="Z17" s="233" t="s">
        <v>237</v>
      </c>
      <c r="AA17" s="231"/>
      <c r="AB17" s="232" t="s">
        <v>37</v>
      </c>
      <c r="AC17" s="231"/>
      <c r="AD17" s="232" t="s">
        <v>42</v>
      </c>
      <c r="AE17" s="236" t="s">
        <v>72</v>
      </c>
      <c r="AF17" s="237" t="str">
        <f t="shared" si="0"/>
        <v/>
      </c>
      <c r="AG17" s="232" t="s">
        <v>255</v>
      </c>
      <c r="AH17" s="243" t="str">
        <f t="shared" si="1"/>
        <v/>
      </c>
    </row>
    <row r="18" spans="1:34" ht="36.75" customHeight="1">
      <c r="A18" s="158">
        <f t="shared" si="2"/>
        <v>7</v>
      </c>
      <c r="B18" s="164" t="str">
        <f>IF('(入力①) 基本情報入力シート'!C39="","",'(入力①) 基本情報入力シート'!C39)</f>
        <v/>
      </c>
      <c r="C18" s="169" t="str">
        <f>IF('(入力①) 基本情報入力シート'!D39="","",'(入力①) 基本情報入力シート'!D39)</f>
        <v/>
      </c>
      <c r="D18" s="172" t="str">
        <f>IF('(入力①) 基本情報入力シート'!E39="","",'(入力①) 基本情報入力シート'!E39)</f>
        <v/>
      </c>
      <c r="E18" s="172" t="str">
        <f>IF('(入力①) 基本情報入力シート'!F39="","",'(入力①) 基本情報入力シート'!F39)</f>
        <v/>
      </c>
      <c r="F18" s="172" t="str">
        <f>IF('(入力①) 基本情報入力シート'!G39="","",'(入力①) 基本情報入力シート'!G39)</f>
        <v/>
      </c>
      <c r="G18" s="172" t="str">
        <f>IF('(入力①) 基本情報入力シート'!H39="","",'(入力①) 基本情報入力シート'!H39)</f>
        <v/>
      </c>
      <c r="H18" s="172" t="str">
        <f>IF('(入力①) 基本情報入力シート'!I39="","",'(入力①) 基本情報入力シート'!I39)</f>
        <v/>
      </c>
      <c r="I18" s="172" t="str">
        <f>IF('(入力①) 基本情報入力シート'!J39="","",'(入力①) 基本情報入力シート'!J39)</f>
        <v/>
      </c>
      <c r="J18" s="172" t="str">
        <f>IF('(入力①) 基本情報入力シート'!K39="","",'(入力①) 基本情報入力シート'!K39)</f>
        <v/>
      </c>
      <c r="K18" s="177" t="str">
        <f>IF('(入力①) 基本情報入力シート'!L39="","",'(入力①) 基本情報入力シート'!L39)</f>
        <v/>
      </c>
      <c r="L18" s="181" t="str">
        <f>IF('(入力①) 基本情報入力シート'!M39="","",'(入力①) 基本情報入力シート'!M39)</f>
        <v/>
      </c>
      <c r="M18" s="185" t="str">
        <f>IF('(入力①) 基本情報入力シート'!R39="","",'(入力①) 基本情報入力シート'!R39)</f>
        <v/>
      </c>
      <c r="N18" s="185" t="str">
        <f>IF('(入力①) 基本情報入力シート'!W39="","",'(入力①) 基本情報入力シート'!W39)</f>
        <v/>
      </c>
      <c r="O18" s="185" t="str">
        <f>IF('(入力①) 基本情報入力シート'!X39="","",'(入力①) 基本情報入力シート'!X39)</f>
        <v/>
      </c>
      <c r="P18" s="198" t="str">
        <f>IF('(入力①) 基本情報入力シート'!Y39="","",'(入力①) 基本情報入力シート'!Y39)</f>
        <v/>
      </c>
      <c r="Q18" s="204" t="str">
        <f>IF('(入力①) 基本情報入力シート'!Z39="","",'(入力①) 基本情報入力シート'!Z39)</f>
        <v/>
      </c>
      <c r="R18" s="208" t="str">
        <f>IF('(入力①) 基本情報入力シート'!AA39="","",'(入力①) 基本情報入力シート'!AA39)</f>
        <v/>
      </c>
      <c r="S18" s="212"/>
      <c r="T18" s="217"/>
      <c r="U18" s="221" t="str">
        <f>IF(P18="","",VLOOKUP(P18,'【参考】数式用'!$A$5:$I$38,MATCH(T18,'【参考】数式用'!$C$4:$G$4,0)+2,0))</f>
        <v/>
      </c>
      <c r="V18" s="225" t="s">
        <v>253</v>
      </c>
      <c r="W18" s="231"/>
      <c r="X18" s="232" t="s">
        <v>37</v>
      </c>
      <c r="Y18" s="231"/>
      <c r="Z18" s="233" t="s">
        <v>237</v>
      </c>
      <c r="AA18" s="231"/>
      <c r="AB18" s="232" t="s">
        <v>37</v>
      </c>
      <c r="AC18" s="231"/>
      <c r="AD18" s="232" t="s">
        <v>42</v>
      </c>
      <c r="AE18" s="236" t="s">
        <v>72</v>
      </c>
      <c r="AF18" s="237" t="str">
        <f t="shared" si="0"/>
        <v/>
      </c>
      <c r="AG18" s="232" t="s">
        <v>255</v>
      </c>
      <c r="AH18" s="243" t="str">
        <f t="shared" si="1"/>
        <v/>
      </c>
    </row>
    <row r="19" spans="1:34" ht="36.75" customHeight="1">
      <c r="A19" s="158">
        <f t="shared" si="2"/>
        <v>8</v>
      </c>
      <c r="B19" s="164" t="str">
        <f>IF('(入力①) 基本情報入力シート'!C40="","",'(入力①) 基本情報入力シート'!C40)</f>
        <v/>
      </c>
      <c r="C19" s="169" t="str">
        <f>IF('(入力①) 基本情報入力シート'!D40="","",'(入力①) 基本情報入力シート'!D40)</f>
        <v/>
      </c>
      <c r="D19" s="172" t="str">
        <f>IF('(入力①) 基本情報入力シート'!E40="","",'(入力①) 基本情報入力シート'!E40)</f>
        <v/>
      </c>
      <c r="E19" s="172" t="str">
        <f>IF('(入力①) 基本情報入力シート'!F40="","",'(入力①) 基本情報入力シート'!F40)</f>
        <v/>
      </c>
      <c r="F19" s="172" t="str">
        <f>IF('(入力①) 基本情報入力シート'!G40="","",'(入力①) 基本情報入力シート'!G40)</f>
        <v/>
      </c>
      <c r="G19" s="172" t="str">
        <f>IF('(入力①) 基本情報入力シート'!H40="","",'(入力①) 基本情報入力シート'!H40)</f>
        <v/>
      </c>
      <c r="H19" s="172" t="str">
        <f>IF('(入力①) 基本情報入力シート'!I40="","",'(入力①) 基本情報入力シート'!I40)</f>
        <v/>
      </c>
      <c r="I19" s="172" t="str">
        <f>IF('(入力①) 基本情報入力シート'!J40="","",'(入力①) 基本情報入力シート'!J40)</f>
        <v/>
      </c>
      <c r="J19" s="172" t="str">
        <f>IF('(入力①) 基本情報入力シート'!K40="","",'(入力①) 基本情報入力シート'!K40)</f>
        <v/>
      </c>
      <c r="K19" s="177" t="str">
        <f>IF('(入力①) 基本情報入力シート'!L40="","",'(入力①) 基本情報入力シート'!L40)</f>
        <v/>
      </c>
      <c r="L19" s="181" t="str">
        <f>IF('(入力①) 基本情報入力シート'!M40="","",'(入力①) 基本情報入力シート'!M40)</f>
        <v/>
      </c>
      <c r="M19" s="185" t="str">
        <f>IF('(入力①) 基本情報入力シート'!R40="","",'(入力①) 基本情報入力シート'!R40)</f>
        <v/>
      </c>
      <c r="N19" s="185" t="str">
        <f>IF('(入力①) 基本情報入力シート'!W40="","",'(入力①) 基本情報入力シート'!W40)</f>
        <v/>
      </c>
      <c r="O19" s="185" t="str">
        <f>IF('(入力①) 基本情報入力シート'!X40="","",'(入力①) 基本情報入力シート'!X40)</f>
        <v/>
      </c>
      <c r="P19" s="198" t="str">
        <f>IF('(入力①) 基本情報入力シート'!Y40="","",'(入力①) 基本情報入力シート'!Y40)</f>
        <v/>
      </c>
      <c r="Q19" s="204" t="str">
        <f>IF('(入力①) 基本情報入力シート'!Z40="","",'(入力①) 基本情報入力シート'!Z40)</f>
        <v/>
      </c>
      <c r="R19" s="208" t="str">
        <f>IF('(入力①) 基本情報入力シート'!AA40="","",'(入力①) 基本情報入力シート'!AA40)</f>
        <v/>
      </c>
      <c r="S19" s="212"/>
      <c r="T19" s="217"/>
      <c r="U19" s="221" t="str">
        <f>IF(P19="","",VLOOKUP(P19,'【参考】数式用'!$A$5:$I$38,MATCH(T19,'【参考】数式用'!$C$4:$G$4,0)+2,0))</f>
        <v/>
      </c>
      <c r="V19" s="225" t="s">
        <v>253</v>
      </c>
      <c r="W19" s="231"/>
      <c r="X19" s="232" t="s">
        <v>37</v>
      </c>
      <c r="Y19" s="231"/>
      <c r="Z19" s="233" t="s">
        <v>237</v>
      </c>
      <c r="AA19" s="231"/>
      <c r="AB19" s="232" t="s">
        <v>37</v>
      </c>
      <c r="AC19" s="231"/>
      <c r="AD19" s="232" t="s">
        <v>42</v>
      </c>
      <c r="AE19" s="236" t="s">
        <v>72</v>
      </c>
      <c r="AF19" s="237" t="str">
        <f t="shared" si="0"/>
        <v/>
      </c>
      <c r="AG19" s="232" t="s">
        <v>255</v>
      </c>
      <c r="AH19" s="243" t="str">
        <f t="shared" si="1"/>
        <v/>
      </c>
    </row>
    <row r="20" spans="1:34" ht="36.75" customHeight="1">
      <c r="A20" s="158">
        <f t="shared" si="2"/>
        <v>9</v>
      </c>
      <c r="B20" s="164" t="str">
        <f>IF('(入力①) 基本情報入力シート'!C41="","",'(入力①) 基本情報入力シート'!C41)</f>
        <v/>
      </c>
      <c r="C20" s="169" t="str">
        <f>IF('(入力①) 基本情報入力シート'!D41="","",'(入力①) 基本情報入力シート'!D41)</f>
        <v/>
      </c>
      <c r="D20" s="172" t="str">
        <f>IF('(入力①) 基本情報入力シート'!E41="","",'(入力①) 基本情報入力シート'!E41)</f>
        <v/>
      </c>
      <c r="E20" s="172" t="str">
        <f>IF('(入力①) 基本情報入力シート'!F41="","",'(入力①) 基本情報入力シート'!F41)</f>
        <v/>
      </c>
      <c r="F20" s="172" t="str">
        <f>IF('(入力①) 基本情報入力シート'!G41="","",'(入力①) 基本情報入力シート'!G41)</f>
        <v/>
      </c>
      <c r="G20" s="172" t="str">
        <f>IF('(入力①) 基本情報入力シート'!H41="","",'(入力①) 基本情報入力シート'!H41)</f>
        <v/>
      </c>
      <c r="H20" s="172" t="str">
        <f>IF('(入力①) 基本情報入力シート'!I41="","",'(入力①) 基本情報入力シート'!I41)</f>
        <v/>
      </c>
      <c r="I20" s="172" t="str">
        <f>IF('(入力①) 基本情報入力シート'!J41="","",'(入力①) 基本情報入力シート'!J41)</f>
        <v/>
      </c>
      <c r="J20" s="172" t="str">
        <f>IF('(入力①) 基本情報入力シート'!K41="","",'(入力①) 基本情報入力シート'!K41)</f>
        <v/>
      </c>
      <c r="K20" s="177" t="str">
        <f>IF('(入力①) 基本情報入力シート'!L41="","",'(入力①) 基本情報入力シート'!L41)</f>
        <v/>
      </c>
      <c r="L20" s="181" t="str">
        <f>IF('(入力①) 基本情報入力シート'!M41="","",'(入力①) 基本情報入力シート'!M41)</f>
        <v/>
      </c>
      <c r="M20" s="185" t="str">
        <f>IF('(入力①) 基本情報入力シート'!R41="","",'(入力①) 基本情報入力シート'!R41)</f>
        <v/>
      </c>
      <c r="N20" s="185" t="str">
        <f>IF('(入力①) 基本情報入力シート'!W41="","",'(入力①) 基本情報入力シート'!W41)</f>
        <v/>
      </c>
      <c r="O20" s="185" t="str">
        <f>IF('(入力①) 基本情報入力シート'!X41="","",'(入力①) 基本情報入力シート'!X41)</f>
        <v/>
      </c>
      <c r="P20" s="198" t="str">
        <f>IF('(入力①) 基本情報入力シート'!Y41="","",'(入力①) 基本情報入力シート'!Y41)</f>
        <v/>
      </c>
      <c r="Q20" s="204" t="str">
        <f>IF('(入力①) 基本情報入力シート'!Z41="","",'(入力①) 基本情報入力シート'!Z41)</f>
        <v/>
      </c>
      <c r="R20" s="208" t="str">
        <f>IF('(入力①) 基本情報入力シート'!AA41="","",'(入力①) 基本情報入力シート'!AA41)</f>
        <v/>
      </c>
      <c r="S20" s="212"/>
      <c r="T20" s="217"/>
      <c r="U20" s="221" t="str">
        <f>IF(P20="","",VLOOKUP(P20,'【参考】数式用'!$A$5:$I$38,MATCH(T20,'【参考】数式用'!$C$4:$G$4,0)+2,0))</f>
        <v/>
      </c>
      <c r="V20" s="225" t="s">
        <v>253</v>
      </c>
      <c r="W20" s="231"/>
      <c r="X20" s="232" t="s">
        <v>37</v>
      </c>
      <c r="Y20" s="231"/>
      <c r="Z20" s="233" t="s">
        <v>237</v>
      </c>
      <c r="AA20" s="231"/>
      <c r="AB20" s="232" t="s">
        <v>37</v>
      </c>
      <c r="AC20" s="231"/>
      <c r="AD20" s="232" t="s">
        <v>42</v>
      </c>
      <c r="AE20" s="236" t="s">
        <v>72</v>
      </c>
      <c r="AF20" s="237" t="str">
        <f t="shared" si="0"/>
        <v/>
      </c>
      <c r="AG20" s="232" t="s">
        <v>255</v>
      </c>
      <c r="AH20" s="243" t="str">
        <f t="shared" si="1"/>
        <v/>
      </c>
    </row>
    <row r="21" spans="1:34" ht="36.75" customHeight="1">
      <c r="A21" s="158">
        <f t="shared" si="2"/>
        <v>10</v>
      </c>
      <c r="B21" s="164" t="str">
        <f>IF('(入力①) 基本情報入力シート'!C42="","",'(入力①) 基本情報入力シート'!C42)</f>
        <v/>
      </c>
      <c r="C21" s="169" t="str">
        <f>IF('(入力①) 基本情報入力シート'!D42="","",'(入力①) 基本情報入力シート'!D42)</f>
        <v/>
      </c>
      <c r="D21" s="172" t="str">
        <f>IF('(入力①) 基本情報入力シート'!E42="","",'(入力①) 基本情報入力シート'!E42)</f>
        <v/>
      </c>
      <c r="E21" s="172" t="str">
        <f>IF('(入力①) 基本情報入力シート'!F42="","",'(入力①) 基本情報入力シート'!F42)</f>
        <v/>
      </c>
      <c r="F21" s="172" t="str">
        <f>IF('(入力①) 基本情報入力シート'!G42="","",'(入力①) 基本情報入力シート'!G42)</f>
        <v/>
      </c>
      <c r="G21" s="172" t="str">
        <f>IF('(入力①) 基本情報入力シート'!H42="","",'(入力①) 基本情報入力シート'!H42)</f>
        <v/>
      </c>
      <c r="H21" s="172" t="str">
        <f>IF('(入力①) 基本情報入力シート'!I42="","",'(入力①) 基本情報入力シート'!I42)</f>
        <v/>
      </c>
      <c r="I21" s="172" t="str">
        <f>IF('(入力①) 基本情報入力シート'!J42="","",'(入力①) 基本情報入力シート'!J42)</f>
        <v/>
      </c>
      <c r="J21" s="172" t="str">
        <f>IF('(入力①) 基本情報入力シート'!K42="","",'(入力①) 基本情報入力シート'!K42)</f>
        <v/>
      </c>
      <c r="K21" s="177" t="str">
        <f>IF('(入力①) 基本情報入力シート'!L42="","",'(入力①) 基本情報入力シート'!L42)</f>
        <v/>
      </c>
      <c r="L21" s="181" t="str">
        <f>IF('(入力①) 基本情報入力シート'!M42="","",'(入力①) 基本情報入力シート'!M42)</f>
        <v/>
      </c>
      <c r="M21" s="185" t="str">
        <f>IF('(入力①) 基本情報入力シート'!R42="","",'(入力①) 基本情報入力シート'!R42)</f>
        <v/>
      </c>
      <c r="N21" s="185" t="str">
        <f>IF('(入力①) 基本情報入力シート'!W42="","",'(入力①) 基本情報入力シート'!W42)</f>
        <v/>
      </c>
      <c r="O21" s="185" t="str">
        <f>IF('(入力①) 基本情報入力シート'!X42="","",'(入力①) 基本情報入力シート'!X42)</f>
        <v/>
      </c>
      <c r="P21" s="198" t="str">
        <f>IF('(入力①) 基本情報入力シート'!Y42="","",'(入力①) 基本情報入力シート'!Y42)</f>
        <v/>
      </c>
      <c r="Q21" s="204" t="str">
        <f>IF('(入力①) 基本情報入力シート'!Z42="","",'(入力①) 基本情報入力シート'!Z42)</f>
        <v/>
      </c>
      <c r="R21" s="208" t="str">
        <f>IF('(入力①) 基本情報入力シート'!AA42="","",'(入力①) 基本情報入力シート'!AA42)</f>
        <v/>
      </c>
      <c r="S21" s="212"/>
      <c r="T21" s="217"/>
      <c r="U21" s="221" t="str">
        <f>IF(P21="","",VLOOKUP(P21,'【参考】数式用'!$A$5:$I$38,MATCH(T21,'【参考】数式用'!$C$4:$G$4,0)+2,0))</f>
        <v/>
      </c>
      <c r="V21" s="225" t="s">
        <v>253</v>
      </c>
      <c r="W21" s="231"/>
      <c r="X21" s="232" t="s">
        <v>37</v>
      </c>
      <c r="Y21" s="231"/>
      <c r="Z21" s="233" t="s">
        <v>237</v>
      </c>
      <c r="AA21" s="231"/>
      <c r="AB21" s="232" t="s">
        <v>37</v>
      </c>
      <c r="AC21" s="231"/>
      <c r="AD21" s="232" t="s">
        <v>42</v>
      </c>
      <c r="AE21" s="236" t="s">
        <v>72</v>
      </c>
      <c r="AF21" s="237" t="str">
        <f t="shared" si="0"/>
        <v/>
      </c>
      <c r="AG21" s="232" t="s">
        <v>255</v>
      </c>
      <c r="AH21" s="243" t="str">
        <f t="shared" si="1"/>
        <v/>
      </c>
    </row>
    <row r="22" spans="1:34" ht="36.75" customHeight="1">
      <c r="A22" s="158">
        <f t="shared" si="2"/>
        <v>11</v>
      </c>
      <c r="B22" s="164" t="str">
        <f>IF('(入力①) 基本情報入力シート'!C43="","",'(入力①) 基本情報入力シート'!C43)</f>
        <v/>
      </c>
      <c r="C22" s="169" t="str">
        <f>IF('(入力①) 基本情報入力シート'!D43="","",'(入力①) 基本情報入力シート'!D43)</f>
        <v/>
      </c>
      <c r="D22" s="172" t="str">
        <f>IF('(入力①) 基本情報入力シート'!E43="","",'(入力①) 基本情報入力シート'!E43)</f>
        <v/>
      </c>
      <c r="E22" s="172" t="str">
        <f>IF('(入力①) 基本情報入力シート'!F43="","",'(入力①) 基本情報入力シート'!F43)</f>
        <v/>
      </c>
      <c r="F22" s="172" t="str">
        <f>IF('(入力①) 基本情報入力シート'!G43="","",'(入力①) 基本情報入力シート'!G43)</f>
        <v/>
      </c>
      <c r="G22" s="172" t="str">
        <f>IF('(入力①) 基本情報入力シート'!H43="","",'(入力①) 基本情報入力シート'!H43)</f>
        <v/>
      </c>
      <c r="H22" s="172" t="str">
        <f>IF('(入力①) 基本情報入力シート'!I43="","",'(入力①) 基本情報入力シート'!I43)</f>
        <v/>
      </c>
      <c r="I22" s="172" t="str">
        <f>IF('(入力①) 基本情報入力シート'!J43="","",'(入力①) 基本情報入力シート'!J43)</f>
        <v/>
      </c>
      <c r="J22" s="172" t="str">
        <f>IF('(入力①) 基本情報入力シート'!K43="","",'(入力①) 基本情報入力シート'!K43)</f>
        <v/>
      </c>
      <c r="K22" s="177" t="str">
        <f>IF('(入力①) 基本情報入力シート'!L43="","",'(入力①) 基本情報入力シート'!L43)</f>
        <v/>
      </c>
      <c r="L22" s="181" t="str">
        <f>IF('(入力①) 基本情報入力シート'!M43="","",'(入力①) 基本情報入力シート'!M43)</f>
        <v/>
      </c>
      <c r="M22" s="185" t="str">
        <f>IF('(入力①) 基本情報入力シート'!R43="","",'(入力①) 基本情報入力シート'!R43)</f>
        <v/>
      </c>
      <c r="N22" s="185" t="str">
        <f>IF('(入力①) 基本情報入力シート'!W43="","",'(入力①) 基本情報入力シート'!W43)</f>
        <v/>
      </c>
      <c r="O22" s="185" t="str">
        <f>IF('(入力①) 基本情報入力シート'!X43="","",'(入力①) 基本情報入力シート'!X43)</f>
        <v/>
      </c>
      <c r="P22" s="198" t="str">
        <f>IF('(入力①) 基本情報入力シート'!Y43="","",'(入力①) 基本情報入力シート'!Y43)</f>
        <v/>
      </c>
      <c r="Q22" s="204" t="str">
        <f>IF('(入力①) 基本情報入力シート'!Z43="","",'(入力①) 基本情報入力シート'!Z43)</f>
        <v/>
      </c>
      <c r="R22" s="208" t="str">
        <f>IF('(入力①) 基本情報入力シート'!AA43="","",'(入力①) 基本情報入力シート'!AA43)</f>
        <v/>
      </c>
      <c r="S22" s="212"/>
      <c r="T22" s="217"/>
      <c r="U22" s="221" t="str">
        <f>IF(P22="","",VLOOKUP(P22,'【参考】数式用'!$A$5:$I$38,MATCH(T22,'【参考】数式用'!$C$4:$G$4,0)+2,0))</f>
        <v/>
      </c>
      <c r="V22" s="225" t="s">
        <v>253</v>
      </c>
      <c r="W22" s="231"/>
      <c r="X22" s="232" t="s">
        <v>37</v>
      </c>
      <c r="Y22" s="231"/>
      <c r="Z22" s="233" t="s">
        <v>237</v>
      </c>
      <c r="AA22" s="231"/>
      <c r="AB22" s="232" t="s">
        <v>37</v>
      </c>
      <c r="AC22" s="231"/>
      <c r="AD22" s="232" t="s">
        <v>42</v>
      </c>
      <c r="AE22" s="236" t="s">
        <v>72</v>
      </c>
      <c r="AF22" s="237" t="str">
        <f t="shared" si="0"/>
        <v/>
      </c>
      <c r="AG22" s="232" t="s">
        <v>255</v>
      </c>
      <c r="AH22" s="243" t="str">
        <f t="shared" si="1"/>
        <v/>
      </c>
    </row>
    <row r="23" spans="1:34" ht="36.75" customHeight="1">
      <c r="A23" s="158">
        <f t="shared" si="2"/>
        <v>12</v>
      </c>
      <c r="B23" s="164" t="str">
        <f>IF('(入力①) 基本情報入力シート'!C44="","",'(入力①) 基本情報入力シート'!C44)</f>
        <v/>
      </c>
      <c r="C23" s="169" t="str">
        <f>IF('(入力①) 基本情報入力シート'!D44="","",'(入力①) 基本情報入力シート'!D44)</f>
        <v/>
      </c>
      <c r="D23" s="172" t="str">
        <f>IF('(入力①) 基本情報入力シート'!E44="","",'(入力①) 基本情報入力シート'!E44)</f>
        <v/>
      </c>
      <c r="E23" s="172" t="str">
        <f>IF('(入力①) 基本情報入力シート'!F44="","",'(入力①) 基本情報入力シート'!F44)</f>
        <v/>
      </c>
      <c r="F23" s="172" t="str">
        <f>IF('(入力①) 基本情報入力シート'!G44="","",'(入力①) 基本情報入力シート'!G44)</f>
        <v/>
      </c>
      <c r="G23" s="172" t="str">
        <f>IF('(入力①) 基本情報入力シート'!H44="","",'(入力①) 基本情報入力シート'!H44)</f>
        <v/>
      </c>
      <c r="H23" s="172" t="str">
        <f>IF('(入力①) 基本情報入力シート'!I44="","",'(入力①) 基本情報入力シート'!I44)</f>
        <v/>
      </c>
      <c r="I23" s="172" t="str">
        <f>IF('(入力①) 基本情報入力シート'!J44="","",'(入力①) 基本情報入力シート'!J44)</f>
        <v/>
      </c>
      <c r="J23" s="172" t="str">
        <f>IF('(入力①) 基本情報入力シート'!K44="","",'(入力①) 基本情報入力シート'!K44)</f>
        <v/>
      </c>
      <c r="K23" s="177" t="str">
        <f>IF('(入力①) 基本情報入力シート'!L44="","",'(入力①) 基本情報入力シート'!L44)</f>
        <v/>
      </c>
      <c r="L23" s="181" t="str">
        <f>IF('(入力①) 基本情報入力シート'!M44="","",'(入力①) 基本情報入力シート'!M44)</f>
        <v/>
      </c>
      <c r="M23" s="185" t="str">
        <f>IF('(入力①) 基本情報入力シート'!R44="","",'(入力①) 基本情報入力シート'!R44)</f>
        <v/>
      </c>
      <c r="N23" s="185" t="str">
        <f>IF('(入力①) 基本情報入力シート'!W44="","",'(入力①) 基本情報入力シート'!W44)</f>
        <v/>
      </c>
      <c r="O23" s="185" t="str">
        <f>IF('(入力①) 基本情報入力シート'!X44="","",'(入力①) 基本情報入力シート'!X44)</f>
        <v/>
      </c>
      <c r="P23" s="198" t="str">
        <f>IF('(入力①) 基本情報入力シート'!Y44="","",'(入力①) 基本情報入力シート'!Y44)</f>
        <v/>
      </c>
      <c r="Q23" s="204" t="str">
        <f>IF('(入力①) 基本情報入力シート'!Z44="","",'(入力①) 基本情報入力シート'!Z44)</f>
        <v/>
      </c>
      <c r="R23" s="208" t="str">
        <f>IF('(入力①) 基本情報入力シート'!AA44="","",'(入力①) 基本情報入力シート'!AA44)</f>
        <v/>
      </c>
      <c r="S23" s="212"/>
      <c r="T23" s="217"/>
      <c r="U23" s="221" t="str">
        <f>IF(P23="","",VLOOKUP(P23,'【参考】数式用'!$A$5:$I$38,MATCH(T23,'【参考】数式用'!$C$4:$G$4,0)+2,0))</f>
        <v/>
      </c>
      <c r="V23" s="225" t="s">
        <v>253</v>
      </c>
      <c r="W23" s="231"/>
      <c r="X23" s="232" t="s">
        <v>37</v>
      </c>
      <c r="Y23" s="231"/>
      <c r="Z23" s="233" t="s">
        <v>237</v>
      </c>
      <c r="AA23" s="231"/>
      <c r="AB23" s="232" t="s">
        <v>37</v>
      </c>
      <c r="AC23" s="231"/>
      <c r="AD23" s="232" t="s">
        <v>42</v>
      </c>
      <c r="AE23" s="236" t="s">
        <v>72</v>
      </c>
      <c r="AF23" s="237" t="str">
        <f t="shared" si="0"/>
        <v/>
      </c>
      <c r="AG23" s="232" t="s">
        <v>255</v>
      </c>
      <c r="AH23" s="243" t="str">
        <f t="shared" si="1"/>
        <v/>
      </c>
    </row>
    <row r="24" spans="1:34" ht="36.75" customHeight="1">
      <c r="A24" s="158">
        <f t="shared" si="2"/>
        <v>13</v>
      </c>
      <c r="B24" s="164" t="str">
        <f>IF('(入力①) 基本情報入力シート'!C45="","",'(入力①) 基本情報入力シート'!C45)</f>
        <v/>
      </c>
      <c r="C24" s="169" t="str">
        <f>IF('(入力①) 基本情報入力シート'!D45="","",'(入力①) 基本情報入力シート'!D45)</f>
        <v/>
      </c>
      <c r="D24" s="172" t="str">
        <f>IF('(入力①) 基本情報入力シート'!E45="","",'(入力①) 基本情報入力シート'!E45)</f>
        <v/>
      </c>
      <c r="E24" s="172" t="str">
        <f>IF('(入力①) 基本情報入力シート'!F45="","",'(入力①) 基本情報入力シート'!F45)</f>
        <v/>
      </c>
      <c r="F24" s="172" t="str">
        <f>IF('(入力①) 基本情報入力シート'!G45="","",'(入力①) 基本情報入力シート'!G45)</f>
        <v/>
      </c>
      <c r="G24" s="172" t="str">
        <f>IF('(入力①) 基本情報入力シート'!H45="","",'(入力①) 基本情報入力シート'!H45)</f>
        <v/>
      </c>
      <c r="H24" s="172" t="str">
        <f>IF('(入力①) 基本情報入力シート'!I45="","",'(入力①) 基本情報入力シート'!I45)</f>
        <v/>
      </c>
      <c r="I24" s="172" t="str">
        <f>IF('(入力①) 基本情報入力シート'!J45="","",'(入力①) 基本情報入力シート'!J45)</f>
        <v/>
      </c>
      <c r="J24" s="172" t="str">
        <f>IF('(入力①) 基本情報入力シート'!K45="","",'(入力①) 基本情報入力シート'!K45)</f>
        <v/>
      </c>
      <c r="K24" s="177" t="str">
        <f>IF('(入力①) 基本情報入力シート'!L45="","",'(入力①) 基本情報入力シート'!L45)</f>
        <v/>
      </c>
      <c r="L24" s="181" t="str">
        <f>IF('(入力①) 基本情報入力シート'!M45="","",'(入力①) 基本情報入力シート'!M45)</f>
        <v/>
      </c>
      <c r="M24" s="185" t="str">
        <f>IF('(入力①) 基本情報入力シート'!R45="","",'(入力①) 基本情報入力シート'!R45)</f>
        <v/>
      </c>
      <c r="N24" s="185" t="str">
        <f>IF('(入力①) 基本情報入力シート'!W45="","",'(入力①) 基本情報入力シート'!W45)</f>
        <v/>
      </c>
      <c r="O24" s="185" t="str">
        <f>IF('(入力①) 基本情報入力シート'!X45="","",'(入力①) 基本情報入力シート'!X45)</f>
        <v/>
      </c>
      <c r="P24" s="198" t="str">
        <f>IF('(入力①) 基本情報入力シート'!Y45="","",'(入力①) 基本情報入力シート'!Y45)</f>
        <v/>
      </c>
      <c r="Q24" s="204" t="str">
        <f>IF('(入力①) 基本情報入力シート'!Z45="","",'(入力①) 基本情報入力シート'!Z45)</f>
        <v/>
      </c>
      <c r="R24" s="208" t="str">
        <f>IF('(入力①) 基本情報入力シート'!AA45="","",'(入力①) 基本情報入力シート'!AA45)</f>
        <v/>
      </c>
      <c r="S24" s="212"/>
      <c r="T24" s="217"/>
      <c r="U24" s="221" t="str">
        <f>IF(P24="","",VLOOKUP(P24,'【参考】数式用'!$A$5:$I$38,MATCH(T24,'【参考】数式用'!$C$4:$G$4,0)+2,0))</f>
        <v/>
      </c>
      <c r="V24" s="225" t="s">
        <v>253</v>
      </c>
      <c r="W24" s="231"/>
      <c r="X24" s="232" t="s">
        <v>37</v>
      </c>
      <c r="Y24" s="231"/>
      <c r="Z24" s="233" t="s">
        <v>237</v>
      </c>
      <c r="AA24" s="231"/>
      <c r="AB24" s="232" t="s">
        <v>37</v>
      </c>
      <c r="AC24" s="231"/>
      <c r="AD24" s="232" t="s">
        <v>42</v>
      </c>
      <c r="AE24" s="236" t="s">
        <v>72</v>
      </c>
      <c r="AF24" s="237" t="str">
        <f t="shared" si="0"/>
        <v/>
      </c>
      <c r="AG24" s="232" t="s">
        <v>255</v>
      </c>
      <c r="AH24" s="243" t="str">
        <f t="shared" si="1"/>
        <v/>
      </c>
    </row>
    <row r="25" spans="1:34" ht="36.75" customHeight="1">
      <c r="A25" s="158">
        <f t="shared" si="2"/>
        <v>14</v>
      </c>
      <c r="B25" s="164" t="str">
        <f>IF('(入力①) 基本情報入力シート'!C46="","",'(入力①) 基本情報入力シート'!C46)</f>
        <v/>
      </c>
      <c r="C25" s="169" t="str">
        <f>IF('(入力①) 基本情報入力シート'!D46="","",'(入力①) 基本情報入力シート'!D46)</f>
        <v/>
      </c>
      <c r="D25" s="172" t="str">
        <f>IF('(入力①) 基本情報入力シート'!E46="","",'(入力①) 基本情報入力シート'!E46)</f>
        <v/>
      </c>
      <c r="E25" s="172" t="str">
        <f>IF('(入力①) 基本情報入力シート'!F46="","",'(入力①) 基本情報入力シート'!F46)</f>
        <v/>
      </c>
      <c r="F25" s="172" t="str">
        <f>IF('(入力①) 基本情報入力シート'!G46="","",'(入力①) 基本情報入力シート'!G46)</f>
        <v/>
      </c>
      <c r="G25" s="172" t="str">
        <f>IF('(入力①) 基本情報入力シート'!H46="","",'(入力①) 基本情報入力シート'!H46)</f>
        <v/>
      </c>
      <c r="H25" s="172" t="str">
        <f>IF('(入力①) 基本情報入力シート'!I46="","",'(入力①) 基本情報入力シート'!I46)</f>
        <v/>
      </c>
      <c r="I25" s="172" t="str">
        <f>IF('(入力①) 基本情報入力シート'!J46="","",'(入力①) 基本情報入力シート'!J46)</f>
        <v/>
      </c>
      <c r="J25" s="172" t="str">
        <f>IF('(入力①) 基本情報入力シート'!K46="","",'(入力①) 基本情報入力シート'!K46)</f>
        <v/>
      </c>
      <c r="K25" s="177" t="str">
        <f>IF('(入力①) 基本情報入力シート'!L46="","",'(入力①) 基本情報入力シート'!L46)</f>
        <v/>
      </c>
      <c r="L25" s="181" t="str">
        <f>IF('(入力①) 基本情報入力シート'!M46="","",'(入力①) 基本情報入力シート'!M46)</f>
        <v/>
      </c>
      <c r="M25" s="185" t="str">
        <f>IF('(入力①) 基本情報入力シート'!R46="","",'(入力①) 基本情報入力シート'!R46)</f>
        <v/>
      </c>
      <c r="N25" s="185" t="str">
        <f>IF('(入力①) 基本情報入力シート'!W46="","",'(入力①) 基本情報入力シート'!W46)</f>
        <v/>
      </c>
      <c r="O25" s="185" t="str">
        <f>IF('(入力①) 基本情報入力シート'!X46="","",'(入力①) 基本情報入力シート'!X46)</f>
        <v/>
      </c>
      <c r="P25" s="198" t="str">
        <f>IF('(入力①) 基本情報入力シート'!Y46="","",'(入力①) 基本情報入力シート'!Y46)</f>
        <v/>
      </c>
      <c r="Q25" s="204" t="str">
        <f>IF('(入力①) 基本情報入力シート'!Z46="","",'(入力①) 基本情報入力シート'!Z46)</f>
        <v/>
      </c>
      <c r="R25" s="208" t="str">
        <f>IF('(入力①) 基本情報入力シート'!AA46="","",'(入力①) 基本情報入力シート'!AA46)</f>
        <v/>
      </c>
      <c r="S25" s="212"/>
      <c r="T25" s="217"/>
      <c r="U25" s="221" t="str">
        <f>IF(P25="","",VLOOKUP(P25,'【参考】数式用'!$A$5:$I$38,MATCH(T25,'【参考】数式用'!$C$4:$G$4,0)+2,0))</f>
        <v/>
      </c>
      <c r="V25" s="225" t="s">
        <v>253</v>
      </c>
      <c r="W25" s="231"/>
      <c r="X25" s="232" t="s">
        <v>37</v>
      </c>
      <c r="Y25" s="231"/>
      <c r="Z25" s="233" t="s">
        <v>237</v>
      </c>
      <c r="AA25" s="231"/>
      <c r="AB25" s="232" t="s">
        <v>37</v>
      </c>
      <c r="AC25" s="231"/>
      <c r="AD25" s="232" t="s">
        <v>42</v>
      </c>
      <c r="AE25" s="236" t="s">
        <v>72</v>
      </c>
      <c r="AF25" s="237" t="str">
        <f t="shared" si="0"/>
        <v/>
      </c>
      <c r="AG25" s="232" t="s">
        <v>255</v>
      </c>
      <c r="AH25" s="243" t="str">
        <f t="shared" si="1"/>
        <v/>
      </c>
    </row>
    <row r="26" spans="1:34" ht="36.75" customHeight="1">
      <c r="A26" s="158">
        <f t="shared" si="2"/>
        <v>15</v>
      </c>
      <c r="B26" s="164" t="str">
        <f>IF('(入力①) 基本情報入力シート'!C47="","",'(入力①) 基本情報入力シート'!C47)</f>
        <v/>
      </c>
      <c r="C26" s="169" t="str">
        <f>IF('(入力①) 基本情報入力シート'!D47="","",'(入力①) 基本情報入力シート'!D47)</f>
        <v/>
      </c>
      <c r="D26" s="172" t="str">
        <f>IF('(入力①) 基本情報入力シート'!E47="","",'(入力①) 基本情報入力シート'!E47)</f>
        <v/>
      </c>
      <c r="E26" s="172" t="str">
        <f>IF('(入力①) 基本情報入力シート'!F47="","",'(入力①) 基本情報入力シート'!F47)</f>
        <v/>
      </c>
      <c r="F26" s="172" t="str">
        <f>IF('(入力①) 基本情報入力シート'!G47="","",'(入力①) 基本情報入力シート'!G47)</f>
        <v/>
      </c>
      <c r="G26" s="172" t="str">
        <f>IF('(入力①) 基本情報入力シート'!H47="","",'(入力①) 基本情報入力シート'!H47)</f>
        <v/>
      </c>
      <c r="H26" s="172" t="str">
        <f>IF('(入力①) 基本情報入力シート'!I47="","",'(入力①) 基本情報入力シート'!I47)</f>
        <v/>
      </c>
      <c r="I26" s="172" t="str">
        <f>IF('(入力①) 基本情報入力シート'!J47="","",'(入力①) 基本情報入力シート'!J47)</f>
        <v/>
      </c>
      <c r="J26" s="172" t="str">
        <f>IF('(入力①) 基本情報入力シート'!K47="","",'(入力①) 基本情報入力シート'!K47)</f>
        <v/>
      </c>
      <c r="K26" s="177" t="str">
        <f>IF('(入力①) 基本情報入力シート'!L47="","",'(入力①) 基本情報入力シート'!L47)</f>
        <v/>
      </c>
      <c r="L26" s="181" t="str">
        <f>IF('(入力①) 基本情報入力シート'!M47="","",'(入力①) 基本情報入力シート'!M47)</f>
        <v/>
      </c>
      <c r="M26" s="185" t="str">
        <f>IF('(入力①) 基本情報入力シート'!R47="","",'(入力①) 基本情報入力シート'!R47)</f>
        <v/>
      </c>
      <c r="N26" s="185" t="str">
        <f>IF('(入力①) 基本情報入力シート'!W47="","",'(入力①) 基本情報入力シート'!W47)</f>
        <v/>
      </c>
      <c r="O26" s="185" t="str">
        <f>IF('(入力①) 基本情報入力シート'!X47="","",'(入力①) 基本情報入力シート'!X47)</f>
        <v/>
      </c>
      <c r="P26" s="198" t="str">
        <f>IF('(入力①) 基本情報入力シート'!Y47="","",'(入力①) 基本情報入力シート'!Y47)</f>
        <v/>
      </c>
      <c r="Q26" s="204" t="str">
        <f>IF('(入力①) 基本情報入力シート'!Z47="","",'(入力①) 基本情報入力シート'!Z47)</f>
        <v/>
      </c>
      <c r="R26" s="208" t="str">
        <f>IF('(入力①) 基本情報入力シート'!AA47="","",'(入力①) 基本情報入力シート'!AA47)</f>
        <v/>
      </c>
      <c r="S26" s="212"/>
      <c r="T26" s="217"/>
      <c r="U26" s="221" t="str">
        <f>IF(P26="","",VLOOKUP(P26,'【参考】数式用'!$A$5:$I$38,MATCH(T26,'【参考】数式用'!$C$4:$G$4,0)+2,0))</f>
        <v/>
      </c>
      <c r="V26" s="225" t="s">
        <v>253</v>
      </c>
      <c r="W26" s="231"/>
      <c r="X26" s="232" t="s">
        <v>37</v>
      </c>
      <c r="Y26" s="231"/>
      <c r="Z26" s="233" t="s">
        <v>237</v>
      </c>
      <c r="AA26" s="231"/>
      <c r="AB26" s="232" t="s">
        <v>37</v>
      </c>
      <c r="AC26" s="231"/>
      <c r="AD26" s="232" t="s">
        <v>42</v>
      </c>
      <c r="AE26" s="236" t="s">
        <v>72</v>
      </c>
      <c r="AF26" s="237" t="str">
        <f t="shared" si="0"/>
        <v/>
      </c>
      <c r="AG26" s="232" t="s">
        <v>255</v>
      </c>
      <c r="AH26" s="243" t="str">
        <f t="shared" si="1"/>
        <v/>
      </c>
    </row>
    <row r="27" spans="1:34" ht="36.75" customHeight="1">
      <c r="A27" s="158">
        <f t="shared" si="2"/>
        <v>16</v>
      </c>
      <c r="B27" s="164" t="str">
        <f>IF('(入力①) 基本情報入力シート'!C48="","",'(入力①) 基本情報入力シート'!C48)</f>
        <v/>
      </c>
      <c r="C27" s="169" t="str">
        <f>IF('(入力①) 基本情報入力シート'!D48="","",'(入力①) 基本情報入力シート'!D48)</f>
        <v/>
      </c>
      <c r="D27" s="172" t="str">
        <f>IF('(入力①) 基本情報入力シート'!E48="","",'(入力①) 基本情報入力シート'!E48)</f>
        <v/>
      </c>
      <c r="E27" s="172" t="str">
        <f>IF('(入力①) 基本情報入力シート'!F48="","",'(入力①) 基本情報入力シート'!F48)</f>
        <v/>
      </c>
      <c r="F27" s="172" t="str">
        <f>IF('(入力①) 基本情報入力シート'!G48="","",'(入力①) 基本情報入力シート'!G48)</f>
        <v/>
      </c>
      <c r="G27" s="172" t="str">
        <f>IF('(入力①) 基本情報入力シート'!H48="","",'(入力①) 基本情報入力シート'!H48)</f>
        <v/>
      </c>
      <c r="H27" s="172" t="str">
        <f>IF('(入力①) 基本情報入力シート'!I48="","",'(入力①) 基本情報入力シート'!I48)</f>
        <v/>
      </c>
      <c r="I27" s="172" t="str">
        <f>IF('(入力①) 基本情報入力シート'!J48="","",'(入力①) 基本情報入力シート'!J48)</f>
        <v/>
      </c>
      <c r="J27" s="172" t="str">
        <f>IF('(入力①) 基本情報入力シート'!K48="","",'(入力①) 基本情報入力シート'!K48)</f>
        <v/>
      </c>
      <c r="K27" s="177" t="str">
        <f>IF('(入力①) 基本情報入力シート'!L48="","",'(入力①) 基本情報入力シート'!L48)</f>
        <v/>
      </c>
      <c r="L27" s="181" t="str">
        <f>IF('(入力①) 基本情報入力シート'!M48="","",'(入力①) 基本情報入力シート'!M48)</f>
        <v/>
      </c>
      <c r="M27" s="185" t="str">
        <f>IF('(入力①) 基本情報入力シート'!R48="","",'(入力①) 基本情報入力シート'!R48)</f>
        <v/>
      </c>
      <c r="N27" s="185" t="str">
        <f>IF('(入力①) 基本情報入力シート'!W48="","",'(入力①) 基本情報入力シート'!W48)</f>
        <v/>
      </c>
      <c r="O27" s="185" t="str">
        <f>IF('(入力①) 基本情報入力シート'!X48="","",'(入力①) 基本情報入力シート'!X48)</f>
        <v/>
      </c>
      <c r="P27" s="198" t="str">
        <f>IF('(入力①) 基本情報入力シート'!Y48="","",'(入力①) 基本情報入力シート'!Y48)</f>
        <v/>
      </c>
      <c r="Q27" s="204" t="str">
        <f>IF('(入力①) 基本情報入力シート'!Z48="","",'(入力①) 基本情報入力シート'!Z48)</f>
        <v/>
      </c>
      <c r="R27" s="208" t="str">
        <f>IF('(入力①) 基本情報入力シート'!AA48="","",'(入力①) 基本情報入力シート'!AA48)</f>
        <v/>
      </c>
      <c r="S27" s="212"/>
      <c r="T27" s="217"/>
      <c r="U27" s="221" t="str">
        <f>IF(P27="","",VLOOKUP(P27,'【参考】数式用'!$A$5:$I$38,MATCH(T27,'【参考】数式用'!$C$4:$G$4,0)+2,0))</f>
        <v/>
      </c>
      <c r="V27" s="225" t="s">
        <v>253</v>
      </c>
      <c r="W27" s="231"/>
      <c r="X27" s="232" t="s">
        <v>37</v>
      </c>
      <c r="Y27" s="231"/>
      <c r="Z27" s="233" t="s">
        <v>237</v>
      </c>
      <c r="AA27" s="231"/>
      <c r="AB27" s="232" t="s">
        <v>37</v>
      </c>
      <c r="AC27" s="231"/>
      <c r="AD27" s="232" t="s">
        <v>42</v>
      </c>
      <c r="AE27" s="236" t="s">
        <v>72</v>
      </c>
      <c r="AF27" s="237" t="str">
        <f t="shared" si="0"/>
        <v/>
      </c>
      <c r="AG27" s="232" t="s">
        <v>255</v>
      </c>
      <c r="AH27" s="243" t="str">
        <f t="shared" si="1"/>
        <v/>
      </c>
    </row>
    <row r="28" spans="1:34" ht="36.75" customHeight="1">
      <c r="A28" s="158">
        <f t="shared" si="2"/>
        <v>17</v>
      </c>
      <c r="B28" s="164" t="str">
        <f>IF('(入力①) 基本情報入力シート'!C49="","",'(入力①) 基本情報入力シート'!C49)</f>
        <v/>
      </c>
      <c r="C28" s="169" t="str">
        <f>IF('(入力①) 基本情報入力シート'!D49="","",'(入力①) 基本情報入力シート'!D49)</f>
        <v/>
      </c>
      <c r="D28" s="172" t="str">
        <f>IF('(入力①) 基本情報入力シート'!E49="","",'(入力①) 基本情報入力シート'!E49)</f>
        <v/>
      </c>
      <c r="E28" s="172" t="str">
        <f>IF('(入力①) 基本情報入力シート'!F49="","",'(入力①) 基本情報入力シート'!F49)</f>
        <v/>
      </c>
      <c r="F28" s="172" t="str">
        <f>IF('(入力①) 基本情報入力シート'!G49="","",'(入力①) 基本情報入力シート'!G49)</f>
        <v/>
      </c>
      <c r="G28" s="172" t="str">
        <f>IF('(入力①) 基本情報入力シート'!H49="","",'(入力①) 基本情報入力シート'!H49)</f>
        <v/>
      </c>
      <c r="H28" s="172" t="str">
        <f>IF('(入力①) 基本情報入力シート'!I49="","",'(入力①) 基本情報入力シート'!I49)</f>
        <v/>
      </c>
      <c r="I28" s="172" t="str">
        <f>IF('(入力①) 基本情報入力シート'!J49="","",'(入力①) 基本情報入力シート'!J49)</f>
        <v/>
      </c>
      <c r="J28" s="172" t="str">
        <f>IF('(入力①) 基本情報入力シート'!K49="","",'(入力①) 基本情報入力シート'!K49)</f>
        <v/>
      </c>
      <c r="K28" s="177" t="str">
        <f>IF('(入力①) 基本情報入力シート'!L49="","",'(入力①) 基本情報入力シート'!L49)</f>
        <v/>
      </c>
      <c r="L28" s="181" t="str">
        <f>IF('(入力①) 基本情報入力シート'!M49="","",'(入力①) 基本情報入力シート'!M49)</f>
        <v/>
      </c>
      <c r="M28" s="185" t="str">
        <f>IF('(入力①) 基本情報入力シート'!R49="","",'(入力①) 基本情報入力シート'!R49)</f>
        <v/>
      </c>
      <c r="N28" s="185" t="str">
        <f>IF('(入力①) 基本情報入力シート'!W49="","",'(入力①) 基本情報入力シート'!W49)</f>
        <v/>
      </c>
      <c r="O28" s="185" t="str">
        <f>IF('(入力①) 基本情報入力シート'!X49="","",'(入力①) 基本情報入力シート'!X49)</f>
        <v/>
      </c>
      <c r="P28" s="198" t="str">
        <f>IF('(入力①) 基本情報入力シート'!Y49="","",'(入力①) 基本情報入力シート'!Y49)</f>
        <v/>
      </c>
      <c r="Q28" s="204" t="str">
        <f>IF('(入力①) 基本情報入力シート'!Z49="","",'(入力①) 基本情報入力シート'!Z49)</f>
        <v/>
      </c>
      <c r="R28" s="208" t="str">
        <f>IF('(入力①) 基本情報入力シート'!AA49="","",'(入力①) 基本情報入力シート'!AA49)</f>
        <v/>
      </c>
      <c r="S28" s="212"/>
      <c r="T28" s="217"/>
      <c r="U28" s="221" t="str">
        <f>IF(P28="","",VLOOKUP(P28,'【参考】数式用'!$A$5:$I$38,MATCH(T28,'【参考】数式用'!$C$4:$G$4,0)+2,0))</f>
        <v/>
      </c>
      <c r="V28" s="225" t="s">
        <v>253</v>
      </c>
      <c r="W28" s="231"/>
      <c r="X28" s="232" t="s">
        <v>37</v>
      </c>
      <c r="Y28" s="231"/>
      <c r="Z28" s="233" t="s">
        <v>237</v>
      </c>
      <c r="AA28" s="231"/>
      <c r="AB28" s="232" t="s">
        <v>37</v>
      </c>
      <c r="AC28" s="231"/>
      <c r="AD28" s="232" t="s">
        <v>42</v>
      </c>
      <c r="AE28" s="236" t="s">
        <v>72</v>
      </c>
      <c r="AF28" s="237" t="str">
        <f t="shared" si="0"/>
        <v/>
      </c>
      <c r="AG28" s="232" t="s">
        <v>255</v>
      </c>
      <c r="AH28" s="243" t="str">
        <f t="shared" si="1"/>
        <v/>
      </c>
    </row>
    <row r="29" spans="1:34" ht="36.75" customHeight="1">
      <c r="A29" s="158">
        <f t="shared" si="2"/>
        <v>18</v>
      </c>
      <c r="B29" s="164" t="str">
        <f>IF('(入力①) 基本情報入力シート'!C50="","",'(入力①) 基本情報入力シート'!C50)</f>
        <v/>
      </c>
      <c r="C29" s="169" t="str">
        <f>IF('(入力①) 基本情報入力シート'!D50="","",'(入力①) 基本情報入力シート'!D50)</f>
        <v/>
      </c>
      <c r="D29" s="172" t="str">
        <f>IF('(入力①) 基本情報入力シート'!E50="","",'(入力①) 基本情報入力シート'!E50)</f>
        <v/>
      </c>
      <c r="E29" s="172" t="str">
        <f>IF('(入力①) 基本情報入力シート'!F50="","",'(入力①) 基本情報入力シート'!F50)</f>
        <v/>
      </c>
      <c r="F29" s="172" t="str">
        <f>IF('(入力①) 基本情報入力シート'!G50="","",'(入力①) 基本情報入力シート'!G50)</f>
        <v/>
      </c>
      <c r="G29" s="172" t="str">
        <f>IF('(入力①) 基本情報入力シート'!H50="","",'(入力①) 基本情報入力シート'!H50)</f>
        <v/>
      </c>
      <c r="H29" s="172" t="str">
        <f>IF('(入力①) 基本情報入力シート'!I50="","",'(入力①) 基本情報入力シート'!I50)</f>
        <v/>
      </c>
      <c r="I29" s="172" t="str">
        <f>IF('(入力①) 基本情報入力シート'!J50="","",'(入力①) 基本情報入力シート'!J50)</f>
        <v/>
      </c>
      <c r="J29" s="172" t="str">
        <f>IF('(入力①) 基本情報入力シート'!K50="","",'(入力①) 基本情報入力シート'!K50)</f>
        <v/>
      </c>
      <c r="K29" s="177" t="str">
        <f>IF('(入力①) 基本情報入力シート'!L50="","",'(入力①) 基本情報入力シート'!L50)</f>
        <v/>
      </c>
      <c r="L29" s="181" t="str">
        <f>IF('(入力①) 基本情報入力シート'!M50="","",'(入力①) 基本情報入力シート'!M50)</f>
        <v/>
      </c>
      <c r="M29" s="185" t="str">
        <f>IF('(入力①) 基本情報入力シート'!R50="","",'(入力①) 基本情報入力シート'!R50)</f>
        <v/>
      </c>
      <c r="N29" s="185" t="str">
        <f>IF('(入力①) 基本情報入力シート'!W50="","",'(入力①) 基本情報入力シート'!W50)</f>
        <v/>
      </c>
      <c r="O29" s="185" t="str">
        <f>IF('(入力①) 基本情報入力シート'!X50="","",'(入力①) 基本情報入力シート'!X50)</f>
        <v/>
      </c>
      <c r="P29" s="198" t="str">
        <f>IF('(入力①) 基本情報入力シート'!Y50="","",'(入力①) 基本情報入力シート'!Y50)</f>
        <v/>
      </c>
      <c r="Q29" s="204" t="str">
        <f>IF('(入力①) 基本情報入力シート'!Z50="","",'(入力①) 基本情報入力シート'!Z50)</f>
        <v/>
      </c>
      <c r="R29" s="208" t="str">
        <f>IF('(入力①) 基本情報入力シート'!AA50="","",'(入力①) 基本情報入力シート'!AA50)</f>
        <v/>
      </c>
      <c r="S29" s="212"/>
      <c r="T29" s="217"/>
      <c r="U29" s="221" t="str">
        <f>IF(P29="","",VLOOKUP(P29,'【参考】数式用'!$A$5:$I$38,MATCH(T29,'【参考】数式用'!$C$4:$G$4,0)+2,0))</f>
        <v/>
      </c>
      <c r="V29" s="225" t="s">
        <v>253</v>
      </c>
      <c r="W29" s="231"/>
      <c r="X29" s="232" t="s">
        <v>37</v>
      </c>
      <c r="Y29" s="231"/>
      <c r="Z29" s="233" t="s">
        <v>237</v>
      </c>
      <c r="AA29" s="231"/>
      <c r="AB29" s="232" t="s">
        <v>37</v>
      </c>
      <c r="AC29" s="231"/>
      <c r="AD29" s="232" t="s">
        <v>42</v>
      </c>
      <c r="AE29" s="236" t="s">
        <v>72</v>
      </c>
      <c r="AF29" s="237" t="str">
        <f t="shared" si="0"/>
        <v/>
      </c>
      <c r="AG29" s="232" t="s">
        <v>255</v>
      </c>
      <c r="AH29" s="243" t="str">
        <f t="shared" si="1"/>
        <v/>
      </c>
    </row>
    <row r="30" spans="1:34" ht="36.75" customHeight="1">
      <c r="A30" s="158">
        <f t="shared" si="2"/>
        <v>19</v>
      </c>
      <c r="B30" s="164" t="str">
        <f>IF('(入力①) 基本情報入力シート'!C51="","",'(入力①) 基本情報入力シート'!C51)</f>
        <v/>
      </c>
      <c r="C30" s="169" t="str">
        <f>IF('(入力①) 基本情報入力シート'!D51="","",'(入力①) 基本情報入力シート'!D51)</f>
        <v/>
      </c>
      <c r="D30" s="172" t="str">
        <f>IF('(入力①) 基本情報入力シート'!E51="","",'(入力①) 基本情報入力シート'!E51)</f>
        <v/>
      </c>
      <c r="E30" s="172" t="str">
        <f>IF('(入力①) 基本情報入力シート'!F51="","",'(入力①) 基本情報入力シート'!F51)</f>
        <v/>
      </c>
      <c r="F30" s="172" t="str">
        <f>IF('(入力①) 基本情報入力シート'!G51="","",'(入力①) 基本情報入力シート'!G51)</f>
        <v/>
      </c>
      <c r="G30" s="172" t="str">
        <f>IF('(入力①) 基本情報入力シート'!H51="","",'(入力①) 基本情報入力シート'!H51)</f>
        <v/>
      </c>
      <c r="H30" s="172" t="str">
        <f>IF('(入力①) 基本情報入力シート'!I51="","",'(入力①) 基本情報入力シート'!I51)</f>
        <v/>
      </c>
      <c r="I30" s="172" t="str">
        <f>IF('(入力①) 基本情報入力シート'!J51="","",'(入力①) 基本情報入力シート'!J51)</f>
        <v/>
      </c>
      <c r="J30" s="172" t="str">
        <f>IF('(入力①) 基本情報入力シート'!K51="","",'(入力①) 基本情報入力シート'!K51)</f>
        <v/>
      </c>
      <c r="K30" s="177" t="str">
        <f>IF('(入力①) 基本情報入力シート'!L51="","",'(入力①) 基本情報入力シート'!L51)</f>
        <v/>
      </c>
      <c r="L30" s="181" t="str">
        <f>IF('(入力①) 基本情報入力シート'!M51="","",'(入力①) 基本情報入力シート'!M51)</f>
        <v/>
      </c>
      <c r="M30" s="185" t="str">
        <f>IF('(入力①) 基本情報入力シート'!R51="","",'(入力①) 基本情報入力シート'!R51)</f>
        <v/>
      </c>
      <c r="N30" s="185" t="str">
        <f>IF('(入力①) 基本情報入力シート'!W51="","",'(入力①) 基本情報入力シート'!W51)</f>
        <v/>
      </c>
      <c r="O30" s="185" t="str">
        <f>IF('(入力①) 基本情報入力シート'!X51="","",'(入力①) 基本情報入力シート'!X51)</f>
        <v/>
      </c>
      <c r="P30" s="198" t="str">
        <f>IF('(入力①) 基本情報入力シート'!Y51="","",'(入力①) 基本情報入力シート'!Y51)</f>
        <v/>
      </c>
      <c r="Q30" s="204" t="str">
        <f>IF('(入力①) 基本情報入力シート'!Z51="","",'(入力①) 基本情報入力シート'!Z51)</f>
        <v/>
      </c>
      <c r="R30" s="208" t="str">
        <f>IF('(入力①) 基本情報入力シート'!AA51="","",'(入力①) 基本情報入力シート'!AA51)</f>
        <v/>
      </c>
      <c r="S30" s="212"/>
      <c r="T30" s="217"/>
      <c r="U30" s="221" t="str">
        <f>IF(P30="","",VLOOKUP(P30,'【参考】数式用'!$A$5:$I$38,MATCH(T30,'【参考】数式用'!$C$4:$G$4,0)+2,0))</f>
        <v/>
      </c>
      <c r="V30" s="225" t="s">
        <v>253</v>
      </c>
      <c r="W30" s="231"/>
      <c r="X30" s="232" t="s">
        <v>37</v>
      </c>
      <c r="Y30" s="231"/>
      <c r="Z30" s="233" t="s">
        <v>237</v>
      </c>
      <c r="AA30" s="231"/>
      <c r="AB30" s="232" t="s">
        <v>37</v>
      </c>
      <c r="AC30" s="231"/>
      <c r="AD30" s="232" t="s">
        <v>42</v>
      </c>
      <c r="AE30" s="236" t="s">
        <v>72</v>
      </c>
      <c r="AF30" s="237" t="str">
        <f t="shared" si="0"/>
        <v/>
      </c>
      <c r="AG30" s="232" t="s">
        <v>255</v>
      </c>
      <c r="AH30" s="243" t="str">
        <f t="shared" si="1"/>
        <v/>
      </c>
    </row>
    <row r="31" spans="1:34" ht="36.75" customHeight="1">
      <c r="A31" s="158">
        <f t="shared" si="2"/>
        <v>20</v>
      </c>
      <c r="B31" s="164" t="str">
        <f>IF('(入力①) 基本情報入力シート'!C52="","",'(入力①) 基本情報入力シート'!C52)</f>
        <v/>
      </c>
      <c r="C31" s="169" t="str">
        <f>IF('(入力①) 基本情報入力シート'!D52="","",'(入力①) 基本情報入力シート'!D52)</f>
        <v/>
      </c>
      <c r="D31" s="172" t="str">
        <f>IF('(入力①) 基本情報入力シート'!E52="","",'(入力①) 基本情報入力シート'!E52)</f>
        <v/>
      </c>
      <c r="E31" s="172" t="str">
        <f>IF('(入力①) 基本情報入力シート'!F52="","",'(入力①) 基本情報入力シート'!F52)</f>
        <v/>
      </c>
      <c r="F31" s="172" t="str">
        <f>IF('(入力①) 基本情報入力シート'!G52="","",'(入力①) 基本情報入力シート'!G52)</f>
        <v/>
      </c>
      <c r="G31" s="172" t="str">
        <f>IF('(入力①) 基本情報入力シート'!H52="","",'(入力①) 基本情報入力シート'!H52)</f>
        <v/>
      </c>
      <c r="H31" s="172" t="str">
        <f>IF('(入力①) 基本情報入力シート'!I52="","",'(入力①) 基本情報入力シート'!I52)</f>
        <v/>
      </c>
      <c r="I31" s="172" t="str">
        <f>IF('(入力①) 基本情報入力シート'!J52="","",'(入力①) 基本情報入力シート'!J52)</f>
        <v/>
      </c>
      <c r="J31" s="172" t="str">
        <f>IF('(入力①) 基本情報入力シート'!K52="","",'(入力①) 基本情報入力シート'!K52)</f>
        <v/>
      </c>
      <c r="K31" s="177" t="str">
        <f>IF('(入力①) 基本情報入力シート'!L52="","",'(入力①) 基本情報入力シート'!L52)</f>
        <v/>
      </c>
      <c r="L31" s="181" t="str">
        <f>IF('(入力①) 基本情報入力シート'!M52="","",'(入力①) 基本情報入力シート'!M52)</f>
        <v/>
      </c>
      <c r="M31" s="185" t="str">
        <f>IF('(入力①) 基本情報入力シート'!R52="","",'(入力①) 基本情報入力シート'!R52)</f>
        <v/>
      </c>
      <c r="N31" s="185" t="str">
        <f>IF('(入力①) 基本情報入力シート'!W52="","",'(入力①) 基本情報入力シート'!W52)</f>
        <v/>
      </c>
      <c r="O31" s="185" t="str">
        <f>IF('(入力①) 基本情報入力シート'!X52="","",'(入力①) 基本情報入力シート'!X52)</f>
        <v/>
      </c>
      <c r="P31" s="198" t="str">
        <f>IF('(入力①) 基本情報入力シート'!Y52="","",'(入力①) 基本情報入力シート'!Y52)</f>
        <v/>
      </c>
      <c r="Q31" s="204" t="str">
        <f>IF('(入力①) 基本情報入力シート'!Z52="","",'(入力①) 基本情報入力シート'!Z52)</f>
        <v/>
      </c>
      <c r="R31" s="208" t="str">
        <f>IF('(入力①) 基本情報入力シート'!AA52="","",'(入力①) 基本情報入力シート'!AA52)</f>
        <v/>
      </c>
      <c r="S31" s="212"/>
      <c r="T31" s="217"/>
      <c r="U31" s="221" t="str">
        <f>IF(P31="","",VLOOKUP(P31,'【参考】数式用'!$A$5:$I$38,MATCH(T31,'【参考】数式用'!$C$4:$G$4,0)+2,0))</f>
        <v/>
      </c>
      <c r="V31" s="225" t="s">
        <v>253</v>
      </c>
      <c r="W31" s="231"/>
      <c r="X31" s="232" t="s">
        <v>37</v>
      </c>
      <c r="Y31" s="231"/>
      <c r="Z31" s="233" t="s">
        <v>237</v>
      </c>
      <c r="AA31" s="231"/>
      <c r="AB31" s="232" t="s">
        <v>37</v>
      </c>
      <c r="AC31" s="231"/>
      <c r="AD31" s="232" t="s">
        <v>42</v>
      </c>
      <c r="AE31" s="236" t="s">
        <v>72</v>
      </c>
      <c r="AF31" s="237" t="str">
        <f t="shared" si="0"/>
        <v/>
      </c>
      <c r="AG31" s="232" t="s">
        <v>255</v>
      </c>
      <c r="AH31" s="243" t="str">
        <f t="shared" si="1"/>
        <v/>
      </c>
    </row>
    <row r="32" spans="1:34" ht="36.75" customHeight="1">
      <c r="A32" s="158">
        <f t="shared" si="2"/>
        <v>21</v>
      </c>
      <c r="B32" s="164" t="str">
        <f>IF('(入力①) 基本情報入力シート'!C53="","",'(入力①) 基本情報入力シート'!C53)</f>
        <v/>
      </c>
      <c r="C32" s="169" t="str">
        <f>IF('(入力①) 基本情報入力シート'!D53="","",'(入力①) 基本情報入力シート'!D53)</f>
        <v/>
      </c>
      <c r="D32" s="172" t="str">
        <f>IF('(入力①) 基本情報入力シート'!E53="","",'(入力①) 基本情報入力シート'!E53)</f>
        <v/>
      </c>
      <c r="E32" s="172" t="str">
        <f>IF('(入力①) 基本情報入力シート'!F53="","",'(入力①) 基本情報入力シート'!F53)</f>
        <v/>
      </c>
      <c r="F32" s="172" t="str">
        <f>IF('(入力①) 基本情報入力シート'!G53="","",'(入力①) 基本情報入力シート'!G53)</f>
        <v/>
      </c>
      <c r="G32" s="172" t="str">
        <f>IF('(入力①) 基本情報入力シート'!H53="","",'(入力①) 基本情報入力シート'!H53)</f>
        <v/>
      </c>
      <c r="H32" s="172" t="str">
        <f>IF('(入力①) 基本情報入力シート'!I53="","",'(入力①) 基本情報入力シート'!I53)</f>
        <v/>
      </c>
      <c r="I32" s="172" t="str">
        <f>IF('(入力①) 基本情報入力シート'!J53="","",'(入力①) 基本情報入力シート'!J53)</f>
        <v/>
      </c>
      <c r="J32" s="172" t="str">
        <f>IF('(入力①) 基本情報入力シート'!K53="","",'(入力①) 基本情報入力シート'!K53)</f>
        <v/>
      </c>
      <c r="K32" s="177" t="str">
        <f>IF('(入力①) 基本情報入力シート'!L53="","",'(入力①) 基本情報入力シート'!L53)</f>
        <v/>
      </c>
      <c r="L32" s="181" t="str">
        <f>IF('(入力①) 基本情報入力シート'!M53="","",'(入力①) 基本情報入力シート'!M53)</f>
        <v/>
      </c>
      <c r="M32" s="185" t="str">
        <f>IF('(入力①) 基本情報入力シート'!R53="","",'(入力①) 基本情報入力シート'!R53)</f>
        <v/>
      </c>
      <c r="N32" s="185" t="str">
        <f>IF('(入力①) 基本情報入力シート'!W53="","",'(入力①) 基本情報入力シート'!W53)</f>
        <v/>
      </c>
      <c r="O32" s="185" t="str">
        <f>IF('(入力①) 基本情報入力シート'!X53="","",'(入力①) 基本情報入力シート'!X53)</f>
        <v/>
      </c>
      <c r="P32" s="198" t="str">
        <f>IF('(入力①) 基本情報入力シート'!Y53="","",'(入力①) 基本情報入力シート'!Y53)</f>
        <v/>
      </c>
      <c r="Q32" s="204" t="str">
        <f>IF('(入力①) 基本情報入力シート'!Z53="","",'(入力①) 基本情報入力シート'!Z53)</f>
        <v/>
      </c>
      <c r="R32" s="208" t="str">
        <f>IF('(入力①) 基本情報入力シート'!AA53="","",'(入力①) 基本情報入力シート'!AA53)</f>
        <v/>
      </c>
      <c r="S32" s="212"/>
      <c r="T32" s="217"/>
      <c r="U32" s="221" t="str">
        <f>IF(P32="","",VLOOKUP(P32,'【参考】数式用'!$A$5:$I$38,MATCH(T32,'【参考】数式用'!$C$4:$G$4,0)+2,0))</f>
        <v/>
      </c>
      <c r="V32" s="225" t="s">
        <v>253</v>
      </c>
      <c r="W32" s="231"/>
      <c r="X32" s="232" t="s">
        <v>37</v>
      </c>
      <c r="Y32" s="231"/>
      <c r="Z32" s="233" t="s">
        <v>237</v>
      </c>
      <c r="AA32" s="231"/>
      <c r="AB32" s="232" t="s">
        <v>37</v>
      </c>
      <c r="AC32" s="231"/>
      <c r="AD32" s="232" t="s">
        <v>42</v>
      </c>
      <c r="AE32" s="236" t="s">
        <v>72</v>
      </c>
      <c r="AF32" s="237" t="str">
        <f t="shared" si="0"/>
        <v/>
      </c>
      <c r="AG32" s="232" t="s">
        <v>255</v>
      </c>
      <c r="AH32" s="243" t="str">
        <f t="shared" si="1"/>
        <v/>
      </c>
    </row>
    <row r="33" spans="1:34" ht="36.75" customHeight="1">
      <c r="A33" s="158">
        <f t="shared" si="2"/>
        <v>22</v>
      </c>
      <c r="B33" s="164" t="str">
        <f>IF('(入力①) 基本情報入力シート'!C54="","",'(入力①) 基本情報入力シート'!C54)</f>
        <v/>
      </c>
      <c r="C33" s="169" t="str">
        <f>IF('(入力①) 基本情報入力シート'!D54="","",'(入力①) 基本情報入力シート'!D54)</f>
        <v/>
      </c>
      <c r="D33" s="172" t="str">
        <f>IF('(入力①) 基本情報入力シート'!E54="","",'(入力①) 基本情報入力シート'!E54)</f>
        <v/>
      </c>
      <c r="E33" s="172" t="str">
        <f>IF('(入力①) 基本情報入力シート'!F54="","",'(入力①) 基本情報入力シート'!F54)</f>
        <v/>
      </c>
      <c r="F33" s="172" t="str">
        <f>IF('(入力①) 基本情報入力シート'!G54="","",'(入力①) 基本情報入力シート'!G54)</f>
        <v/>
      </c>
      <c r="G33" s="172" t="str">
        <f>IF('(入力①) 基本情報入力シート'!H54="","",'(入力①) 基本情報入力シート'!H54)</f>
        <v/>
      </c>
      <c r="H33" s="172" t="str">
        <f>IF('(入力①) 基本情報入力シート'!I54="","",'(入力①) 基本情報入力シート'!I54)</f>
        <v/>
      </c>
      <c r="I33" s="172" t="str">
        <f>IF('(入力①) 基本情報入力シート'!J54="","",'(入力①) 基本情報入力シート'!J54)</f>
        <v/>
      </c>
      <c r="J33" s="172" t="str">
        <f>IF('(入力①) 基本情報入力シート'!K54="","",'(入力①) 基本情報入力シート'!K54)</f>
        <v/>
      </c>
      <c r="K33" s="177" t="str">
        <f>IF('(入力①) 基本情報入力シート'!L54="","",'(入力①) 基本情報入力シート'!L54)</f>
        <v/>
      </c>
      <c r="L33" s="181" t="str">
        <f>IF('(入力①) 基本情報入力シート'!M54="","",'(入力①) 基本情報入力シート'!M54)</f>
        <v/>
      </c>
      <c r="M33" s="185" t="str">
        <f>IF('(入力①) 基本情報入力シート'!R54="","",'(入力①) 基本情報入力シート'!R54)</f>
        <v/>
      </c>
      <c r="N33" s="185" t="str">
        <f>IF('(入力①) 基本情報入力シート'!W54="","",'(入力①) 基本情報入力シート'!W54)</f>
        <v/>
      </c>
      <c r="O33" s="185" t="str">
        <f>IF('(入力①) 基本情報入力シート'!X54="","",'(入力①) 基本情報入力シート'!X54)</f>
        <v/>
      </c>
      <c r="P33" s="198" t="str">
        <f>IF('(入力①) 基本情報入力シート'!Y54="","",'(入力①) 基本情報入力シート'!Y54)</f>
        <v/>
      </c>
      <c r="Q33" s="204" t="str">
        <f>IF('(入力①) 基本情報入力シート'!Z54="","",'(入力①) 基本情報入力シート'!Z54)</f>
        <v/>
      </c>
      <c r="R33" s="208" t="str">
        <f>IF('(入力①) 基本情報入力シート'!AA54="","",'(入力①) 基本情報入力シート'!AA54)</f>
        <v/>
      </c>
      <c r="S33" s="212"/>
      <c r="T33" s="217"/>
      <c r="U33" s="221" t="str">
        <f>IF(P33="","",VLOOKUP(P33,'【参考】数式用'!$A$5:$I$38,MATCH(T33,'【参考】数式用'!$C$4:$G$4,0)+2,0))</f>
        <v/>
      </c>
      <c r="V33" s="225" t="s">
        <v>253</v>
      </c>
      <c r="W33" s="231"/>
      <c r="X33" s="232" t="s">
        <v>37</v>
      </c>
      <c r="Y33" s="231"/>
      <c r="Z33" s="233" t="s">
        <v>237</v>
      </c>
      <c r="AA33" s="231"/>
      <c r="AB33" s="232" t="s">
        <v>37</v>
      </c>
      <c r="AC33" s="231"/>
      <c r="AD33" s="232" t="s">
        <v>42</v>
      </c>
      <c r="AE33" s="236" t="s">
        <v>72</v>
      </c>
      <c r="AF33" s="237" t="str">
        <f t="shared" si="0"/>
        <v/>
      </c>
      <c r="AG33" s="232" t="s">
        <v>255</v>
      </c>
      <c r="AH33" s="243" t="str">
        <f t="shared" si="1"/>
        <v/>
      </c>
    </row>
    <row r="34" spans="1:34" ht="36.75" customHeight="1">
      <c r="A34" s="158">
        <f t="shared" si="2"/>
        <v>23</v>
      </c>
      <c r="B34" s="164" t="str">
        <f>IF('(入力①) 基本情報入力シート'!C55="","",'(入力①) 基本情報入力シート'!C55)</f>
        <v/>
      </c>
      <c r="C34" s="169" t="str">
        <f>IF('(入力①) 基本情報入力シート'!D55="","",'(入力①) 基本情報入力シート'!D55)</f>
        <v/>
      </c>
      <c r="D34" s="172" t="str">
        <f>IF('(入力①) 基本情報入力シート'!E55="","",'(入力①) 基本情報入力シート'!E55)</f>
        <v/>
      </c>
      <c r="E34" s="172" t="str">
        <f>IF('(入力①) 基本情報入力シート'!F55="","",'(入力①) 基本情報入力シート'!F55)</f>
        <v/>
      </c>
      <c r="F34" s="172" t="str">
        <f>IF('(入力①) 基本情報入力シート'!G55="","",'(入力①) 基本情報入力シート'!G55)</f>
        <v/>
      </c>
      <c r="G34" s="172" t="str">
        <f>IF('(入力①) 基本情報入力シート'!H55="","",'(入力①) 基本情報入力シート'!H55)</f>
        <v/>
      </c>
      <c r="H34" s="172" t="str">
        <f>IF('(入力①) 基本情報入力シート'!I55="","",'(入力①) 基本情報入力シート'!I55)</f>
        <v/>
      </c>
      <c r="I34" s="172" t="str">
        <f>IF('(入力①) 基本情報入力シート'!J55="","",'(入力①) 基本情報入力シート'!J55)</f>
        <v/>
      </c>
      <c r="J34" s="172" t="str">
        <f>IF('(入力①) 基本情報入力シート'!K55="","",'(入力①) 基本情報入力シート'!K55)</f>
        <v/>
      </c>
      <c r="K34" s="177" t="str">
        <f>IF('(入力①) 基本情報入力シート'!L55="","",'(入力①) 基本情報入力シート'!L55)</f>
        <v/>
      </c>
      <c r="L34" s="181" t="str">
        <f>IF('(入力①) 基本情報入力シート'!M55="","",'(入力①) 基本情報入力シート'!M55)</f>
        <v/>
      </c>
      <c r="M34" s="185" t="str">
        <f>IF('(入力①) 基本情報入力シート'!R55="","",'(入力①) 基本情報入力シート'!R55)</f>
        <v/>
      </c>
      <c r="N34" s="185" t="str">
        <f>IF('(入力①) 基本情報入力シート'!W55="","",'(入力①) 基本情報入力シート'!W55)</f>
        <v/>
      </c>
      <c r="O34" s="185" t="str">
        <f>IF('(入力①) 基本情報入力シート'!X55="","",'(入力①) 基本情報入力シート'!X55)</f>
        <v/>
      </c>
      <c r="P34" s="198" t="str">
        <f>IF('(入力①) 基本情報入力シート'!Y55="","",'(入力①) 基本情報入力シート'!Y55)</f>
        <v/>
      </c>
      <c r="Q34" s="204" t="str">
        <f>IF('(入力①) 基本情報入力シート'!Z55="","",'(入力①) 基本情報入力シート'!Z55)</f>
        <v/>
      </c>
      <c r="R34" s="208" t="str">
        <f>IF('(入力①) 基本情報入力シート'!AA55="","",'(入力①) 基本情報入力シート'!AA55)</f>
        <v/>
      </c>
      <c r="S34" s="212"/>
      <c r="T34" s="217"/>
      <c r="U34" s="221" t="str">
        <f>IF(P34="","",VLOOKUP(P34,'【参考】数式用'!$A$5:$I$38,MATCH(T34,'【参考】数式用'!$C$4:$G$4,0)+2,0))</f>
        <v/>
      </c>
      <c r="V34" s="225" t="s">
        <v>253</v>
      </c>
      <c r="W34" s="231"/>
      <c r="X34" s="232" t="s">
        <v>37</v>
      </c>
      <c r="Y34" s="231"/>
      <c r="Z34" s="233" t="s">
        <v>237</v>
      </c>
      <c r="AA34" s="231"/>
      <c r="AB34" s="232" t="s">
        <v>37</v>
      </c>
      <c r="AC34" s="231"/>
      <c r="AD34" s="232" t="s">
        <v>42</v>
      </c>
      <c r="AE34" s="236" t="s">
        <v>72</v>
      </c>
      <c r="AF34" s="237" t="str">
        <f t="shared" si="0"/>
        <v/>
      </c>
      <c r="AG34" s="232" t="s">
        <v>255</v>
      </c>
      <c r="AH34" s="243" t="str">
        <f t="shared" si="1"/>
        <v/>
      </c>
    </row>
    <row r="35" spans="1:34" ht="36.75" customHeight="1">
      <c r="A35" s="158">
        <f t="shared" si="2"/>
        <v>24</v>
      </c>
      <c r="B35" s="164" t="str">
        <f>IF('(入力①) 基本情報入力シート'!C56="","",'(入力①) 基本情報入力シート'!C56)</f>
        <v/>
      </c>
      <c r="C35" s="169" t="str">
        <f>IF('(入力①) 基本情報入力シート'!D56="","",'(入力①) 基本情報入力シート'!D56)</f>
        <v/>
      </c>
      <c r="D35" s="172" t="str">
        <f>IF('(入力①) 基本情報入力シート'!E56="","",'(入力①) 基本情報入力シート'!E56)</f>
        <v/>
      </c>
      <c r="E35" s="172" t="str">
        <f>IF('(入力①) 基本情報入力シート'!F56="","",'(入力①) 基本情報入力シート'!F56)</f>
        <v/>
      </c>
      <c r="F35" s="172" t="str">
        <f>IF('(入力①) 基本情報入力シート'!G56="","",'(入力①) 基本情報入力シート'!G56)</f>
        <v/>
      </c>
      <c r="G35" s="172" t="str">
        <f>IF('(入力①) 基本情報入力シート'!H56="","",'(入力①) 基本情報入力シート'!H56)</f>
        <v/>
      </c>
      <c r="H35" s="172" t="str">
        <f>IF('(入力①) 基本情報入力シート'!I56="","",'(入力①) 基本情報入力シート'!I56)</f>
        <v/>
      </c>
      <c r="I35" s="172" t="str">
        <f>IF('(入力①) 基本情報入力シート'!J56="","",'(入力①) 基本情報入力シート'!J56)</f>
        <v/>
      </c>
      <c r="J35" s="172" t="str">
        <f>IF('(入力①) 基本情報入力シート'!K56="","",'(入力①) 基本情報入力シート'!K56)</f>
        <v/>
      </c>
      <c r="K35" s="177" t="str">
        <f>IF('(入力①) 基本情報入力シート'!L56="","",'(入力①) 基本情報入力シート'!L56)</f>
        <v/>
      </c>
      <c r="L35" s="181" t="str">
        <f>IF('(入力①) 基本情報入力シート'!M56="","",'(入力①) 基本情報入力シート'!M56)</f>
        <v/>
      </c>
      <c r="M35" s="185" t="str">
        <f>IF('(入力①) 基本情報入力シート'!R56="","",'(入力①) 基本情報入力シート'!R56)</f>
        <v/>
      </c>
      <c r="N35" s="185" t="str">
        <f>IF('(入力①) 基本情報入力シート'!W56="","",'(入力①) 基本情報入力シート'!W56)</f>
        <v/>
      </c>
      <c r="O35" s="185" t="str">
        <f>IF('(入力①) 基本情報入力シート'!X56="","",'(入力①) 基本情報入力シート'!X56)</f>
        <v/>
      </c>
      <c r="P35" s="198" t="str">
        <f>IF('(入力①) 基本情報入力シート'!Y56="","",'(入力①) 基本情報入力シート'!Y56)</f>
        <v/>
      </c>
      <c r="Q35" s="204" t="str">
        <f>IF('(入力①) 基本情報入力シート'!Z56="","",'(入力①) 基本情報入力シート'!Z56)</f>
        <v/>
      </c>
      <c r="R35" s="208" t="str">
        <f>IF('(入力①) 基本情報入力シート'!AA56="","",'(入力①) 基本情報入力シート'!AA56)</f>
        <v/>
      </c>
      <c r="S35" s="212"/>
      <c r="T35" s="217"/>
      <c r="U35" s="221" t="str">
        <f>IF(P35="","",VLOOKUP(P35,'【参考】数式用'!$A$5:$I$38,MATCH(T35,'【参考】数式用'!$C$4:$G$4,0)+2,0))</f>
        <v/>
      </c>
      <c r="V35" s="225" t="s">
        <v>253</v>
      </c>
      <c r="W35" s="231"/>
      <c r="X35" s="232" t="s">
        <v>37</v>
      </c>
      <c r="Y35" s="231"/>
      <c r="Z35" s="233" t="s">
        <v>237</v>
      </c>
      <c r="AA35" s="231"/>
      <c r="AB35" s="232" t="s">
        <v>37</v>
      </c>
      <c r="AC35" s="231"/>
      <c r="AD35" s="232" t="s">
        <v>42</v>
      </c>
      <c r="AE35" s="236" t="s">
        <v>72</v>
      </c>
      <c r="AF35" s="237" t="str">
        <f t="shared" si="0"/>
        <v/>
      </c>
      <c r="AG35" s="232" t="s">
        <v>255</v>
      </c>
      <c r="AH35" s="243" t="str">
        <f t="shared" si="1"/>
        <v/>
      </c>
    </row>
    <row r="36" spans="1:34" ht="36.75" customHeight="1">
      <c r="A36" s="158">
        <f t="shared" si="2"/>
        <v>25</v>
      </c>
      <c r="B36" s="164" t="str">
        <f>IF('(入力①) 基本情報入力シート'!C57="","",'(入力①) 基本情報入力シート'!C57)</f>
        <v/>
      </c>
      <c r="C36" s="169" t="str">
        <f>IF('(入力①) 基本情報入力シート'!D57="","",'(入力①) 基本情報入力シート'!D57)</f>
        <v/>
      </c>
      <c r="D36" s="172" t="str">
        <f>IF('(入力①) 基本情報入力シート'!E57="","",'(入力①) 基本情報入力シート'!E57)</f>
        <v/>
      </c>
      <c r="E36" s="172" t="str">
        <f>IF('(入力①) 基本情報入力シート'!F57="","",'(入力①) 基本情報入力シート'!F57)</f>
        <v/>
      </c>
      <c r="F36" s="172" t="str">
        <f>IF('(入力①) 基本情報入力シート'!G57="","",'(入力①) 基本情報入力シート'!G57)</f>
        <v/>
      </c>
      <c r="G36" s="172" t="str">
        <f>IF('(入力①) 基本情報入力シート'!H57="","",'(入力①) 基本情報入力シート'!H57)</f>
        <v/>
      </c>
      <c r="H36" s="172" t="str">
        <f>IF('(入力①) 基本情報入力シート'!I57="","",'(入力①) 基本情報入力シート'!I57)</f>
        <v/>
      </c>
      <c r="I36" s="172" t="str">
        <f>IF('(入力①) 基本情報入力シート'!J57="","",'(入力①) 基本情報入力シート'!J57)</f>
        <v/>
      </c>
      <c r="J36" s="172" t="str">
        <f>IF('(入力①) 基本情報入力シート'!K57="","",'(入力①) 基本情報入力シート'!K57)</f>
        <v/>
      </c>
      <c r="K36" s="177" t="str">
        <f>IF('(入力①) 基本情報入力シート'!L57="","",'(入力①) 基本情報入力シート'!L57)</f>
        <v/>
      </c>
      <c r="L36" s="181" t="str">
        <f>IF('(入力①) 基本情報入力シート'!M57="","",'(入力①) 基本情報入力シート'!M57)</f>
        <v/>
      </c>
      <c r="M36" s="185" t="str">
        <f>IF('(入力①) 基本情報入力シート'!R57="","",'(入力①) 基本情報入力シート'!R57)</f>
        <v/>
      </c>
      <c r="N36" s="185" t="str">
        <f>IF('(入力①) 基本情報入力シート'!W57="","",'(入力①) 基本情報入力シート'!W57)</f>
        <v/>
      </c>
      <c r="O36" s="185" t="str">
        <f>IF('(入力①) 基本情報入力シート'!X57="","",'(入力①) 基本情報入力シート'!X57)</f>
        <v/>
      </c>
      <c r="P36" s="198" t="str">
        <f>IF('(入力①) 基本情報入力シート'!Y57="","",'(入力①) 基本情報入力シート'!Y57)</f>
        <v/>
      </c>
      <c r="Q36" s="204" t="str">
        <f>IF('(入力①) 基本情報入力シート'!Z57="","",'(入力①) 基本情報入力シート'!Z57)</f>
        <v/>
      </c>
      <c r="R36" s="208" t="str">
        <f>IF('(入力①) 基本情報入力シート'!AA57="","",'(入力①) 基本情報入力シート'!AA57)</f>
        <v/>
      </c>
      <c r="S36" s="212"/>
      <c r="T36" s="217"/>
      <c r="U36" s="221" t="str">
        <f>IF(P36="","",VLOOKUP(P36,'【参考】数式用'!$A$5:$I$38,MATCH(T36,'【参考】数式用'!$C$4:$G$4,0)+2,0))</f>
        <v/>
      </c>
      <c r="V36" s="225" t="s">
        <v>253</v>
      </c>
      <c r="W36" s="231"/>
      <c r="X36" s="232" t="s">
        <v>37</v>
      </c>
      <c r="Y36" s="231"/>
      <c r="Z36" s="233" t="s">
        <v>237</v>
      </c>
      <c r="AA36" s="231"/>
      <c r="AB36" s="232" t="s">
        <v>37</v>
      </c>
      <c r="AC36" s="231"/>
      <c r="AD36" s="232" t="s">
        <v>42</v>
      </c>
      <c r="AE36" s="236" t="s">
        <v>72</v>
      </c>
      <c r="AF36" s="237" t="str">
        <f t="shared" si="0"/>
        <v/>
      </c>
      <c r="AG36" s="232" t="s">
        <v>255</v>
      </c>
      <c r="AH36" s="243" t="str">
        <f t="shared" si="1"/>
        <v/>
      </c>
    </row>
    <row r="37" spans="1:34" ht="36.75" customHeight="1">
      <c r="A37" s="158">
        <f t="shared" si="2"/>
        <v>26</v>
      </c>
      <c r="B37" s="164" t="str">
        <f>IF('(入力①) 基本情報入力シート'!C58="","",'(入力①) 基本情報入力シート'!C58)</f>
        <v/>
      </c>
      <c r="C37" s="169" t="str">
        <f>IF('(入力①) 基本情報入力シート'!D58="","",'(入力①) 基本情報入力シート'!D58)</f>
        <v/>
      </c>
      <c r="D37" s="172" t="str">
        <f>IF('(入力①) 基本情報入力シート'!E58="","",'(入力①) 基本情報入力シート'!E58)</f>
        <v/>
      </c>
      <c r="E37" s="172" t="str">
        <f>IF('(入力①) 基本情報入力シート'!F58="","",'(入力①) 基本情報入力シート'!F58)</f>
        <v/>
      </c>
      <c r="F37" s="172" t="str">
        <f>IF('(入力①) 基本情報入力シート'!G58="","",'(入力①) 基本情報入力シート'!G58)</f>
        <v/>
      </c>
      <c r="G37" s="172" t="str">
        <f>IF('(入力①) 基本情報入力シート'!H58="","",'(入力①) 基本情報入力シート'!H58)</f>
        <v/>
      </c>
      <c r="H37" s="172" t="str">
        <f>IF('(入力①) 基本情報入力シート'!I58="","",'(入力①) 基本情報入力シート'!I58)</f>
        <v/>
      </c>
      <c r="I37" s="172" t="str">
        <f>IF('(入力①) 基本情報入力シート'!J58="","",'(入力①) 基本情報入力シート'!J58)</f>
        <v/>
      </c>
      <c r="J37" s="172" t="str">
        <f>IF('(入力①) 基本情報入力シート'!K58="","",'(入力①) 基本情報入力シート'!K58)</f>
        <v/>
      </c>
      <c r="K37" s="177" t="str">
        <f>IF('(入力①) 基本情報入力シート'!L58="","",'(入力①) 基本情報入力シート'!L58)</f>
        <v/>
      </c>
      <c r="L37" s="181" t="str">
        <f>IF('(入力①) 基本情報入力シート'!M58="","",'(入力①) 基本情報入力シート'!M58)</f>
        <v/>
      </c>
      <c r="M37" s="185" t="str">
        <f>IF('(入力①) 基本情報入力シート'!R58="","",'(入力①) 基本情報入力シート'!R58)</f>
        <v/>
      </c>
      <c r="N37" s="185" t="str">
        <f>IF('(入力①) 基本情報入力シート'!W58="","",'(入力①) 基本情報入力シート'!W58)</f>
        <v/>
      </c>
      <c r="O37" s="185" t="str">
        <f>IF('(入力①) 基本情報入力シート'!X58="","",'(入力①) 基本情報入力シート'!X58)</f>
        <v/>
      </c>
      <c r="P37" s="198" t="str">
        <f>IF('(入力①) 基本情報入力シート'!Y58="","",'(入力①) 基本情報入力シート'!Y58)</f>
        <v/>
      </c>
      <c r="Q37" s="204" t="str">
        <f>IF('(入力①) 基本情報入力シート'!Z58="","",'(入力①) 基本情報入力シート'!Z58)</f>
        <v/>
      </c>
      <c r="R37" s="208" t="str">
        <f>IF('(入力①) 基本情報入力シート'!AA58="","",'(入力①) 基本情報入力シート'!AA58)</f>
        <v/>
      </c>
      <c r="S37" s="212"/>
      <c r="T37" s="217"/>
      <c r="U37" s="221" t="str">
        <f>IF(P37="","",VLOOKUP(P37,'【参考】数式用'!$A$5:$I$38,MATCH(T37,'【参考】数式用'!$C$4:$G$4,0)+2,0))</f>
        <v/>
      </c>
      <c r="V37" s="225" t="s">
        <v>253</v>
      </c>
      <c r="W37" s="231"/>
      <c r="X37" s="232" t="s">
        <v>37</v>
      </c>
      <c r="Y37" s="231"/>
      <c r="Z37" s="233" t="s">
        <v>237</v>
      </c>
      <c r="AA37" s="231"/>
      <c r="AB37" s="232" t="s">
        <v>37</v>
      </c>
      <c r="AC37" s="231"/>
      <c r="AD37" s="232" t="s">
        <v>42</v>
      </c>
      <c r="AE37" s="236" t="s">
        <v>72</v>
      </c>
      <c r="AF37" s="237" t="str">
        <f t="shared" si="0"/>
        <v/>
      </c>
      <c r="AG37" s="232" t="s">
        <v>255</v>
      </c>
      <c r="AH37" s="243" t="str">
        <f t="shared" si="1"/>
        <v/>
      </c>
    </row>
    <row r="38" spans="1:34" ht="36.75" customHeight="1">
      <c r="A38" s="158">
        <f t="shared" si="2"/>
        <v>27</v>
      </c>
      <c r="B38" s="164" t="str">
        <f>IF('(入力①) 基本情報入力シート'!C59="","",'(入力①) 基本情報入力シート'!C59)</f>
        <v/>
      </c>
      <c r="C38" s="169" t="str">
        <f>IF('(入力①) 基本情報入力シート'!D59="","",'(入力①) 基本情報入力シート'!D59)</f>
        <v/>
      </c>
      <c r="D38" s="172" t="str">
        <f>IF('(入力①) 基本情報入力シート'!E59="","",'(入力①) 基本情報入力シート'!E59)</f>
        <v/>
      </c>
      <c r="E38" s="172" t="str">
        <f>IF('(入力①) 基本情報入力シート'!F59="","",'(入力①) 基本情報入力シート'!F59)</f>
        <v/>
      </c>
      <c r="F38" s="172" t="str">
        <f>IF('(入力①) 基本情報入力シート'!G59="","",'(入力①) 基本情報入力シート'!G59)</f>
        <v/>
      </c>
      <c r="G38" s="172" t="str">
        <f>IF('(入力①) 基本情報入力シート'!H59="","",'(入力①) 基本情報入力シート'!H59)</f>
        <v/>
      </c>
      <c r="H38" s="172" t="str">
        <f>IF('(入力①) 基本情報入力シート'!I59="","",'(入力①) 基本情報入力シート'!I59)</f>
        <v/>
      </c>
      <c r="I38" s="172" t="str">
        <f>IF('(入力①) 基本情報入力シート'!J59="","",'(入力①) 基本情報入力シート'!J59)</f>
        <v/>
      </c>
      <c r="J38" s="172" t="str">
        <f>IF('(入力①) 基本情報入力シート'!K59="","",'(入力①) 基本情報入力シート'!K59)</f>
        <v/>
      </c>
      <c r="K38" s="177" t="str">
        <f>IF('(入力①) 基本情報入力シート'!L59="","",'(入力①) 基本情報入力シート'!L59)</f>
        <v/>
      </c>
      <c r="L38" s="181" t="str">
        <f>IF('(入力①) 基本情報入力シート'!M59="","",'(入力①) 基本情報入力シート'!M59)</f>
        <v/>
      </c>
      <c r="M38" s="185" t="str">
        <f>IF('(入力①) 基本情報入力シート'!R59="","",'(入力①) 基本情報入力シート'!R59)</f>
        <v/>
      </c>
      <c r="N38" s="185" t="str">
        <f>IF('(入力①) 基本情報入力シート'!W59="","",'(入力①) 基本情報入力シート'!W59)</f>
        <v/>
      </c>
      <c r="O38" s="185" t="str">
        <f>IF('(入力①) 基本情報入力シート'!X59="","",'(入力①) 基本情報入力シート'!X59)</f>
        <v/>
      </c>
      <c r="P38" s="198" t="str">
        <f>IF('(入力①) 基本情報入力シート'!Y59="","",'(入力①) 基本情報入力シート'!Y59)</f>
        <v/>
      </c>
      <c r="Q38" s="204" t="str">
        <f>IF('(入力①) 基本情報入力シート'!Z59="","",'(入力①) 基本情報入力シート'!Z59)</f>
        <v/>
      </c>
      <c r="R38" s="208" t="str">
        <f>IF('(入力①) 基本情報入力シート'!AA59="","",'(入力①) 基本情報入力シート'!AA59)</f>
        <v/>
      </c>
      <c r="S38" s="212"/>
      <c r="T38" s="217"/>
      <c r="U38" s="221" t="str">
        <f>IF(P38="","",VLOOKUP(P38,'【参考】数式用'!$A$5:$I$38,MATCH(T38,'【参考】数式用'!$C$4:$G$4,0)+2,0))</f>
        <v/>
      </c>
      <c r="V38" s="225" t="s">
        <v>253</v>
      </c>
      <c r="W38" s="231"/>
      <c r="X38" s="232" t="s">
        <v>37</v>
      </c>
      <c r="Y38" s="231"/>
      <c r="Z38" s="233" t="s">
        <v>237</v>
      </c>
      <c r="AA38" s="231"/>
      <c r="AB38" s="232" t="s">
        <v>37</v>
      </c>
      <c r="AC38" s="231"/>
      <c r="AD38" s="232" t="s">
        <v>42</v>
      </c>
      <c r="AE38" s="236" t="s">
        <v>72</v>
      </c>
      <c r="AF38" s="237" t="str">
        <f t="shared" si="0"/>
        <v/>
      </c>
      <c r="AG38" s="232" t="s">
        <v>255</v>
      </c>
      <c r="AH38" s="243" t="str">
        <f t="shared" si="1"/>
        <v/>
      </c>
    </row>
    <row r="39" spans="1:34" ht="36.75" customHeight="1">
      <c r="A39" s="158">
        <f t="shared" si="2"/>
        <v>28</v>
      </c>
      <c r="B39" s="164" t="str">
        <f>IF('(入力①) 基本情報入力シート'!C60="","",'(入力①) 基本情報入力シート'!C60)</f>
        <v/>
      </c>
      <c r="C39" s="169" t="str">
        <f>IF('(入力①) 基本情報入力シート'!D60="","",'(入力①) 基本情報入力シート'!D60)</f>
        <v/>
      </c>
      <c r="D39" s="172" t="str">
        <f>IF('(入力①) 基本情報入力シート'!E60="","",'(入力①) 基本情報入力シート'!E60)</f>
        <v/>
      </c>
      <c r="E39" s="172" t="str">
        <f>IF('(入力①) 基本情報入力シート'!F60="","",'(入力①) 基本情報入力シート'!F60)</f>
        <v/>
      </c>
      <c r="F39" s="172" t="str">
        <f>IF('(入力①) 基本情報入力シート'!G60="","",'(入力①) 基本情報入力シート'!G60)</f>
        <v/>
      </c>
      <c r="G39" s="172" t="str">
        <f>IF('(入力①) 基本情報入力シート'!H60="","",'(入力①) 基本情報入力シート'!H60)</f>
        <v/>
      </c>
      <c r="H39" s="172" t="str">
        <f>IF('(入力①) 基本情報入力シート'!I60="","",'(入力①) 基本情報入力シート'!I60)</f>
        <v/>
      </c>
      <c r="I39" s="172" t="str">
        <f>IF('(入力①) 基本情報入力シート'!J60="","",'(入力①) 基本情報入力シート'!J60)</f>
        <v/>
      </c>
      <c r="J39" s="172" t="str">
        <f>IF('(入力①) 基本情報入力シート'!K60="","",'(入力①) 基本情報入力シート'!K60)</f>
        <v/>
      </c>
      <c r="K39" s="177" t="str">
        <f>IF('(入力①) 基本情報入力シート'!L60="","",'(入力①) 基本情報入力シート'!L60)</f>
        <v/>
      </c>
      <c r="L39" s="181" t="str">
        <f>IF('(入力①) 基本情報入力シート'!M60="","",'(入力①) 基本情報入力シート'!M60)</f>
        <v/>
      </c>
      <c r="M39" s="185" t="str">
        <f>IF('(入力①) 基本情報入力シート'!R60="","",'(入力①) 基本情報入力シート'!R60)</f>
        <v/>
      </c>
      <c r="N39" s="185" t="str">
        <f>IF('(入力①) 基本情報入力シート'!W60="","",'(入力①) 基本情報入力シート'!W60)</f>
        <v/>
      </c>
      <c r="O39" s="185" t="str">
        <f>IF('(入力①) 基本情報入力シート'!X60="","",'(入力①) 基本情報入力シート'!X60)</f>
        <v/>
      </c>
      <c r="P39" s="198" t="str">
        <f>IF('(入力①) 基本情報入力シート'!Y60="","",'(入力①) 基本情報入力シート'!Y60)</f>
        <v/>
      </c>
      <c r="Q39" s="204" t="str">
        <f>IF('(入力①) 基本情報入力シート'!Z60="","",'(入力①) 基本情報入力シート'!Z60)</f>
        <v/>
      </c>
      <c r="R39" s="208" t="str">
        <f>IF('(入力①) 基本情報入力シート'!AA60="","",'(入力①) 基本情報入力シート'!AA60)</f>
        <v/>
      </c>
      <c r="S39" s="212"/>
      <c r="T39" s="217"/>
      <c r="U39" s="221" t="str">
        <f>IF(P39="","",VLOOKUP(P39,'【参考】数式用'!$A$5:$I$38,MATCH(T39,'【参考】数式用'!$C$4:$G$4,0)+2,0))</f>
        <v/>
      </c>
      <c r="V39" s="225" t="s">
        <v>253</v>
      </c>
      <c r="W39" s="231"/>
      <c r="X39" s="232" t="s">
        <v>37</v>
      </c>
      <c r="Y39" s="231"/>
      <c r="Z39" s="233" t="s">
        <v>237</v>
      </c>
      <c r="AA39" s="231"/>
      <c r="AB39" s="232" t="s">
        <v>37</v>
      </c>
      <c r="AC39" s="231"/>
      <c r="AD39" s="232" t="s">
        <v>42</v>
      </c>
      <c r="AE39" s="236" t="s">
        <v>72</v>
      </c>
      <c r="AF39" s="237" t="str">
        <f t="shared" si="0"/>
        <v/>
      </c>
      <c r="AG39" s="232" t="s">
        <v>255</v>
      </c>
      <c r="AH39" s="243" t="str">
        <f t="shared" si="1"/>
        <v/>
      </c>
    </row>
    <row r="40" spans="1:34" ht="36.75" customHeight="1">
      <c r="A40" s="158">
        <f t="shared" si="2"/>
        <v>29</v>
      </c>
      <c r="B40" s="164" t="str">
        <f>IF('(入力①) 基本情報入力シート'!C61="","",'(入力①) 基本情報入力シート'!C61)</f>
        <v/>
      </c>
      <c r="C40" s="169" t="str">
        <f>IF('(入力①) 基本情報入力シート'!D61="","",'(入力①) 基本情報入力シート'!D61)</f>
        <v/>
      </c>
      <c r="D40" s="172" t="str">
        <f>IF('(入力①) 基本情報入力シート'!E61="","",'(入力①) 基本情報入力シート'!E61)</f>
        <v/>
      </c>
      <c r="E40" s="172" t="str">
        <f>IF('(入力①) 基本情報入力シート'!F61="","",'(入力①) 基本情報入力シート'!F61)</f>
        <v/>
      </c>
      <c r="F40" s="172" t="str">
        <f>IF('(入力①) 基本情報入力シート'!G61="","",'(入力①) 基本情報入力シート'!G61)</f>
        <v/>
      </c>
      <c r="G40" s="172" t="str">
        <f>IF('(入力①) 基本情報入力シート'!H61="","",'(入力①) 基本情報入力シート'!H61)</f>
        <v/>
      </c>
      <c r="H40" s="172" t="str">
        <f>IF('(入力①) 基本情報入力シート'!I61="","",'(入力①) 基本情報入力シート'!I61)</f>
        <v/>
      </c>
      <c r="I40" s="172" t="str">
        <f>IF('(入力①) 基本情報入力シート'!J61="","",'(入力①) 基本情報入力シート'!J61)</f>
        <v/>
      </c>
      <c r="J40" s="172" t="str">
        <f>IF('(入力①) 基本情報入力シート'!K61="","",'(入力①) 基本情報入力シート'!K61)</f>
        <v/>
      </c>
      <c r="K40" s="177" t="str">
        <f>IF('(入力①) 基本情報入力シート'!L61="","",'(入力①) 基本情報入力シート'!L61)</f>
        <v/>
      </c>
      <c r="L40" s="181" t="str">
        <f>IF('(入力①) 基本情報入力シート'!M61="","",'(入力①) 基本情報入力シート'!M61)</f>
        <v/>
      </c>
      <c r="M40" s="185" t="str">
        <f>IF('(入力①) 基本情報入力シート'!R61="","",'(入力①) 基本情報入力シート'!R61)</f>
        <v/>
      </c>
      <c r="N40" s="185" t="str">
        <f>IF('(入力①) 基本情報入力シート'!W61="","",'(入力①) 基本情報入力シート'!W61)</f>
        <v/>
      </c>
      <c r="O40" s="185" t="str">
        <f>IF('(入力①) 基本情報入力シート'!X61="","",'(入力①) 基本情報入力シート'!X61)</f>
        <v/>
      </c>
      <c r="P40" s="198" t="str">
        <f>IF('(入力①) 基本情報入力シート'!Y61="","",'(入力①) 基本情報入力シート'!Y61)</f>
        <v/>
      </c>
      <c r="Q40" s="204" t="str">
        <f>IF('(入力①) 基本情報入力シート'!Z61="","",'(入力①) 基本情報入力シート'!Z61)</f>
        <v/>
      </c>
      <c r="R40" s="208" t="str">
        <f>IF('(入力①) 基本情報入力シート'!AA61="","",'(入力①) 基本情報入力シート'!AA61)</f>
        <v/>
      </c>
      <c r="S40" s="212"/>
      <c r="T40" s="217"/>
      <c r="U40" s="221" t="str">
        <f>IF(P40="","",VLOOKUP(P40,'【参考】数式用'!$A$5:$I$38,MATCH(T40,'【参考】数式用'!$C$4:$G$4,0)+2,0))</f>
        <v/>
      </c>
      <c r="V40" s="225" t="s">
        <v>253</v>
      </c>
      <c r="W40" s="231"/>
      <c r="X40" s="232" t="s">
        <v>37</v>
      </c>
      <c r="Y40" s="231"/>
      <c r="Z40" s="233" t="s">
        <v>237</v>
      </c>
      <c r="AA40" s="231"/>
      <c r="AB40" s="232" t="s">
        <v>37</v>
      </c>
      <c r="AC40" s="231"/>
      <c r="AD40" s="232" t="s">
        <v>42</v>
      </c>
      <c r="AE40" s="236" t="s">
        <v>72</v>
      </c>
      <c r="AF40" s="237" t="str">
        <f t="shared" si="0"/>
        <v/>
      </c>
      <c r="AG40" s="232" t="s">
        <v>255</v>
      </c>
      <c r="AH40" s="243" t="str">
        <f t="shared" si="1"/>
        <v/>
      </c>
    </row>
    <row r="41" spans="1:34" ht="36.75" customHeight="1">
      <c r="A41" s="158">
        <f t="shared" si="2"/>
        <v>30</v>
      </c>
      <c r="B41" s="164" t="str">
        <f>IF('(入力①) 基本情報入力シート'!C62="","",'(入力①) 基本情報入力シート'!C62)</f>
        <v/>
      </c>
      <c r="C41" s="169" t="str">
        <f>IF('(入力①) 基本情報入力シート'!D62="","",'(入力①) 基本情報入力シート'!D62)</f>
        <v/>
      </c>
      <c r="D41" s="172" t="str">
        <f>IF('(入力①) 基本情報入力シート'!E62="","",'(入力①) 基本情報入力シート'!E62)</f>
        <v/>
      </c>
      <c r="E41" s="172" t="str">
        <f>IF('(入力①) 基本情報入力シート'!F62="","",'(入力①) 基本情報入力シート'!F62)</f>
        <v/>
      </c>
      <c r="F41" s="172" t="str">
        <f>IF('(入力①) 基本情報入力シート'!G62="","",'(入力①) 基本情報入力シート'!G62)</f>
        <v/>
      </c>
      <c r="G41" s="172" t="str">
        <f>IF('(入力①) 基本情報入力シート'!H62="","",'(入力①) 基本情報入力シート'!H62)</f>
        <v/>
      </c>
      <c r="H41" s="172" t="str">
        <f>IF('(入力①) 基本情報入力シート'!I62="","",'(入力①) 基本情報入力シート'!I62)</f>
        <v/>
      </c>
      <c r="I41" s="172" t="str">
        <f>IF('(入力①) 基本情報入力シート'!J62="","",'(入力①) 基本情報入力シート'!J62)</f>
        <v/>
      </c>
      <c r="J41" s="172" t="str">
        <f>IF('(入力①) 基本情報入力シート'!K62="","",'(入力①) 基本情報入力シート'!K62)</f>
        <v/>
      </c>
      <c r="K41" s="177" t="str">
        <f>IF('(入力①) 基本情報入力シート'!L62="","",'(入力①) 基本情報入力シート'!L62)</f>
        <v/>
      </c>
      <c r="L41" s="181" t="str">
        <f>IF('(入力①) 基本情報入力シート'!M62="","",'(入力①) 基本情報入力シート'!M62)</f>
        <v/>
      </c>
      <c r="M41" s="185" t="str">
        <f>IF('(入力①) 基本情報入力シート'!R62="","",'(入力①) 基本情報入力シート'!R62)</f>
        <v/>
      </c>
      <c r="N41" s="185" t="str">
        <f>IF('(入力①) 基本情報入力シート'!W62="","",'(入力①) 基本情報入力シート'!W62)</f>
        <v/>
      </c>
      <c r="O41" s="185" t="str">
        <f>IF('(入力①) 基本情報入力シート'!X62="","",'(入力①) 基本情報入力シート'!X62)</f>
        <v/>
      </c>
      <c r="P41" s="198" t="str">
        <f>IF('(入力①) 基本情報入力シート'!Y62="","",'(入力①) 基本情報入力シート'!Y62)</f>
        <v/>
      </c>
      <c r="Q41" s="204" t="str">
        <f>IF('(入力①) 基本情報入力シート'!Z62="","",'(入力①) 基本情報入力シート'!Z62)</f>
        <v/>
      </c>
      <c r="R41" s="208" t="str">
        <f>IF('(入力①) 基本情報入力シート'!AA62="","",'(入力①) 基本情報入力シート'!AA62)</f>
        <v/>
      </c>
      <c r="S41" s="212"/>
      <c r="T41" s="217"/>
      <c r="U41" s="221" t="str">
        <f>IF(P41="","",VLOOKUP(P41,'【参考】数式用'!$A$5:$I$38,MATCH(T41,'【参考】数式用'!$C$4:$G$4,0)+2,0))</f>
        <v/>
      </c>
      <c r="V41" s="225" t="s">
        <v>253</v>
      </c>
      <c r="W41" s="231"/>
      <c r="X41" s="232" t="s">
        <v>37</v>
      </c>
      <c r="Y41" s="231"/>
      <c r="Z41" s="233" t="s">
        <v>237</v>
      </c>
      <c r="AA41" s="231"/>
      <c r="AB41" s="232" t="s">
        <v>37</v>
      </c>
      <c r="AC41" s="231"/>
      <c r="AD41" s="232" t="s">
        <v>42</v>
      </c>
      <c r="AE41" s="236" t="s">
        <v>72</v>
      </c>
      <c r="AF41" s="237" t="str">
        <f t="shared" si="0"/>
        <v/>
      </c>
      <c r="AG41" s="232" t="s">
        <v>255</v>
      </c>
      <c r="AH41" s="243" t="str">
        <f t="shared" si="1"/>
        <v/>
      </c>
    </row>
    <row r="42" spans="1:34" ht="36.75" customHeight="1">
      <c r="A42" s="158">
        <f t="shared" si="2"/>
        <v>31</v>
      </c>
      <c r="B42" s="164" t="str">
        <f>IF('(入力①) 基本情報入力シート'!C63="","",'(入力①) 基本情報入力シート'!C63)</f>
        <v/>
      </c>
      <c r="C42" s="169" t="str">
        <f>IF('(入力①) 基本情報入力シート'!D63="","",'(入力①) 基本情報入力シート'!D63)</f>
        <v/>
      </c>
      <c r="D42" s="172" t="str">
        <f>IF('(入力①) 基本情報入力シート'!E63="","",'(入力①) 基本情報入力シート'!E63)</f>
        <v/>
      </c>
      <c r="E42" s="172" t="str">
        <f>IF('(入力①) 基本情報入力シート'!F63="","",'(入力①) 基本情報入力シート'!F63)</f>
        <v/>
      </c>
      <c r="F42" s="172" t="str">
        <f>IF('(入力①) 基本情報入力シート'!G63="","",'(入力①) 基本情報入力シート'!G63)</f>
        <v/>
      </c>
      <c r="G42" s="172" t="str">
        <f>IF('(入力①) 基本情報入力シート'!H63="","",'(入力①) 基本情報入力シート'!H63)</f>
        <v/>
      </c>
      <c r="H42" s="172" t="str">
        <f>IF('(入力①) 基本情報入力シート'!I63="","",'(入力①) 基本情報入力シート'!I63)</f>
        <v/>
      </c>
      <c r="I42" s="172" t="str">
        <f>IF('(入力①) 基本情報入力シート'!J63="","",'(入力①) 基本情報入力シート'!J63)</f>
        <v/>
      </c>
      <c r="J42" s="172" t="str">
        <f>IF('(入力①) 基本情報入力シート'!K63="","",'(入力①) 基本情報入力シート'!K63)</f>
        <v/>
      </c>
      <c r="K42" s="177" t="str">
        <f>IF('(入力①) 基本情報入力シート'!L63="","",'(入力①) 基本情報入力シート'!L63)</f>
        <v/>
      </c>
      <c r="L42" s="181" t="str">
        <f>IF('(入力①) 基本情報入力シート'!M63="","",'(入力①) 基本情報入力シート'!M63)</f>
        <v/>
      </c>
      <c r="M42" s="185" t="str">
        <f>IF('(入力①) 基本情報入力シート'!R63="","",'(入力①) 基本情報入力シート'!R63)</f>
        <v/>
      </c>
      <c r="N42" s="185" t="str">
        <f>IF('(入力①) 基本情報入力シート'!W63="","",'(入力①) 基本情報入力シート'!W63)</f>
        <v/>
      </c>
      <c r="O42" s="185" t="str">
        <f>IF('(入力①) 基本情報入力シート'!X63="","",'(入力①) 基本情報入力シート'!X63)</f>
        <v/>
      </c>
      <c r="P42" s="198" t="str">
        <f>IF('(入力①) 基本情報入力シート'!Y63="","",'(入力①) 基本情報入力シート'!Y63)</f>
        <v/>
      </c>
      <c r="Q42" s="204" t="str">
        <f>IF('(入力①) 基本情報入力シート'!Z63="","",'(入力①) 基本情報入力シート'!Z63)</f>
        <v/>
      </c>
      <c r="R42" s="208" t="str">
        <f>IF('(入力①) 基本情報入力シート'!AA63="","",'(入力①) 基本情報入力シート'!AA63)</f>
        <v/>
      </c>
      <c r="S42" s="212"/>
      <c r="T42" s="217"/>
      <c r="U42" s="221" t="str">
        <f>IF(P42="","",VLOOKUP(P42,'【参考】数式用'!$A$5:$I$38,MATCH(T42,'【参考】数式用'!$C$4:$G$4,0)+2,0))</f>
        <v/>
      </c>
      <c r="V42" s="225" t="s">
        <v>253</v>
      </c>
      <c r="W42" s="231"/>
      <c r="X42" s="232" t="s">
        <v>37</v>
      </c>
      <c r="Y42" s="231"/>
      <c r="Z42" s="233" t="s">
        <v>237</v>
      </c>
      <c r="AA42" s="231"/>
      <c r="AB42" s="232" t="s">
        <v>37</v>
      </c>
      <c r="AC42" s="231"/>
      <c r="AD42" s="232" t="s">
        <v>42</v>
      </c>
      <c r="AE42" s="236" t="s">
        <v>72</v>
      </c>
      <c r="AF42" s="237" t="str">
        <f t="shared" si="0"/>
        <v/>
      </c>
      <c r="AG42" s="232" t="s">
        <v>255</v>
      </c>
      <c r="AH42" s="243" t="str">
        <f t="shared" si="1"/>
        <v/>
      </c>
    </row>
    <row r="43" spans="1:34" ht="36.75" customHeight="1">
      <c r="A43" s="158">
        <f t="shared" si="2"/>
        <v>32</v>
      </c>
      <c r="B43" s="164" t="str">
        <f>IF('(入力①) 基本情報入力シート'!C64="","",'(入力①) 基本情報入力シート'!C64)</f>
        <v/>
      </c>
      <c r="C43" s="169" t="str">
        <f>IF('(入力①) 基本情報入力シート'!D64="","",'(入力①) 基本情報入力シート'!D64)</f>
        <v/>
      </c>
      <c r="D43" s="172" t="str">
        <f>IF('(入力①) 基本情報入力シート'!E64="","",'(入力①) 基本情報入力シート'!E64)</f>
        <v/>
      </c>
      <c r="E43" s="172" t="str">
        <f>IF('(入力①) 基本情報入力シート'!F64="","",'(入力①) 基本情報入力シート'!F64)</f>
        <v/>
      </c>
      <c r="F43" s="172" t="str">
        <f>IF('(入力①) 基本情報入力シート'!G64="","",'(入力①) 基本情報入力シート'!G64)</f>
        <v/>
      </c>
      <c r="G43" s="172" t="str">
        <f>IF('(入力①) 基本情報入力シート'!H64="","",'(入力①) 基本情報入力シート'!H64)</f>
        <v/>
      </c>
      <c r="H43" s="172" t="str">
        <f>IF('(入力①) 基本情報入力シート'!I64="","",'(入力①) 基本情報入力シート'!I64)</f>
        <v/>
      </c>
      <c r="I43" s="172" t="str">
        <f>IF('(入力①) 基本情報入力シート'!J64="","",'(入力①) 基本情報入力シート'!J64)</f>
        <v/>
      </c>
      <c r="J43" s="172" t="str">
        <f>IF('(入力①) 基本情報入力シート'!K64="","",'(入力①) 基本情報入力シート'!K64)</f>
        <v/>
      </c>
      <c r="K43" s="177" t="str">
        <f>IF('(入力①) 基本情報入力シート'!L64="","",'(入力①) 基本情報入力シート'!L64)</f>
        <v/>
      </c>
      <c r="L43" s="181" t="str">
        <f>IF('(入力①) 基本情報入力シート'!M64="","",'(入力①) 基本情報入力シート'!M64)</f>
        <v/>
      </c>
      <c r="M43" s="185" t="str">
        <f>IF('(入力①) 基本情報入力シート'!R64="","",'(入力①) 基本情報入力シート'!R64)</f>
        <v/>
      </c>
      <c r="N43" s="185" t="str">
        <f>IF('(入力①) 基本情報入力シート'!W64="","",'(入力①) 基本情報入力シート'!W64)</f>
        <v/>
      </c>
      <c r="O43" s="185" t="str">
        <f>IF('(入力①) 基本情報入力シート'!X64="","",'(入力①) 基本情報入力シート'!X64)</f>
        <v/>
      </c>
      <c r="P43" s="198" t="str">
        <f>IF('(入力①) 基本情報入力シート'!Y64="","",'(入力①) 基本情報入力シート'!Y64)</f>
        <v/>
      </c>
      <c r="Q43" s="204" t="str">
        <f>IF('(入力①) 基本情報入力シート'!Z64="","",'(入力①) 基本情報入力シート'!Z64)</f>
        <v/>
      </c>
      <c r="R43" s="208" t="str">
        <f>IF('(入力①) 基本情報入力シート'!AA64="","",'(入力①) 基本情報入力シート'!AA64)</f>
        <v/>
      </c>
      <c r="S43" s="212"/>
      <c r="T43" s="217"/>
      <c r="U43" s="221" t="str">
        <f>IF(P43="","",VLOOKUP(P43,'【参考】数式用'!$A$5:$I$38,MATCH(T43,'【参考】数式用'!$C$4:$G$4,0)+2,0))</f>
        <v/>
      </c>
      <c r="V43" s="225" t="s">
        <v>253</v>
      </c>
      <c r="W43" s="231"/>
      <c r="X43" s="232" t="s">
        <v>37</v>
      </c>
      <c r="Y43" s="231"/>
      <c r="Z43" s="233" t="s">
        <v>237</v>
      </c>
      <c r="AA43" s="231"/>
      <c r="AB43" s="232" t="s">
        <v>37</v>
      </c>
      <c r="AC43" s="231"/>
      <c r="AD43" s="232" t="s">
        <v>42</v>
      </c>
      <c r="AE43" s="236" t="s">
        <v>72</v>
      </c>
      <c r="AF43" s="237" t="str">
        <f t="shared" si="0"/>
        <v/>
      </c>
      <c r="AG43" s="232" t="s">
        <v>255</v>
      </c>
      <c r="AH43" s="243" t="str">
        <f t="shared" si="1"/>
        <v/>
      </c>
    </row>
    <row r="44" spans="1:34" ht="36.75" customHeight="1">
      <c r="A44" s="158">
        <f t="shared" si="2"/>
        <v>33</v>
      </c>
      <c r="B44" s="164" t="str">
        <f>IF('(入力①) 基本情報入力シート'!C65="","",'(入力①) 基本情報入力シート'!C65)</f>
        <v/>
      </c>
      <c r="C44" s="169" t="str">
        <f>IF('(入力①) 基本情報入力シート'!D65="","",'(入力①) 基本情報入力シート'!D65)</f>
        <v/>
      </c>
      <c r="D44" s="172" t="str">
        <f>IF('(入力①) 基本情報入力シート'!E65="","",'(入力①) 基本情報入力シート'!E65)</f>
        <v/>
      </c>
      <c r="E44" s="172" t="str">
        <f>IF('(入力①) 基本情報入力シート'!F65="","",'(入力①) 基本情報入力シート'!F65)</f>
        <v/>
      </c>
      <c r="F44" s="172" t="str">
        <f>IF('(入力①) 基本情報入力シート'!G65="","",'(入力①) 基本情報入力シート'!G65)</f>
        <v/>
      </c>
      <c r="G44" s="172" t="str">
        <f>IF('(入力①) 基本情報入力シート'!H65="","",'(入力①) 基本情報入力シート'!H65)</f>
        <v/>
      </c>
      <c r="H44" s="172" t="str">
        <f>IF('(入力①) 基本情報入力シート'!I65="","",'(入力①) 基本情報入力シート'!I65)</f>
        <v/>
      </c>
      <c r="I44" s="172" t="str">
        <f>IF('(入力①) 基本情報入力シート'!J65="","",'(入力①) 基本情報入力シート'!J65)</f>
        <v/>
      </c>
      <c r="J44" s="172" t="str">
        <f>IF('(入力①) 基本情報入力シート'!K65="","",'(入力①) 基本情報入力シート'!K65)</f>
        <v/>
      </c>
      <c r="K44" s="177" t="str">
        <f>IF('(入力①) 基本情報入力シート'!L65="","",'(入力①) 基本情報入力シート'!L65)</f>
        <v/>
      </c>
      <c r="L44" s="181" t="str">
        <f>IF('(入力①) 基本情報入力シート'!M65="","",'(入力①) 基本情報入力シート'!M65)</f>
        <v/>
      </c>
      <c r="M44" s="185" t="str">
        <f>IF('(入力①) 基本情報入力シート'!R65="","",'(入力①) 基本情報入力シート'!R65)</f>
        <v/>
      </c>
      <c r="N44" s="185" t="str">
        <f>IF('(入力①) 基本情報入力シート'!W65="","",'(入力①) 基本情報入力シート'!W65)</f>
        <v/>
      </c>
      <c r="O44" s="185" t="str">
        <f>IF('(入力①) 基本情報入力シート'!X65="","",'(入力①) 基本情報入力シート'!X65)</f>
        <v/>
      </c>
      <c r="P44" s="198" t="str">
        <f>IF('(入力①) 基本情報入力シート'!Y65="","",'(入力①) 基本情報入力シート'!Y65)</f>
        <v/>
      </c>
      <c r="Q44" s="204" t="str">
        <f>IF('(入力①) 基本情報入力シート'!Z65="","",'(入力①) 基本情報入力シート'!Z65)</f>
        <v/>
      </c>
      <c r="R44" s="208" t="str">
        <f>IF('(入力①) 基本情報入力シート'!AA65="","",'(入力①) 基本情報入力シート'!AA65)</f>
        <v/>
      </c>
      <c r="S44" s="212"/>
      <c r="T44" s="217"/>
      <c r="U44" s="221" t="str">
        <f>IF(P44="","",VLOOKUP(P44,'【参考】数式用'!$A$5:$I$38,MATCH(T44,'【参考】数式用'!$C$4:$G$4,0)+2,0))</f>
        <v/>
      </c>
      <c r="V44" s="225" t="s">
        <v>253</v>
      </c>
      <c r="W44" s="231"/>
      <c r="X44" s="232" t="s">
        <v>37</v>
      </c>
      <c r="Y44" s="231"/>
      <c r="Z44" s="233" t="s">
        <v>237</v>
      </c>
      <c r="AA44" s="231"/>
      <c r="AB44" s="232" t="s">
        <v>37</v>
      </c>
      <c r="AC44" s="231"/>
      <c r="AD44" s="232" t="s">
        <v>42</v>
      </c>
      <c r="AE44" s="236" t="s">
        <v>72</v>
      </c>
      <c r="AF44" s="237" t="str">
        <f t="shared" si="0"/>
        <v/>
      </c>
      <c r="AG44" s="232" t="s">
        <v>255</v>
      </c>
      <c r="AH44" s="243" t="str">
        <f t="shared" si="1"/>
        <v/>
      </c>
    </row>
    <row r="45" spans="1:34" ht="36.75" customHeight="1">
      <c r="A45" s="158">
        <f t="shared" si="2"/>
        <v>34</v>
      </c>
      <c r="B45" s="164" t="str">
        <f>IF('(入力①) 基本情報入力シート'!C66="","",'(入力①) 基本情報入力シート'!C66)</f>
        <v/>
      </c>
      <c r="C45" s="169" t="str">
        <f>IF('(入力①) 基本情報入力シート'!D66="","",'(入力①) 基本情報入力シート'!D66)</f>
        <v/>
      </c>
      <c r="D45" s="172" t="str">
        <f>IF('(入力①) 基本情報入力シート'!E66="","",'(入力①) 基本情報入力シート'!E66)</f>
        <v/>
      </c>
      <c r="E45" s="172" t="str">
        <f>IF('(入力①) 基本情報入力シート'!F66="","",'(入力①) 基本情報入力シート'!F66)</f>
        <v/>
      </c>
      <c r="F45" s="172" t="str">
        <f>IF('(入力①) 基本情報入力シート'!G66="","",'(入力①) 基本情報入力シート'!G66)</f>
        <v/>
      </c>
      <c r="G45" s="172" t="str">
        <f>IF('(入力①) 基本情報入力シート'!H66="","",'(入力①) 基本情報入力シート'!H66)</f>
        <v/>
      </c>
      <c r="H45" s="172" t="str">
        <f>IF('(入力①) 基本情報入力シート'!I66="","",'(入力①) 基本情報入力シート'!I66)</f>
        <v/>
      </c>
      <c r="I45" s="172" t="str">
        <f>IF('(入力①) 基本情報入力シート'!J66="","",'(入力①) 基本情報入力シート'!J66)</f>
        <v/>
      </c>
      <c r="J45" s="172" t="str">
        <f>IF('(入力①) 基本情報入力シート'!K66="","",'(入力①) 基本情報入力シート'!K66)</f>
        <v/>
      </c>
      <c r="K45" s="177" t="str">
        <f>IF('(入力①) 基本情報入力シート'!L66="","",'(入力①) 基本情報入力シート'!L66)</f>
        <v/>
      </c>
      <c r="L45" s="181" t="str">
        <f>IF('(入力①) 基本情報入力シート'!M66="","",'(入力①) 基本情報入力シート'!M66)</f>
        <v/>
      </c>
      <c r="M45" s="185" t="str">
        <f>IF('(入力①) 基本情報入力シート'!R66="","",'(入力①) 基本情報入力シート'!R66)</f>
        <v/>
      </c>
      <c r="N45" s="185" t="str">
        <f>IF('(入力①) 基本情報入力シート'!W66="","",'(入力①) 基本情報入力シート'!W66)</f>
        <v/>
      </c>
      <c r="O45" s="185" t="str">
        <f>IF('(入力①) 基本情報入力シート'!X66="","",'(入力①) 基本情報入力シート'!X66)</f>
        <v/>
      </c>
      <c r="P45" s="198" t="str">
        <f>IF('(入力①) 基本情報入力シート'!Y66="","",'(入力①) 基本情報入力シート'!Y66)</f>
        <v/>
      </c>
      <c r="Q45" s="204" t="str">
        <f>IF('(入力①) 基本情報入力シート'!Z66="","",'(入力①) 基本情報入力シート'!Z66)</f>
        <v/>
      </c>
      <c r="R45" s="208" t="str">
        <f>IF('(入力①) 基本情報入力シート'!AA66="","",'(入力①) 基本情報入力シート'!AA66)</f>
        <v/>
      </c>
      <c r="S45" s="212"/>
      <c r="T45" s="217"/>
      <c r="U45" s="221" t="str">
        <f>IF(P45="","",VLOOKUP(P45,'【参考】数式用'!$A$5:$I$38,MATCH(T45,'【参考】数式用'!$C$4:$G$4,0)+2,0))</f>
        <v/>
      </c>
      <c r="V45" s="225" t="s">
        <v>253</v>
      </c>
      <c r="W45" s="231"/>
      <c r="X45" s="232" t="s">
        <v>37</v>
      </c>
      <c r="Y45" s="231"/>
      <c r="Z45" s="233" t="s">
        <v>237</v>
      </c>
      <c r="AA45" s="231"/>
      <c r="AB45" s="232" t="s">
        <v>37</v>
      </c>
      <c r="AC45" s="231"/>
      <c r="AD45" s="232" t="s">
        <v>42</v>
      </c>
      <c r="AE45" s="236" t="s">
        <v>72</v>
      </c>
      <c r="AF45" s="237" t="str">
        <f t="shared" si="0"/>
        <v/>
      </c>
      <c r="AG45" s="232" t="s">
        <v>255</v>
      </c>
      <c r="AH45" s="243" t="str">
        <f t="shared" si="1"/>
        <v/>
      </c>
    </row>
    <row r="46" spans="1:34" ht="36.75" customHeight="1">
      <c r="A46" s="158">
        <f t="shared" si="2"/>
        <v>35</v>
      </c>
      <c r="B46" s="164" t="str">
        <f>IF('(入力①) 基本情報入力シート'!C67="","",'(入力①) 基本情報入力シート'!C67)</f>
        <v/>
      </c>
      <c r="C46" s="169" t="str">
        <f>IF('(入力①) 基本情報入力シート'!D67="","",'(入力①) 基本情報入力シート'!D67)</f>
        <v/>
      </c>
      <c r="D46" s="172" t="str">
        <f>IF('(入力①) 基本情報入力シート'!E67="","",'(入力①) 基本情報入力シート'!E67)</f>
        <v/>
      </c>
      <c r="E46" s="172" t="str">
        <f>IF('(入力①) 基本情報入力シート'!F67="","",'(入力①) 基本情報入力シート'!F67)</f>
        <v/>
      </c>
      <c r="F46" s="172" t="str">
        <f>IF('(入力①) 基本情報入力シート'!G67="","",'(入力①) 基本情報入力シート'!G67)</f>
        <v/>
      </c>
      <c r="G46" s="172" t="str">
        <f>IF('(入力①) 基本情報入力シート'!H67="","",'(入力①) 基本情報入力シート'!H67)</f>
        <v/>
      </c>
      <c r="H46" s="172" t="str">
        <f>IF('(入力①) 基本情報入力シート'!I67="","",'(入力①) 基本情報入力シート'!I67)</f>
        <v/>
      </c>
      <c r="I46" s="172" t="str">
        <f>IF('(入力①) 基本情報入力シート'!J67="","",'(入力①) 基本情報入力シート'!J67)</f>
        <v/>
      </c>
      <c r="J46" s="172" t="str">
        <f>IF('(入力①) 基本情報入力シート'!K67="","",'(入力①) 基本情報入力シート'!K67)</f>
        <v/>
      </c>
      <c r="K46" s="177" t="str">
        <f>IF('(入力①) 基本情報入力シート'!L67="","",'(入力①) 基本情報入力シート'!L67)</f>
        <v/>
      </c>
      <c r="L46" s="181" t="str">
        <f>IF('(入力①) 基本情報入力シート'!M67="","",'(入力①) 基本情報入力シート'!M67)</f>
        <v/>
      </c>
      <c r="M46" s="185" t="str">
        <f>IF('(入力①) 基本情報入力シート'!R67="","",'(入力①) 基本情報入力シート'!R67)</f>
        <v/>
      </c>
      <c r="N46" s="185" t="str">
        <f>IF('(入力①) 基本情報入力シート'!W67="","",'(入力①) 基本情報入力シート'!W67)</f>
        <v/>
      </c>
      <c r="O46" s="185" t="str">
        <f>IF('(入力①) 基本情報入力シート'!X67="","",'(入力①) 基本情報入力シート'!X67)</f>
        <v/>
      </c>
      <c r="P46" s="198" t="str">
        <f>IF('(入力①) 基本情報入力シート'!Y67="","",'(入力①) 基本情報入力シート'!Y67)</f>
        <v/>
      </c>
      <c r="Q46" s="204" t="str">
        <f>IF('(入力①) 基本情報入力シート'!Z67="","",'(入力①) 基本情報入力シート'!Z67)</f>
        <v/>
      </c>
      <c r="R46" s="208" t="str">
        <f>IF('(入力①) 基本情報入力シート'!AA67="","",'(入力①) 基本情報入力シート'!AA67)</f>
        <v/>
      </c>
      <c r="S46" s="212"/>
      <c r="T46" s="217"/>
      <c r="U46" s="221" t="str">
        <f>IF(P46="","",VLOOKUP(P46,'【参考】数式用'!$A$5:$I$38,MATCH(T46,'【参考】数式用'!$C$4:$G$4,0)+2,0))</f>
        <v/>
      </c>
      <c r="V46" s="225" t="s">
        <v>253</v>
      </c>
      <c r="W46" s="231"/>
      <c r="X46" s="232" t="s">
        <v>37</v>
      </c>
      <c r="Y46" s="231"/>
      <c r="Z46" s="233" t="s">
        <v>237</v>
      </c>
      <c r="AA46" s="231"/>
      <c r="AB46" s="232" t="s">
        <v>37</v>
      </c>
      <c r="AC46" s="231"/>
      <c r="AD46" s="232" t="s">
        <v>42</v>
      </c>
      <c r="AE46" s="236" t="s">
        <v>72</v>
      </c>
      <c r="AF46" s="237" t="str">
        <f t="shared" si="0"/>
        <v/>
      </c>
      <c r="AG46" s="232" t="s">
        <v>255</v>
      </c>
      <c r="AH46" s="243" t="str">
        <f t="shared" si="1"/>
        <v/>
      </c>
    </row>
    <row r="47" spans="1:34" ht="36.75" customHeight="1">
      <c r="A47" s="158">
        <f t="shared" si="2"/>
        <v>36</v>
      </c>
      <c r="B47" s="164" t="str">
        <f>IF('(入力①) 基本情報入力シート'!C68="","",'(入力①) 基本情報入力シート'!C68)</f>
        <v/>
      </c>
      <c r="C47" s="169" t="str">
        <f>IF('(入力①) 基本情報入力シート'!D68="","",'(入力①) 基本情報入力シート'!D68)</f>
        <v/>
      </c>
      <c r="D47" s="172" t="str">
        <f>IF('(入力①) 基本情報入力シート'!E68="","",'(入力①) 基本情報入力シート'!E68)</f>
        <v/>
      </c>
      <c r="E47" s="172" t="str">
        <f>IF('(入力①) 基本情報入力シート'!F68="","",'(入力①) 基本情報入力シート'!F68)</f>
        <v/>
      </c>
      <c r="F47" s="172" t="str">
        <f>IF('(入力①) 基本情報入力シート'!G68="","",'(入力①) 基本情報入力シート'!G68)</f>
        <v/>
      </c>
      <c r="G47" s="172" t="str">
        <f>IF('(入力①) 基本情報入力シート'!H68="","",'(入力①) 基本情報入力シート'!H68)</f>
        <v/>
      </c>
      <c r="H47" s="172" t="str">
        <f>IF('(入力①) 基本情報入力シート'!I68="","",'(入力①) 基本情報入力シート'!I68)</f>
        <v/>
      </c>
      <c r="I47" s="172" t="str">
        <f>IF('(入力①) 基本情報入力シート'!J68="","",'(入力①) 基本情報入力シート'!J68)</f>
        <v/>
      </c>
      <c r="J47" s="172" t="str">
        <f>IF('(入力①) 基本情報入力シート'!K68="","",'(入力①) 基本情報入力シート'!K68)</f>
        <v/>
      </c>
      <c r="K47" s="177" t="str">
        <f>IF('(入力①) 基本情報入力シート'!L68="","",'(入力①) 基本情報入力シート'!L68)</f>
        <v/>
      </c>
      <c r="L47" s="181" t="str">
        <f>IF('(入力①) 基本情報入力シート'!M68="","",'(入力①) 基本情報入力シート'!M68)</f>
        <v/>
      </c>
      <c r="M47" s="185" t="str">
        <f>IF('(入力①) 基本情報入力シート'!R68="","",'(入力①) 基本情報入力シート'!R68)</f>
        <v/>
      </c>
      <c r="N47" s="185" t="str">
        <f>IF('(入力①) 基本情報入力シート'!W68="","",'(入力①) 基本情報入力シート'!W68)</f>
        <v/>
      </c>
      <c r="O47" s="185" t="str">
        <f>IF('(入力①) 基本情報入力シート'!X68="","",'(入力①) 基本情報入力シート'!X68)</f>
        <v/>
      </c>
      <c r="P47" s="198" t="str">
        <f>IF('(入力①) 基本情報入力シート'!Y68="","",'(入力①) 基本情報入力シート'!Y68)</f>
        <v/>
      </c>
      <c r="Q47" s="204" t="str">
        <f>IF('(入力①) 基本情報入力シート'!Z68="","",'(入力①) 基本情報入力シート'!Z68)</f>
        <v/>
      </c>
      <c r="R47" s="208" t="str">
        <f>IF('(入力①) 基本情報入力シート'!AA68="","",'(入力①) 基本情報入力シート'!AA68)</f>
        <v/>
      </c>
      <c r="S47" s="212"/>
      <c r="T47" s="217"/>
      <c r="U47" s="221" t="str">
        <f>IF(P47="","",VLOOKUP(P47,'【参考】数式用'!$A$5:$I$38,MATCH(T47,'【参考】数式用'!$C$4:$G$4,0)+2,0))</f>
        <v/>
      </c>
      <c r="V47" s="225" t="s">
        <v>253</v>
      </c>
      <c r="W47" s="231"/>
      <c r="X47" s="232" t="s">
        <v>37</v>
      </c>
      <c r="Y47" s="231"/>
      <c r="Z47" s="233" t="s">
        <v>237</v>
      </c>
      <c r="AA47" s="231"/>
      <c r="AB47" s="232" t="s">
        <v>37</v>
      </c>
      <c r="AC47" s="231"/>
      <c r="AD47" s="232" t="s">
        <v>42</v>
      </c>
      <c r="AE47" s="236" t="s">
        <v>72</v>
      </c>
      <c r="AF47" s="237" t="str">
        <f t="shared" si="0"/>
        <v/>
      </c>
      <c r="AG47" s="232" t="s">
        <v>255</v>
      </c>
      <c r="AH47" s="243" t="str">
        <f t="shared" si="1"/>
        <v/>
      </c>
    </row>
    <row r="48" spans="1:34" ht="36.75" customHeight="1">
      <c r="A48" s="158">
        <f t="shared" si="2"/>
        <v>37</v>
      </c>
      <c r="B48" s="164" t="str">
        <f>IF('(入力①) 基本情報入力シート'!C69="","",'(入力①) 基本情報入力シート'!C69)</f>
        <v/>
      </c>
      <c r="C48" s="169" t="str">
        <f>IF('(入力①) 基本情報入力シート'!D69="","",'(入力①) 基本情報入力シート'!D69)</f>
        <v/>
      </c>
      <c r="D48" s="172" t="str">
        <f>IF('(入力①) 基本情報入力シート'!E69="","",'(入力①) 基本情報入力シート'!E69)</f>
        <v/>
      </c>
      <c r="E48" s="172" t="str">
        <f>IF('(入力①) 基本情報入力シート'!F69="","",'(入力①) 基本情報入力シート'!F69)</f>
        <v/>
      </c>
      <c r="F48" s="172" t="str">
        <f>IF('(入力①) 基本情報入力シート'!G69="","",'(入力①) 基本情報入力シート'!G69)</f>
        <v/>
      </c>
      <c r="G48" s="172" t="str">
        <f>IF('(入力①) 基本情報入力シート'!H69="","",'(入力①) 基本情報入力シート'!H69)</f>
        <v/>
      </c>
      <c r="H48" s="172" t="str">
        <f>IF('(入力①) 基本情報入力シート'!I69="","",'(入力①) 基本情報入力シート'!I69)</f>
        <v/>
      </c>
      <c r="I48" s="172" t="str">
        <f>IF('(入力①) 基本情報入力シート'!J69="","",'(入力①) 基本情報入力シート'!J69)</f>
        <v/>
      </c>
      <c r="J48" s="172" t="str">
        <f>IF('(入力①) 基本情報入力シート'!K69="","",'(入力①) 基本情報入力シート'!K69)</f>
        <v/>
      </c>
      <c r="K48" s="177" t="str">
        <f>IF('(入力①) 基本情報入力シート'!L69="","",'(入力①) 基本情報入力シート'!L69)</f>
        <v/>
      </c>
      <c r="L48" s="181" t="str">
        <f>IF('(入力①) 基本情報入力シート'!M69="","",'(入力①) 基本情報入力シート'!M69)</f>
        <v/>
      </c>
      <c r="M48" s="185" t="str">
        <f>IF('(入力①) 基本情報入力シート'!R69="","",'(入力①) 基本情報入力シート'!R69)</f>
        <v/>
      </c>
      <c r="N48" s="185" t="str">
        <f>IF('(入力①) 基本情報入力シート'!W69="","",'(入力①) 基本情報入力シート'!W69)</f>
        <v/>
      </c>
      <c r="O48" s="185" t="str">
        <f>IF('(入力①) 基本情報入力シート'!X69="","",'(入力①) 基本情報入力シート'!X69)</f>
        <v/>
      </c>
      <c r="P48" s="198" t="str">
        <f>IF('(入力①) 基本情報入力シート'!Y69="","",'(入力①) 基本情報入力シート'!Y69)</f>
        <v/>
      </c>
      <c r="Q48" s="204" t="str">
        <f>IF('(入力①) 基本情報入力シート'!Z69="","",'(入力①) 基本情報入力シート'!Z69)</f>
        <v/>
      </c>
      <c r="R48" s="208" t="str">
        <f>IF('(入力①) 基本情報入力シート'!AA69="","",'(入力①) 基本情報入力シート'!AA69)</f>
        <v/>
      </c>
      <c r="S48" s="212"/>
      <c r="T48" s="217"/>
      <c r="U48" s="221" t="str">
        <f>IF(P48="","",VLOOKUP(P48,'【参考】数式用'!$A$5:$I$38,MATCH(T48,'【参考】数式用'!$C$4:$G$4,0)+2,0))</f>
        <v/>
      </c>
      <c r="V48" s="225" t="s">
        <v>253</v>
      </c>
      <c r="W48" s="231"/>
      <c r="X48" s="232" t="s">
        <v>37</v>
      </c>
      <c r="Y48" s="231"/>
      <c r="Z48" s="233" t="s">
        <v>237</v>
      </c>
      <c r="AA48" s="231"/>
      <c r="AB48" s="232" t="s">
        <v>37</v>
      </c>
      <c r="AC48" s="231"/>
      <c r="AD48" s="232" t="s">
        <v>42</v>
      </c>
      <c r="AE48" s="236" t="s">
        <v>72</v>
      </c>
      <c r="AF48" s="237" t="str">
        <f t="shared" si="0"/>
        <v/>
      </c>
      <c r="AG48" s="232" t="s">
        <v>255</v>
      </c>
      <c r="AH48" s="243" t="str">
        <f t="shared" si="1"/>
        <v/>
      </c>
    </row>
    <row r="49" spans="1:34" ht="36.75" customHeight="1">
      <c r="A49" s="158">
        <f t="shared" si="2"/>
        <v>38</v>
      </c>
      <c r="B49" s="164" t="str">
        <f>IF('(入力①) 基本情報入力シート'!C70="","",'(入力①) 基本情報入力シート'!C70)</f>
        <v/>
      </c>
      <c r="C49" s="169" t="str">
        <f>IF('(入力①) 基本情報入力シート'!D70="","",'(入力①) 基本情報入力シート'!D70)</f>
        <v/>
      </c>
      <c r="D49" s="172" t="str">
        <f>IF('(入力①) 基本情報入力シート'!E70="","",'(入力①) 基本情報入力シート'!E70)</f>
        <v/>
      </c>
      <c r="E49" s="172" t="str">
        <f>IF('(入力①) 基本情報入力シート'!F70="","",'(入力①) 基本情報入力シート'!F70)</f>
        <v/>
      </c>
      <c r="F49" s="172" t="str">
        <f>IF('(入力①) 基本情報入力シート'!G70="","",'(入力①) 基本情報入力シート'!G70)</f>
        <v/>
      </c>
      <c r="G49" s="172" t="str">
        <f>IF('(入力①) 基本情報入力シート'!H70="","",'(入力①) 基本情報入力シート'!H70)</f>
        <v/>
      </c>
      <c r="H49" s="172" t="str">
        <f>IF('(入力①) 基本情報入力シート'!I70="","",'(入力①) 基本情報入力シート'!I70)</f>
        <v/>
      </c>
      <c r="I49" s="172" t="str">
        <f>IF('(入力①) 基本情報入力シート'!J70="","",'(入力①) 基本情報入力シート'!J70)</f>
        <v/>
      </c>
      <c r="J49" s="172" t="str">
        <f>IF('(入力①) 基本情報入力シート'!K70="","",'(入力①) 基本情報入力シート'!K70)</f>
        <v/>
      </c>
      <c r="K49" s="177" t="str">
        <f>IF('(入力①) 基本情報入力シート'!L70="","",'(入力①) 基本情報入力シート'!L70)</f>
        <v/>
      </c>
      <c r="L49" s="181" t="str">
        <f>IF('(入力①) 基本情報入力シート'!M70="","",'(入力①) 基本情報入力シート'!M70)</f>
        <v/>
      </c>
      <c r="M49" s="185" t="str">
        <f>IF('(入力①) 基本情報入力シート'!R70="","",'(入力①) 基本情報入力シート'!R70)</f>
        <v/>
      </c>
      <c r="N49" s="185" t="str">
        <f>IF('(入力①) 基本情報入力シート'!W70="","",'(入力①) 基本情報入力シート'!W70)</f>
        <v/>
      </c>
      <c r="O49" s="185" t="str">
        <f>IF('(入力①) 基本情報入力シート'!X70="","",'(入力①) 基本情報入力シート'!X70)</f>
        <v/>
      </c>
      <c r="P49" s="198" t="str">
        <f>IF('(入力①) 基本情報入力シート'!Y70="","",'(入力①) 基本情報入力シート'!Y70)</f>
        <v/>
      </c>
      <c r="Q49" s="204" t="str">
        <f>IF('(入力①) 基本情報入力シート'!Z70="","",'(入力①) 基本情報入力シート'!Z70)</f>
        <v/>
      </c>
      <c r="R49" s="208" t="str">
        <f>IF('(入力①) 基本情報入力シート'!AA70="","",'(入力①) 基本情報入力シート'!AA70)</f>
        <v/>
      </c>
      <c r="S49" s="212"/>
      <c r="T49" s="217"/>
      <c r="U49" s="221" t="str">
        <f>IF(P49="","",VLOOKUP(P49,'【参考】数式用'!$A$5:$I$38,MATCH(T49,'【参考】数式用'!$C$4:$G$4,0)+2,0))</f>
        <v/>
      </c>
      <c r="V49" s="225" t="s">
        <v>253</v>
      </c>
      <c r="W49" s="231"/>
      <c r="X49" s="232" t="s">
        <v>37</v>
      </c>
      <c r="Y49" s="231"/>
      <c r="Z49" s="233" t="s">
        <v>237</v>
      </c>
      <c r="AA49" s="231"/>
      <c r="AB49" s="232" t="s">
        <v>37</v>
      </c>
      <c r="AC49" s="231"/>
      <c r="AD49" s="232" t="s">
        <v>42</v>
      </c>
      <c r="AE49" s="236" t="s">
        <v>72</v>
      </c>
      <c r="AF49" s="237" t="str">
        <f t="shared" si="0"/>
        <v/>
      </c>
      <c r="AG49" s="232" t="s">
        <v>255</v>
      </c>
      <c r="AH49" s="243" t="str">
        <f t="shared" si="1"/>
        <v/>
      </c>
    </row>
    <row r="50" spans="1:34" ht="36.75" customHeight="1">
      <c r="A50" s="158">
        <f t="shared" si="2"/>
        <v>39</v>
      </c>
      <c r="B50" s="164" t="str">
        <f>IF('(入力①) 基本情報入力シート'!C71="","",'(入力①) 基本情報入力シート'!C71)</f>
        <v/>
      </c>
      <c r="C50" s="169" t="str">
        <f>IF('(入力①) 基本情報入力シート'!D71="","",'(入力①) 基本情報入力シート'!D71)</f>
        <v/>
      </c>
      <c r="D50" s="172" t="str">
        <f>IF('(入力①) 基本情報入力シート'!E71="","",'(入力①) 基本情報入力シート'!E71)</f>
        <v/>
      </c>
      <c r="E50" s="172" t="str">
        <f>IF('(入力①) 基本情報入力シート'!F71="","",'(入力①) 基本情報入力シート'!F71)</f>
        <v/>
      </c>
      <c r="F50" s="172" t="str">
        <f>IF('(入力①) 基本情報入力シート'!G71="","",'(入力①) 基本情報入力シート'!G71)</f>
        <v/>
      </c>
      <c r="G50" s="172" t="str">
        <f>IF('(入力①) 基本情報入力シート'!H71="","",'(入力①) 基本情報入力シート'!H71)</f>
        <v/>
      </c>
      <c r="H50" s="172" t="str">
        <f>IF('(入力①) 基本情報入力シート'!I71="","",'(入力①) 基本情報入力シート'!I71)</f>
        <v/>
      </c>
      <c r="I50" s="172" t="str">
        <f>IF('(入力①) 基本情報入力シート'!J71="","",'(入力①) 基本情報入力シート'!J71)</f>
        <v/>
      </c>
      <c r="J50" s="172" t="str">
        <f>IF('(入力①) 基本情報入力シート'!K71="","",'(入力①) 基本情報入力シート'!K71)</f>
        <v/>
      </c>
      <c r="K50" s="177" t="str">
        <f>IF('(入力①) 基本情報入力シート'!L71="","",'(入力①) 基本情報入力シート'!L71)</f>
        <v/>
      </c>
      <c r="L50" s="181" t="str">
        <f>IF('(入力①) 基本情報入力シート'!M71="","",'(入力①) 基本情報入力シート'!M71)</f>
        <v/>
      </c>
      <c r="M50" s="185" t="str">
        <f>IF('(入力①) 基本情報入力シート'!R71="","",'(入力①) 基本情報入力シート'!R71)</f>
        <v/>
      </c>
      <c r="N50" s="185" t="str">
        <f>IF('(入力①) 基本情報入力シート'!W71="","",'(入力①) 基本情報入力シート'!W71)</f>
        <v/>
      </c>
      <c r="O50" s="185" t="str">
        <f>IF('(入力①) 基本情報入力シート'!X71="","",'(入力①) 基本情報入力シート'!X71)</f>
        <v/>
      </c>
      <c r="P50" s="198" t="str">
        <f>IF('(入力①) 基本情報入力シート'!Y71="","",'(入力①) 基本情報入力シート'!Y71)</f>
        <v/>
      </c>
      <c r="Q50" s="204" t="str">
        <f>IF('(入力①) 基本情報入力シート'!Z71="","",'(入力①) 基本情報入力シート'!Z71)</f>
        <v/>
      </c>
      <c r="R50" s="208" t="str">
        <f>IF('(入力①) 基本情報入力シート'!AA71="","",'(入力①) 基本情報入力シート'!AA71)</f>
        <v/>
      </c>
      <c r="S50" s="212"/>
      <c r="T50" s="217"/>
      <c r="U50" s="221" t="str">
        <f>IF(P50="","",VLOOKUP(P50,'【参考】数式用'!$A$5:$I$38,MATCH(T50,'【参考】数式用'!$C$4:$G$4,0)+2,0))</f>
        <v/>
      </c>
      <c r="V50" s="225" t="s">
        <v>253</v>
      </c>
      <c r="W50" s="231"/>
      <c r="X50" s="232" t="s">
        <v>37</v>
      </c>
      <c r="Y50" s="231"/>
      <c r="Z50" s="233" t="s">
        <v>237</v>
      </c>
      <c r="AA50" s="231"/>
      <c r="AB50" s="232" t="s">
        <v>37</v>
      </c>
      <c r="AC50" s="231"/>
      <c r="AD50" s="232" t="s">
        <v>42</v>
      </c>
      <c r="AE50" s="236" t="s">
        <v>72</v>
      </c>
      <c r="AF50" s="237" t="str">
        <f t="shared" si="0"/>
        <v/>
      </c>
      <c r="AG50" s="232" t="s">
        <v>255</v>
      </c>
      <c r="AH50" s="243" t="str">
        <f t="shared" si="1"/>
        <v/>
      </c>
    </row>
    <row r="51" spans="1:34" ht="36.75" customHeight="1">
      <c r="A51" s="158">
        <f t="shared" si="2"/>
        <v>40</v>
      </c>
      <c r="B51" s="164" t="str">
        <f>IF('(入力①) 基本情報入力シート'!C72="","",'(入力①) 基本情報入力シート'!C72)</f>
        <v/>
      </c>
      <c r="C51" s="169" t="str">
        <f>IF('(入力①) 基本情報入力シート'!D72="","",'(入力①) 基本情報入力シート'!D72)</f>
        <v/>
      </c>
      <c r="D51" s="172" t="str">
        <f>IF('(入力①) 基本情報入力シート'!E72="","",'(入力①) 基本情報入力シート'!E72)</f>
        <v/>
      </c>
      <c r="E51" s="172" t="str">
        <f>IF('(入力①) 基本情報入力シート'!F72="","",'(入力①) 基本情報入力シート'!F72)</f>
        <v/>
      </c>
      <c r="F51" s="172" t="str">
        <f>IF('(入力①) 基本情報入力シート'!G72="","",'(入力①) 基本情報入力シート'!G72)</f>
        <v/>
      </c>
      <c r="G51" s="172" t="str">
        <f>IF('(入力①) 基本情報入力シート'!H72="","",'(入力①) 基本情報入力シート'!H72)</f>
        <v/>
      </c>
      <c r="H51" s="172" t="str">
        <f>IF('(入力①) 基本情報入力シート'!I72="","",'(入力①) 基本情報入力シート'!I72)</f>
        <v/>
      </c>
      <c r="I51" s="172" t="str">
        <f>IF('(入力①) 基本情報入力シート'!J72="","",'(入力①) 基本情報入力シート'!J72)</f>
        <v/>
      </c>
      <c r="J51" s="172" t="str">
        <f>IF('(入力①) 基本情報入力シート'!K72="","",'(入力①) 基本情報入力シート'!K72)</f>
        <v/>
      </c>
      <c r="K51" s="177" t="str">
        <f>IF('(入力①) 基本情報入力シート'!L72="","",'(入力①) 基本情報入力シート'!L72)</f>
        <v/>
      </c>
      <c r="L51" s="181" t="str">
        <f>IF('(入力①) 基本情報入力シート'!M72="","",'(入力①) 基本情報入力シート'!M72)</f>
        <v/>
      </c>
      <c r="M51" s="185" t="str">
        <f>IF('(入力①) 基本情報入力シート'!R72="","",'(入力①) 基本情報入力シート'!R72)</f>
        <v/>
      </c>
      <c r="N51" s="185" t="str">
        <f>IF('(入力①) 基本情報入力シート'!W72="","",'(入力①) 基本情報入力シート'!W72)</f>
        <v/>
      </c>
      <c r="O51" s="185" t="str">
        <f>IF('(入力①) 基本情報入力シート'!X72="","",'(入力①) 基本情報入力シート'!X72)</f>
        <v/>
      </c>
      <c r="P51" s="198" t="str">
        <f>IF('(入力①) 基本情報入力シート'!Y72="","",'(入力①) 基本情報入力シート'!Y72)</f>
        <v/>
      </c>
      <c r="Q51" s="204" t="str">
        <f>IF('(入力①) 基本情報入力シート'!Z72="","",'(入力①) 基本情報入力シート'!Z72)</f>
        <v/>
      </c>
      <c r="R51" s="208" t="str">
        <f>IF('(入力①) 基本情報入力シート'!AA72="","",'(入力①) 基本情報入力シート'!AA72)</f>
        <v/>
      </c>
      <c r="S51" s="212"/>
      <c r="T51" s="217"/>
      <c r="U51" s="221" t="str">
        <f>IF(P51="","",VLOOKUP(P51,'【参考】数式用'!$A$5:$I$38,MATCH(T51,'【参考】数式用'!$C$4:$G$4,0)+2,0))</f>
        <v/>
      </c>
      <c r="V51" s="225" t="s">
        <v>253</v>
      </c>
      <c r="W51" s="231"/>
      <c r="X51" s="232" t="s">
        <v>37</v>
      </c>
      <c r="Y51" s="231"/>
      <c r="Z51" s="233" t="s">
        <v>237</v>
      </c>
      <c r="AA51" s="231"/>
      <c r="AB51" s="232" t="s">
        <v>37</v>
      </c>
      <c r="AC51" s="231"/>
      <c r="AD51" s="232" t="s">
        <v>42</v>
      </c>
      <c r="AE51" s="236" t="s">
        <v>72</v>
      </c>
      <c r="AF51" s="237" t="str">
        <f t="shared" si="0"/>
        <v/>
      </c>
      <c r="AG51" s="240" t="s">
        <v>255</v>
      </c>
      <c r="AH51" s="243" t="str">
        <f t="shared" si="1"/>
        <v/>
      </c>
    </row>
    <row r="52" spans="1:34" ht="36.75" customHeight="1">
      <c r="A52" s="158">
        <f t="shared" si="2"/>
        <v>41</v>
      </c>
      <c r="B52" s="164" t="str">
        <f>IF('(入力①) 基本情報入力シート'!C73="","",'(入力①) 基本情報入力シート'!C73)</f>
        <v/>
      </c>
      <c r="C52" s="169" t="str">
        <f>IF('(入力①) 基本情報入力シート'!D73="","",'(入力①) 基本情報入力シート'!D73)</f>
        <v/>
      </c>
      <c r="D52" s="172" t="str">
        <f>IF('(入力①) 基本情報入力シート'!E73="","",'(入力①) 基本情報入力シート'!E73)</f>
        <v/>
      </c>
      <c r="E52" s="172" t="str">
        <f>IF('(入力①) 基本情報入力シート'!F73="","",'(入力①) 基本情報入力シート'!F73)</f>
        <v/>
      </c>
      <c r="F52" s="172" t="str">
        <f>IF('(入力①) 基本情報入力シート'!G73="","",'(入力①) 基本情報入力シート'!G73)</f>
        <v/>
      </c>
      <c r="G52" s="172" t="str">
        <f>IF('(入力①) 基本情報入力シート'!H73="","",'(入力①) 基本情報入力シート'!H73)</f>
        <v/>
      </c>
      <c r="H52" s="172" t="str">
        <f>IF('(入力①) 基本情報入力シート'!I73="","",'(入力①) 基本情報入力シート'!I73)</f>
        <v/>
      </c>
      <c r="I52" s="172" t="str">
        <f>IF('(入力①) 基本情報入力シート'!J73="","",'(入力①) 基本情報入力シート'!J73)</f>
        <v/>
      </c>
      <c r="J52" s="172" t="str">
        <f>IF('(入力①) 基本情報入力シート'!K73="","",'(入力①) 基本情報入力シート'!K73)</f>
        <v/>
      </c>
      <c r="K52" s="177" t="str">
        <f>IF('(入力①) 基本情報入力シート'!L73="","",'(入力①) 基本情報入力シート'!L73)</f>
        <v/>
      </c>
      <c r="L52" s="181" t="str">
        <f>IF('(入力①) 基本情報入力シート'!M73="","",'(入力①) 基本情報入力シート'!M73)</f>
        <v/>
      </c>
      <c r="M52" s="185" t="str">
        <f>IF('(入力①) 基本情報入力シート'!R73="","",'(入力①) 基本情報入力シート'!R73)</f>
        <v/>
      </c>
      <c r="N52" s="185" t="str">
        <f>IF('(入力①) 基本情報入力シート'!W73="","",'(入力①) 基本情報入力シート'!W73)</f>
        <v/>
      </c>
      <c r="O52" s="185" t="str">
        <f>IF('(入力①) 基本情報入力シート'!X73="","",'(入力①) 基本情報入力シート'!X73)</f>
        <v/>
      </c>
      <c r="P52" s="198" t="str">
        <f>IF('(入力①) 基本情報入力シート'!Y73="","",'(入力①) 基本情報入力シート'!Y73)</f>
        <v/>
      </c>
      <c r="Q52" s="204" t="str">
        <f>IF('(入力①) 基本情報入力シート'!Z73="","",'(入力①) 基本情報入力シート'!Z73)</f>
        <v/>
      </c>
      <c r="R52" s="208" t="str">
        <f>IF('(入力①) 基本情報入力シート'!AA73="","",'(入力①) 基本情報入力シート'!AA73)</f>
        <v/>
      </c>
      <c r="S52" s="212"/>
      <c r="T52" s="217"/>
      <c r="U52" s="221" t="str">
        <f>IF(P52="","",VLOOKUP(P52,'【参考】数式用'!$A$5:$I$38,MATCH(T52,'【参考】数式用'!$C$4:$G$4,0)+2,0))</f>
        <v/>
      </c>
      <c r="V52" s="225" t="s">
        <v>253</v>
      </c>
      <c r="W52" s="231"/>
      <c r="X52" s="232" t="s">
        <v>37</v>
      </c>
      <c r="Y52" s="231"/>
      <c r="Z52" s="233" t="s">
        <v>237</v>
      </c>
      <c r="AA52" s="231"/>
      <c r="AB52" s="232" t="s">
        <v>37</v>
      </c>
      <c r="AC52" s="231"/>
      <c r="AD52" s="232" t="s">
        <v>42</v>
      </c>
      <c r="AE52" s="236" t="s">
        <v>72</v>
      </c>
      <c r="AF52" s="237" t="str">
        <f t="shared" si="0"/>
        <v/>
      </c>
      <c r="AG52" s="240" t="s">
        <v>255</v>
      </c>
      <c r="AH52" s="243" t="str">
        <f t="shared" si="1"/>
        <v/>
      </c>
    </row>
    <row r="53" spans="1:34" ht="36.75" customHeight="1">
      <c r="A53" s="158">
        <f t="shared" si="2"/>
        <v>42</v>
      </c>
      <c r="B53" s="164" t="str">
        <f>IF('(入力①) 基本情報入力シート'!C74="","",'(入力①) 基本情報入力シート'!C74)</f>
        <v/>
      </c>
      <c r="C53" s="169" t="str">
        <f>IF('(入力①) 基本情報入力シート'!D74="","",'(入力①) 基本情報入力シート'!D74)</f>
        <v/>
      </c>
      <c r="D53" s="172" t="str">
        <f>IF('(入力①) 基本情報入力シート'!E74="","",'(入力①) 基本情報入力シート'!E74)</f>
        <v/>
      </c>
      <c r="E53" s="172" t="str">
        <f>IF('(入力①) 基本情報入力シート'!F74="","",'(入力①) 基本情報入力シート'!F74)</f>
        <v/>
      </c>
      <c r="F53" s="172" t="str">
        <f>IF('(入力①) 基本情報入力シート'!G74="","",'(入力①) 基本情報入力シート'!G74)</f>
        <v/>
      </c>
      <c r="G53" s="172" t="str">
        <f>IF('(入力①) 基本情報入力シート'!H74="","",'(入力①) 基本情報入力シート'!H74)</f>
        <v/>
      </c>
      <c r="H53" s="172" t="str">
        <f>IF('(入力①) 基本情報入力シート'!I74="","",'(入力①) 基本情報入力シート'!I74)</f>
        <v/>
      </c>
      <c r="I53" s="172" t="str">
        <f>IF('(入力①) 基本情報入力シート'!J74="","",'(入力①) 基本情報入力シート'!J74)</f>
        <v/>
      </c>
      <c r="J53" s="172" t="str">
        <f>IF('(入力①) 基本情報入力シート'!K74="","",'(入力①) 基本情報入力シート'!K74)</f>
        <v/>
      </c>
      <c r="K53" s="177" t="str">
        <f>IF('(入力①) 基本情報入力シート'!L74="","",'(入力①) 基本情報入力シート'!L74)</f>
        <v/>
      </c>
      <c r="L53" s="181" t="str">
        <f>IF('(入力①) 基本情報入力シート'!M74="","",'(入力①) 基本情報入力シート'!M74)</f>
        <v/>
      </c>
      <c r="M53" s="185" t="str">
        <f>IF('(入力①) 基本情報入力シート'!R74="","",'(入力①) 基本情報入力シート'!R74)</f>
        <v/>
      </c>
      <c r="N53" s="185" t="str">
        <f>IF('(入力①) 基本情報入力シート'!W74="","",'(入力①) 基本情報入力シート'!W74)</f>
        <v/>
      </c>
      <c r="O53" s="185" t="str">
        <f>IF('(入力①) 基本情報入力シート'!X74="","",'(入力①) 基本情報入力シート'!X74)</f>
        <v/>
      </c>
      <c r="P53" s="198" t="str">
        <f>IF('(入力①) 基本情報入力シート'!Y74="","",'(入力①) 基本情報入力シート'!Y74)</f>
        <v/>
      </c>
      <c r="Q53" s="204" t="str">
        <f>IF('(入力①) 基本情報入力シート'!Z74="","",'(入力①) 基本情報入力シート'!Z74)</f>
        <v/>
      </c>
      <c r="R53" s="208" t="str">
        <f>IF('(入力①) 基本情報入力シート'!AA74="","",'(入力①) 基本情報入力シート'!AA74)</f>
        <v/>
      </c>
      <c r="S53" s="212"/>
      <c r="T53" s="217"/>
      <c r="U53" s="221" t="str">
        <f>IF(P53="","",VLOOKUP(P53,'【参考】数式用'!$A$5:$I$38,MATCH(T53,'【参考】数式用'!$C$4:$G$4,0)+2,0))</f>
        <v/>
      </c>
      <c r="V53" s="225" t="s">
        <v>253</v>
      </c>
      <c r="W53" s="231"/>
      <c r="X53" s="232" t="s">
        <v>37</v>
      </c>
      <c r="Y53" s="231"/>
      <c r="Z53" s="233" t="s">
        <v>237</v>
      </c>
      <c r="AA53" s="231"/>
      <c r="AB53" s="232" t="s">
        <v>37</v>
      </c>
      <c r="AC53" s="231"/>
      <c r="AD53" s="232" t="s">
        <v>42</v>
      </c>
      <c r="AE53" s="236" t="s">
        <v>72</v>
      </c>
      <c r="AF53" s="237" t="str">
        <f t="shared" si="0"/>
        <v/>
      </c>
      <c r="AG53" s="240" t="s">
        <v>255</v>
      </c>
      <c r="AH53" s="243" t="str">
        <f t="shared" si="1"/>
        <v/>
      </c>
    </row>
    <row r="54" spans="1:34" ht="36.75" customHeight="1">
      <c r="A54" s="158">
        <f t="shared" si="2"/>
        <v>43</v>
      </c>
      <c r="B54" s="164" t="str">
        <f>IF('(入力①) 基本情報入力シート'!C75="","",'(入力①) 基本情報入力シート'!C75)</f>
        <v/>
      </c>
      <c r="C54" s="169" t="str">
        <f>IF('(入力①) 基本情報入力シート'!D75="","",'(入力①) 基本情報入力シート'!D75)</f>
        <v/>
      </c>
      <c r="D54" s="172" t="str">
        <f>IF('(入力①) 基本情報入力シート'!E75="","",'(入力①) 基本情報入力シート'!E75)</f>
        <v/>
      </c>
      <c r="E54" s="172" t="str">
        <f>IF('(入力①) 基本情報入力シート'!F75="","",'(入力①) 基本情報入力シート'!F75)</f>
        <v/>
      </c>
      <c r="F54" s="172" t="str">
        <f>IF('(入力①) 基本情報入力シート'!G75="","",'(入力①) 基本情報入力シート'!G75)</f>
        <v/>
      </c>
      <c r="G54" s="172" t="str">
        <f>IF('(入力①) 基本情報入力シート'!H75="","",'(入力①) 基本情報入力シート'!H75)</f>
        <v/>
      </c>
      <c r="H54" s="172" t="str">
        <f>IF('(入力①) 基本情報入力シート'!I75="","",'(入力①) 基本情報入力シート'!I75)</f>
        <v/>
      </c>
      <c r="I54" s="172" t="str">
        <f>IF('(入力①) 基本情報入力シート'!J75="","",'(入力①) 基本情報入力シート'!J75)</f>
        <v/>
      </c>
      <c r="J54" s="172" t="str">
        <f>IF('(入力①) 基本情報入力シート'!K75="","",'(入力①) 基本情報入力シート'!K75)</f>
        <v/>
      </c>
      <c r="K54" s="177" t="str">
        <f>IF('(入力①) 基本情報入力シート'!L75="","",'(入力①) 基本情報入力シート'!L75)</f>
        <v/>
      </c>
      <c r="L54" s="181" t="str">
        <f>IF('(入力①) 基本情報入力シート'!M75="","",'(入力①) 基本情報入力シート'!M75)</f>
        <v/>
      </c>
      <c r="M54" s="185" t="str">
        <f>IF('(入力①) 基本情報入力シート'!R75="","",'(入力①) 基本情報入力シート'!R75)</f>
        <v/>
      </c>
      <c r="N54" s="185" t="str">
        <f>IF('(入力①) 基本情報入力シート'!W75="","",'(入力①) 基本情報入力シート'!W75)</f>
        <v/>
      </c>
      <c r="O54" s="185" t="str">
        <f>IF('(入力①) 基本情報入力シート'!X75="","",'(入力①) 基本情報入力シート'!X75)</f>
        <v/>
      </c>
      <c r="P54" s="198" t="str">
        <f>IF('(入力①) 基本情報入力シート'!Y75="","",'(入力①) 基本情報入力シート'!Y75)</f>
        <v/>
      </c>
      <c r="Q54" s="204" t="str">
        <f>IF('(入力①) 基本情報入力シート'!Z75="","",'(入力①) 基本情報入力シート'!Z75)</f>
        <v/>
      </c>
      <c r="R54" s="208" t="str">
        <f>IF('(入力①) 基本情報入力シート'!AA75="","",'(入力①) 基本情報入力シート'!AA75)</f>
        <v/>
      </c>
      <c r="S54" s="212"/>
      <c r="T54" s="217"/>
      <c r="U54" s="221" t="str">
        <f>IF(P54="","",VLOOKUP(P54,'【参考】数式用'!$A$5:$I$38,MATCH(T54,'【参考】数式用'!$C$4:$G$4,0)+2,0))</f>
        <v/>
      </c>
      <c r="V54" s="225" t="s">
        <v>253</v>
      </c>
      <c r="W54" s="231"/>
      <c r="X54" s="232" t="s">
        <v>37</v>
      </c>
      <c r="Y54" s="231"/>
      <c r="Z54" s="233" t="s">
        <v>237</v>
      </c>
      <c r="AA54" s="231"/>
      <c r="AB54" s="232" t="s">
        <v>37</v>
      </c>
      <c r="AC54" s="231"/>
      <c r="AD54" s="232" t="s">
        <v>42</v>
      </c>
      <c r="AE54" s="236" t="s">
        <v>72</v>
      </c>
      <c r="AF54" s="237" t="str">
        <f t="shared" si="0"/>
        <v/>
      </c>
      <c r="AG54" s="240" t="s">
        <v>255</v>
      </c>
      <c r="AH54" s="243" t="str">
        <f t="shared" si="1"/>
        <v/>
      </c>
    </row>
    <row r="55" spans="1:34" ht="36.75" customHeight="1">
      <c r="A55" s="158">
        <f t="shared" si="2"/>
        <v>44</v>
      </c>
      <c r="B55" s="164" t="str">
        <f>IF('(入力①) 基本情報入力シート'!C76="","",'(入力①) 基本情報入力シート'!C76)</f>
        <v/>
      </c>
      <c r="C55" s="169" t="str">
        <f>IF('(入力①) 基本情報入力シート'!D76="","",'(入力①) 基本情報入力シート'!D76)</f>
        <v/>
      </c>
      <c r="D55" s="172" t="str">
        <f>IF('(入力①) 基本情報入力シート'!E76="","",'(入力①) 基本情報入力シート'!E76)</f>
        <v/>
      </c>
      <c r="E55" s="172" t="str">
        <f>IF('(入力①) 基本情報入力シート'!F76="","",'(入力①) 基本情報入力シート'!F76)</f>
        <v/>
      </c>
      <c r="F55" s="172" t="str">
        <f>IF('(入力①) 基本情報入力シート'!G76="","",'(入力①) 基本情報入力シート'!G76)</f>
        <v/>
      </c>
      <c r="G55" s="172" t="str">
        <f>IF('(入力①) 基本情報入力シート'!H76="","",'(入力①) 基本情報入力シート'!H76)</f>
        <v/>
      </c>
      <c r="H55" s="172" t="str">
        <f>IF('(入力①) 基本情報入力シート'!I76="","",'(入力①) 基本情報入力シート'!I76)</f>
        <v/>
      </c>
      <c r="I55" s="172" t="str">
        <f>IF('(入力①) 基本情報入力シート'!J76="","",'(入力①) 基本情報入力シート'!J76)</f>
        <v/>
      </c>
      <c r="J55" s="172" t="str">
        <f>IF('(入力①) 基本情報入力シート'!K76="","",'(入力①) 基本情報入力シート'!K76)</f>
        <v/>
      </c>
      <c r="K55" s="177" t="str">
        <f>IF('(入力①) 基本情報入力シート'!L76="","",'(入力①) 基本情報入力シート'!L76)</f>
        <v/>
      </c>
      <c r="L55" s="181" t="str">
        <f>IF('(入力①) 基本情報入力シート'!M76="","",'(入力①) 基本情報入力シート'!M76)</f>
        <v/>
      </c>
      <c r="M55" s="185" t="str">
        <f>IF('(入力①) 基本情報入力シート'!R76="","",'(入力①) 基本情報入力シート'!R76)</f>
        <v/>
      </c>
      <c r="N55" s="185" t="str">
        <f>IF('(入力①) 基本情報入力シート'!W76="","",'(入力①) 基本情報入力シート'!W76)</f>
        <v/>
      </c>
      <c r="O55" s="185" t="str">
        <f>IF('(入力①) 基本情報入力シート'!X76="","",'(入力①) 基本情報入力シート'!X76)</f>
        <v/>
      </c>
      <c r="P55" s="198" t="str">
        <f>IF('(入力①) 基本情報入力シート'!Y76="","",'(入力①) 基本情報入力シート'!Y76)</f>
        <v/>
      </c>
      <c r="Q55" s="204" t="str">
        <f>IF('(入力①) 基本情報入力シート'!Z76="","",'(入力①) 基本情報入力シート'!Z76)</f>
        <v/>
      </c>
      <c r="R55" s="208" t="str">
        <f>IF('(入力①) 基本情報入力シート'!AA76="","",'(入力①) 基本情報入力シート'!AA76)</f>
        <v/>
      </c>
      <c r="S55" s="212"/>
      <c r="T55" s="217"/>
      <c r="U55" s="221" t="str">
        <f>IF(P55="","",VLOOKUP(P55,'【参考】数式用'!$A$5:$I$38,MATCH(T55,'【参考】数式用'!$C$4:$G$4,0)+2,0))</f>
        <v/>
      </c>
      <c r="V55" s="225" t="s">
        <v>253</v>
      </c>
      <c r="W55" s="231"/>
      <c r="X55" s="232" t="s">
        <v>37</v>
      </c>
      <c r="Y55" s="231"/>
      <c r="Z55" s="233" t="s">
        <v>237</v>
      </c>
      <c r="AA55" s="231"/>
      <c r="AB55" s="232" t="s">
        <v>37</v>
      </c>
      <c r="AC55" s="231"/>
      <c r="AD55" s="232" t="s">
        <v>42</v>
      </c>
      <c r="AE55" s="236" t="s">
        <v>72</v>
      </c>
      <c r="AF55" s="237" t="str">
        <f t="shared" si="0"/>
        <v/>
      </c>
      <c r="AG55" s="240" t="s">
        <v>255</v>
      </c>
      <c r="AH55" s="243" t="str">
        <f t="shared" si="1"/>
        <v/>
      </c>
    </row>
    <row r="56" spans="1:34" ht="36.75" customHeight="1">
      <c r="A56" s="158">
        <f t="shared" si="2"/>
        <v>45</v>
      </c>
      <c r="B56" s="164" t="str">
        <f>IF('(入力①) 基本情報入力シート'!C77="","",'(入力①) 基本情報入力シート'!C77)</f>
        <v/>
      </c>
      <c r="C56" s="169" t="str">
        <f>IF('(入力①) 基本情報入力シート'!D77="","",'(入力①) 基本情報入力シート'!D77)</f>
        <v/>
      </c>
      <c r="D56" s="172" t="str">
        <f>IF('(入力①) 基本情報入力シート'!E77="","",'(入力①) 基本情報入力シート'!E77)</f>
        <v/>
      </c>
      <c r="E56" s="172" t="str">
        <f>IF('(入力①) 基本情報入力シート'!F77="","",'(入力①) 基本情報入力シート'!F77)</f>
        <v/>
      </c>
      <c r="F56" s="172" t="str">
        <f>IF('(入力①) 基本情報入力シート'!G77="","",'(入力①) 基本情報入力シート'!G77)</f>
        <v/>
      </c>
      <c r="G56" s="172" t="str">
        <f>IF('(入力①) 基本情報入力シート'!H77="","",'(入力①) 基本情報入力シート'!H77)</f>
        <v/>
      </c>
      <c r="H56" s="172" t="str">
        <f>IF('(入力①) 基本情報入力シート'!I77="","",'(入力①) 基本情報入力シート'!I77)</f>
        <v/>
      </c>
      <c r="I56" s="172" t="str">
        <f>IF('(入力①) 基本情報入力シート'!J77="","",'(入力①) 基本情報入力シート'!J77)</f>
        <v/>
      </c>
      <c r="J56" s="172" t="str">
        <f>IF('(入力①) 基本情報入力シート'!K77="","",'(入力①) 基本情報入力シート'!K77)</f>
        <v/>
      </c>
      <c r="K56" s="177" t="str">
        <f>IF('(入力①) 基本情報入力シート'!L77="","",'(入力①) 基本情報入力シート'!L77)</f>
        <v/>
      </c>
      <c r="L56" s="181" t="str">
        <f>IF('(入力①) 基本情報入力シート'!M77="","",'(入力①) 基本情報入力シート'!M77)</f>
        <v/>
      </c>
      <c r="M56" s="185" t="str">
        <f>IF('(入力①) 基本情報入力シート'!R77="","",'(入力①) 基本情報入力シート'!R77)</f>
        <v/>
      </c>
      <c r="N56" s="185" t="str">
        <f>IF('(入力①) 基本情報入力シート'!W77="","",'(入力①) 基本情報入力シート'!W77)</f>
        <v/>
      </c>
      <c r="O56" s="185" t="str">
        <f>IF('(入力①) 基本情報入力シート'!X77="","",'(入力①) 基本情報入力シート'!X77)</f>
        <v/>
      </c>
      <c r="P56" s="198" t="str">
        <f>IF('(入力①) 基本情報入力シート'!Y77="","",'(入力①) 基本情報入力シート'!Y77)</f>
        <v/>
      </c>
      <c r="Q56" s="204" t="str">
        <f>IF('(入力①) 基本情報入力シート'!Z77="","",'(入力①) 基本情報入力シート'!Z77)</f>
        <v/>
      </c>
      <c r="R56" s="208" t="str">
        <f>IF('(入力①) 基本情報入力シート'!AA77="","",'(入力①) 基本情報入力シート'!AA77)</f>
        <v/>
      </c>
      <c r="S56" s="212"/>
      <c r="T56" s="217"/>
      <c r="U56" s="221" t="str">
        <f>IF(P56="","",VLOOKUP(P56,'【参考】数式用'!$A$5:$I$38,MATCH(T56,'【参考】数式用'!$C$4:$G$4,0)+2,0))</f>
        <v/>
      </c>
      <c r="V56" s="225" t="s">
        <v>253</v>
      </c>
      <c r="W56" s="231"/>
      <c r="X56" s="232" t="s">
        <v>37</v>
      </c>
      <c r="Y56" s="231"/>
      <c r="Z56" s="233" t="s">
        <v>237</v>
      </c>
      <c r="AA56" s="231"/>
      <c r="AB56" s="232" t="s">
        <v>37</v>
      </c>
      <c r="AC56" s="231"/>
      <c r="AD56" s="232" t="s">
        <v>42</v>
      </c>
      <c r="AE56" s="236" t="s">
        <v>72</v>
      </c>
      <c r="AF56" s="237" t="str">
        <f t="shared" si="0"/>
        <v/>
      </c>
      <c r="AG56" s="240" t="s">
        <v>255</v>
      </c>
      <c r="AH56" s="243" t="str">
        <f t="shared" si="1"/>
        <v/>
      </c>
    </row>
    <row r="57" spans="1:34" ht="36.75" customHeight="1">
      <c r="A57" s="158">
        <f t="shared" si="2"/>
        <v>46</v>
      </c>
      <c r="B57" s="164" t="str">
        <f>IF('(入力①) 基本情報入力シート'!C78="","",'(入力①) 基本情報入力シート'!C78)</f>
        <v/>
      </c>
      <c r="C57" s="169" t="str">
        <f>IF('(入力①) 基本情報入力シート'!D78="","",'(入力①) 基本情報入力シート'!D78)</f>
        <v/>
      </c>
      <c r="D57" s="172" t="str">
        <f>IF('(入力①) 基本情報入力シート'!E78="","",'(入力①) 基本情報入力シート'!E78)</f>
        <v/>
      </c>
      <c r="E57" s="172" t="str">
        <f>IF('(入力①) 基本情報入力シート'!F78="","",'(入力①) 基本情報入力シート'!F78)</f>
        <v/>
      </c>
      <c r="F57" s="172" t="str">
        <f>IF('(入力①) 基本情報入力シート'!G78="","",'(入力①) 基本情報入力シート'!G78)</f>
        <v/>
      </c>
      <c r="G57" s="172" t="str">
        <f>IF('(入力①) 基本情報入力シート'!H78="","",'(入力①) 基本情報入力シート'!H78)</f>
        <v/>
      </c>
      <c r="H57" s="172" t="str">
        <f>IF('(入力①) 基本情報入力シート'!I78="","",'(入力①) 基本情報入力シート'!I78)</f>
        <v/>
      </c>
      <c r="I57" s="172" t="str">
        <f>IF('(入力①) 基本情報入力シート'!J78="","",'(入力①) 基本情報入力シート'!J78)</f>
        <v/>
      </c>
      <c r="J57" s="172" t="str">
        <f>IF('(入力①) 基本情報入力シート'!K78="","",'(入力①) 基本情報入力シート'!K78)</f>
        <v/>
      </c>
      <c r="K57" s="177" t="str">
        <f>IF('(入力①) 基本情報入力シート'!L78="","",'(入力①) 基本情報入力シート'!L78)</f>
        <v/>
      </c>
      <c r="L57" s="181" t="str">
        <f>IF('(入力①) 基本情報入力シート'!M78="","",'(入力①) 基本情報入力シート'!M78)</f>
        <v/>
      </c>
      <c r="M57" s="185" t="str">
        <f>IF('(入力①) 基本情報入力シート'!R78="","",'(入力①) 基本情報入力シート'!R78)</f>
        <v/>
      </c>
      <c r="N57" s="185" t="str">
        <f>IF('(入力①) 基本情報入力シート'!W78="","",'(入力①) 基本情報入力シート'!W78)</f>
        <v/>
      </c>
      <c r="O57" s="185" t="str">
        <f>IF('(入力①) 基本情報入力シート'!X78="","",'(入力①) 基本情報入力シート'!X78)</f>
        <v/>
      </c>
      <c r="P57" s="198" t="str">
        <f>IF('(入力①) 基本情報入力シート'!Y78="","",'(入力①) 基本情報入力シート'!Y78)</f>
        <v/>
      </c>
      <c r="Q57" s="204" t="str">
        <f>IF('(入力①) 基本情報入力シート'!Z78="","",'(入力①) 基本情報入力シート'!Z78)</f>
        <v/>
      </c>
      <c r="R57" s="208" t="str">
        <f>IF('(入力①) 基本情報入力シート'!AA78="","",'(入力①) 基本情報入力シート'!AA78)</f>
        <v/>
      </c>
      <c r="S57" s="212"/>
      <c r="T57" s="217"/>
      <c r="U57" s="221" t="str">
        <f>IF(P57="","",VLOOKUP(P57,'【参考】数式用'!$A$5:$I$38,MATCH(T57,'【参考】数式用'!$C$4:$G$4,0)+2,0))</f>
        <v/>
      </c>
      <c r="V57" s="225" t="s">
        <v>253</v>
      </c>
      <c r="W57" s="231"/>
      <c r="X57" s="232" t="s">
        <v>37</v>
      </c>
      <c r="Y57" s="231"/>
      <c r="Z57" s="233" t="s">
        <v>237</v>
      </c>
      <c r="AA57" s="231"/>
      <c r="AB57" s="232" t="s">
        <v>37</v>
      </c>
      <c r="AC57" s="231"/>
      <c r="AD57" s="232" t="s">
        <v>42</v>
      </c>
      <c r="AE57" s="236" t="s">
        <v>72</v>
      </c>
      <c r="AF57" s="237" t="str">
        <f t="shared" si="0"/>
        <v/>
      </c>
      <c r="AG57" s="240" t="s">
        <v>255</v>
      </c>
      <c r="AH57" s="243" t="str">
        <f t="shared" si="1"/>
        <v/>
      </c>
    </row>
    <row r="58" spans="1:34" ht="36.75" customHeight="1">
      <c r="A58" s="158">
        <f t="shared" si="2"/>
        <v>47</v>
      </c>
      <c r="B58" s="164" t="str">
        <f>IF('(入力①) 基本情報入力シート'!C79="","",'(入力①) 基本情報入力シート'!C79)</f>
        <v/>
      </c>
      <c r="C58" s="169" t="str">
        <f>IF('(入力①) 基本情報入力シート'!D79="","",'(入力①) 基本情報入力シート'!D79)</f>
        <v/>
      </c>
      <c r="D58" s="172" t="str">
        <f>IF('(入力①) 基本情報入力シート'!E79="","",'(入力①) 基本情報入力シート'!E79)</f>
        <v/>
      </c>
      <c r="E58" s="172" t="str">
        <f>IF('(入力①) 基本情報入力シート'!F79="","",'(入力①) 基本情報入力シート'!F79)</f>
        <v/>
      </c>
      <c r="F58" s="172" t="str">
        <f>IF('(入力①) 基本情報入力シート'!G79="","",'(入力①) 基本情報入力シート'!G79)</f>
        <v/>
      </c>
      <c r="G58" s="172" t="str">
        <f>IF('(入力①) 基本情報入力シート'!H79="","",'(入力①) 基本情報入力シート'!H79)</f>
        <v/>
      </c>
      <c r="H58" s="172" t="str">
        <f>IF('(入力①) 基本情報入力シート'!I79="","",'(入力①) 基本情報入力シート'!I79)</f>
        <v/>
      </c>
      <c r="I58" s="172" t="str">
        <f>IF('(入力①) 基本情報入力シート'!J79="","",'(入力①) 基本情報入力シート'!J79)</f>
        <v/>
      </c>
      <c r="J58" s="172" t="str">
        <f>IF('(入力①) 基本情報入力シート'!K79="","",'(入力①) 基本情報入力シート'!K79)</f>
        <v/>
      </c>
      <c r="K58" s="177" t="str">
        <f>IF('(入力①) 基本情報入力シート'!L79="","",'(入力①) 基本情報入力シート'!L79)</f>
        <v/>
      </c>
      <c r="L58" s="181" t="str">
        <f>IF('(入力①) 基本情報入力シート'!M79="","",'(入力①) 基本情報入力シート'!M79)</f>
        <v/>
      </c>
      <c r="M58" s="185" t="str">
        <f>IF('(入力①) 基本情報入力シート'!R79="","",'(入力①) 基本情報入力シート'!R79)</f>
        <v/>
      </c>
      <c r="N58" s="185" t="str">
        <f>IF('(入力①) 基本情報入力シート'!W79="","",'(入力①) 基本情報入力シート'!W79)</f>
        <v/>
      </c>
      <c r="O58" s="185" t="str">
        <f>IF('(入力①) 基本情報入力シート'!X79="","",'(入力①) 基本情報入力シート'!X79)</f>
        <v/>
      </c>
      <c r="P58" s="198" t="str">
        <f>IF('(入力①) 基本情報入力シート'!Y79="","",'(入力①) 基本情報入力シート'!Y79)</f>
        <v/>
      </c>
      <c r="Q58" s="204" t="str">
        <f>IF('(入力①) 基本情報入力シート'!Z79="","",'(入力①) 基本情報入力シート'!Z79)</f>
        <v/>
      </c>
      <c r="R58" s="208" t="str">
        <f>IF('(入力①) 基本情報入力シート'!AA79="","",'(入力①) 基本情報入力シート'!AA79)</f>
        <v/>
      </c>
      <c r="S58" s="212"/>
      <c r="T58" s="217"/>
      <c r="U58" s="221" t="str">
        <f>IF(P58="","",VLOOKUP(P58,'【参考】数式用'!$A$5:$I$38,MATCH(T58,'【参考】数式用'!$C$4:$G$4,0)+2,0))</f>
        <v/>
      </c>
      <c r="V58" s="225" t="s">
        <v>253</v>
      </c>
      <c r="W58" s="231"/>
      <c r="X58" s="232" t="s">
        <v>37</v>
      </c>
      <c r="Y58" s="231"/>
      <c r="Z58" s="233" t="s">
        <v>237</v>
      </c>
      <c r="AA58" s="231"/>
      <c r="AB58" s="232" t="s">
        <v>37</v>
      </c>
      <c r="AC58" s="231"/>
      <c r="AD58" s="232" t="s">
        <v>42</v>
      </c>
      <c r="AE58" s="236" t="s">
        <v>72</v>
      </c>
      <c r="AF58" s="237" t="str">
        <f t="shared" si="0"/>
        <v/>
      </c>
      <c r="AG58" s="240" t="s">
        <v>255</v>
      </c>
      <c r="AH58" s="243" t="str">
        <f t="shared" si="1"/>
        <v/>
      </c>
    </row>
    <row r="59" spans="1:34" ht="36.75" customHeight="1">
      <c r="A59" s="158">
        <f t="shared" si="2"/>
        <v>48</v>
      </c>
      <c r="B59" s="164" t="str">
        <f>IF('(入力①) 基本情報入力シート'!C80="","",'(入力①) 基本情報入力シート'!C80)</f>
        <v/>
      </c>
      <c r="C59" s="169" t="str">
        <f>IF('(入力①) 基本情報入力シート'!D80="","",'(入力①) 基本情報入力シート'!D80)</f>
        <v/>
      </c>
      <c r="D59" s="172" t="str">
        <f>IF('(入力①) 基本情報入力シート'!E80="","",'(入力①) 基本情報入力シート'!E80)</f>
        <v/>
      </c>
      <c r="E59" s="172" t="str">
        <f>IF('(入力①) 基本情報入力シート'!F80="","",'(入力①) 基本情報入力シート'!F80)</f>
        <v/>
      </c>
      <c r="F59" s="172" t="str">
        <f>IF('(入力①) 基本情報入力シート'!G80="","",'(入力①) 基本情報入力シート'!G80)</f>
        <v/>
      </c>
      <c r="G59" s="172" t="str">
        <f>IF('(入力①) 基本情報入力シート'!H80="","",'(入力①) 基本情報入力シート'!H80)</f>
        <v/>
      </c>
      <c r="H59" s="172" t="str">
        <f>IF('(入力①) 基本情報入力シート'!I80="","",'(入力①) 基本情報入力シート'!I80)</f>
        <v/>
      </c>
      <c r="I59" s="172" t="str">
        <f>IF('(入力①) 基本情報入力シート'!J80="","",'(入力①) 基本情報入力シート'!J80)</f>
        <v/>
      </c>
      <c r="J59" s="172" t="str">
        <f>IF('(入力①) 基本情報入力シート'!K80="","",'(入力①) 基本情報入力シート'!K80)</f>
        <v/>
      </c>
      <c r="K59" s="177" t="str">
        <f>IF('(入力①) 基本情報入力シート'!L80="","",'(入力①) 基本情報入力シート'!L80)</f>
        <v/>
      </c>
      <c r="L59" s="181" t="str">
        <f>IF('(入力①) 基本情報入力シート'!M80="","",'(入力①) 基本情報入力シート'!M80)</f>
        <v/>
      </c>
      <c r="M59" s="185" t="str">
        <f>IF('(入力①) 基本情報入力シート'!R80="","",'(入力①) 基本情報入力シート'!R80)</f>
        <v/>
      </c>
      <c r="N59" s="185" t="str">
        <f>IF('(入力①) 基本情報入力シート'!W80="","",'(入力①) 基本情報入力シート'!W80)</f>
        <v/>
      </c>
      <c r="O59" s="185" t="str">
        <f>IF('(入力①) 基本情報入力シート'!X80="","",'(入力①) 基本情報入力シート'!X80)</f>
        <v/>
      </c>
      <c r="P59" s="198" t="str">
        <f>IF('(入力①) 基本情報入力シート'!Y80="","",'(入力①) 基本情報入力シート'!Y80)</f>
        <v/>
      </c>
      <c r="Q59" s="204" t="str">
        <f>IF('(入力①) 基本情報入力シート'!Z80="","",'(入力①) 基本情報入力シート'!Z80)</f>
        <v/>
      </c>
      <c r="R59" s="208" t="str">
        <f>IF('(入力①) 基本情報入力シート'!AA80="","",'(入力①) 基本情報入力シート'!AA80)</f>
        <v/>
      </c>
      <c r="S59" s="212"/>
      <c r="T59" s="217"/>
      <c r="U59" s="221" t="str">
        <f>IF(P59="","",VLOOKUP(P59,'【参考】数式用'!$A$5:$I$38,MATCH(T59,'【参考】数式用'!$C$4:$G$4,0)+2,0))</f>
        <v/>
      </c>
      <c r="V59" s="225" t="s">
        <v>253</v>
      </c>
      <c r="W59" s="231"/>
      <c r="X59" s="232" t="s">
        <v>37</v>
      </c>
      <c r="Y59" s="231"/>
      <c r="Z59" s="233" t="s">
        <v>237</v>
      </c>
      <c r="AA59" s="231"/>
      <c r="AB59" s="232" t="s">
        <v>37</v>
      </c>
      <c r="AC59" s="231"/>
      <c r="AD59" s="232" t="s">
        <v>42</v>
      </c>
      <c r="AE59" s="236" t="s">
        <v>72</v>
      </c>
      <c r="AF59" s="237" t="str">
        <f t="shared" si="0"/>
        <v/>
      </c>
      <c r="AG59" s="240" t="s">
        <v>255</v>
      </c>
      <c r="AH59" s="243" t="str">
        <f t="shared" si="1"/>
        <v/>
      </c>
    </row>
    <row r="60" spans="1:34" ht="36.75" customHeight="1">
      <c r="A60" s="158">
        <f t="shared" si="2"/>
        <v>49</v>
      </c>
      <c r="B60" s="164" t="str">
        <f>IF('(入力①) 基本情報入力シート'!C81="","",'(入力①) 基本情報入力シート'!C81)</f>
        <v/>
      </c>
      <c r="C60" s="169" t="str">
        <f>IF('(入力①) 基本情報入力シート'!D81="","",'(入力①) 基本情報入力シート'!D81)</f>
        <v/>
      </c>
      <c r="D60" s="172" t="str">
        <f>IF('(入力①) 基本情報入力シート'!E81="","",'(入力①) 基本情報入力シート'!E81)</f>
        <v/>
      </c>
      <c r="E60" s="172" t="str">
        <f>IF('(入力①) 基本情報入力シート'!F81="","",'(入力①) 基本情報入力シート'!F81)</f>
        <v/>
      </c>
      <c r="F60" s="172" t="str">
        <f>IF('(入力①) 基本情報入力シート'!G81="","",'(入力①) 基本情報入力シート'!G81)</f>
        <v/>
      </c>
      <c r="G60" s="172" t="str">
        <f>IF('(入力①) 基本情報入力シート'!H81="","",'(入力①) 基本情報入力シート'!H81)</f>
        <v/>
      </c>
      <c r="H60" s="172" t="str">
        <f>IF('(入力①) 基本情報入力シート'!I81="","",'(入力①) 基本情報入力シート'!I81)</f>
        <v/>
      </c>
      <c r="I60" s="172" t="str">
        <f>IF('(入力①) 基本情報入力シート'!J81="","",'(入力①) 基本情報入力シート'!J81)</f>
        <v/>
      </c>
      <c r="J60" s="172" t="str">
        <f>IF('(入力①) 基本情報入力シート'!K81="","",'(入力①) 基本情報入力シート'!K81)</f>
        <v/>
      </c>
      <c r="K60" s="177" t="str">
        <f>IF('(入力①) 基本情報入力シート'!L81="","",'(入力①) 基本情報入力シート'!L81)</f>
        <v/>
      </c>
      <c r="L60" s="181" t="str">
        <f>IF('(入力①) 基本情報入力シート'!M81="","",'(入力①) 基本情報入力シート'!M81)</f>
        <v/>
      </c>
      <c r="M60" s="185" t="str">
        <f>IF('(入力①) 基本情報入力シート'!R81="","",'(入力①) 基本情報入力シート'!R81)</f>
        <v/>
      </c>
      <c r="N60" s="185" t="str">
        <f>IF('(入力①) 基本情報入力シート'!W81="","",'(入力①) 基本情報入力シート'!W81)</f>
        <v/>
      </c>
      <c r="O60" s="185" t="str">
        <f>IF('(入力①) 基本情報入力シート'!X81="","",'(入力①) 基本情報入力シート'!X81)</f>
        <v/>
      </c>
      <c r="P60" s="198" t="str">
        <f>IF('(入力①) 基本情報入力シート'!Y81="","",'(入力①) 基本情報入力シート'!Y81)</f>
        <v/>
      </c>
      <c r="Q60" s="204" t="str">
        <f>IF('(入力①) 基本情報入力シート'!Z81="","",'(入力①) 基本情報入力シート'!Z81)</f>
        <v/>
      </c>
      <c r="R60" s="208" t="str">
        <f>IF('(入力①) 基本情報入力シート'!AA81="","",'(入力①) 基本情報入力シート'!AA81)</f>
        <v/>
      </c>
      <c r="S60" s="212"/>
      <c r="T60" s="217"/>
      <c r="U60" s="221" t="str">
        <f>IF(P60="","",VLOOKUP(P60,'【参考】数式用'!$A$5:$I$38,MATCH(T60,'【参考】数式用'!$C$4:$G$4,0)+2,0))</f>
        <v/>
      </c>
      <c r="V60" s="225" t="s">
        <v>253</v>
      </c>
      <c r="W60" s="231"/>
      <c r="X60" s="232" t="s">
        <v>37</v>
      </c>
      <c r="Y60" s="231"/>
      <c r="Z60" s="233" t="s">
        <v>237</v>
      </c>
      <c r="AA60" s="231"/>
      <c r="AB60" s="232" t="s">
        <v>37</v>
      </c>
      <c r="AC60" s="231"/>
      <c r="AD60" s="232" t="s">
        <v>42</v>
      </c>
      <c r="AE60" s="236" t="s">
        <v>72</v>
      </c>
      <c r="AF60" s="237" t="str">
        <f t="shared" si="0"/>
        <v/>
      </c>
      <c r="AG60" s="240" t="s">
        <v>255</v>
      </c>
      <c r="AH60" s="243" t="str">
        <f t="shared" si="1"/>
        <v/>
      </c>
    </row>
    <row r="61" spans="1:34" ht="36.75" customHeight="1">
      <c r="A61" s="158">
        <f t="shared" si="2"/>
        <v>50</v>
      </c>
      <c r="B61" s="164" t="str">
        <f>IF('(入力①) 基本情報入力シート'!C82="","",'(入力①) 基本情報入力シート'!C82)</f>
        <v/>
      </c>
      <c r="C61" s="169" t="str">
        <f>IF('(入力①) 基本情報入力シート'!D82="","",'(入力①) 基本情報入力シート'!D82)</f>
        <v/>
      </c>
      <c r="D61" s="172" t="str">
        <f>IF('(入力①) 基本情報入力シート'!E82="","",'(入力①) 基本情報入力シート'!E82)</f>
        <v/>
      </c>
      <c r="E61" s="172" t="str">
        <f>IF('(入力①) 基本情報入力シート'!F82="","",'(入力①) 基本情報入力シート'!F82)</f>
        <v/>
      </c>
      <c r="F61" s="172" t="str">
        <f>IF('(入力①) 基本情報入力シート'!G82="","",'(入力①) 基本情報入力シート'!G82)</f>
        <v/>
      </c>
      <c r="G61" s="172" t="str">
        <f>IF('(入力①) 基本情報入力シート'!H82="","",'(入力①) 基本情報入力シート'!H82)</f>
        <v/>
      </c>
      <c r="H61" s="172" t="str">
        <f>IF('(入力①) 基本情報入力シート'!I82="","",'(入力①) 基本情報入力シート'!I82)</f>
        <v/>
      </c>
      <c r="I61" s="172" t="str">
        <f>IF('(入力①) 基本情報入力シート'!J82="","",'(入力①) 基本情報入力シート'!J82)</f>
        <v/>
      </c>
      <c r="J61" s="172" t="str">
        <f>IF('(入力①) 基本情報入力シート'!K82="","",'(入力①) 基本情報入力シート'!K82)</f>
        <v/>
      </c>
      <c r="K61" s="177" t="str">
        <f>IF('(入力①) 基本情報入力シート'!L82="","",'(入力①) 基本情報入力シート'!L82)</f>
        <v/>
      </c>
      <c r="L61" s="181" t="str">
        <f>IF('(入力①) 基本情報入力シート'!M82="","",'(入力①) 基本情報入力シート'!M82)</f>
        <v/>
      </c>
      <c r="M61" s="185" t="str">
        <f>IF('(入力①) 基本情報入力シート'!R82="","",'(入力①) 基本情報入力シート'!R82)</f>
        <v/>
      </c>
      <c r="N61" s="185" t="str">
        <f>IF('(入力①) 基本情報入力シート'!W82="","",'(入力①) 基本情報入力シート'!W82)</f>
        <v/>
      </c>
      <c r="O61" s="185" t="str">
        <f>IF('(入力①) 基本情報入力シート'!X82="","",'(入力①) 基本情報入力シート'!X82)</f>
        <v/>
      </c>
      <c r="P61" s="198" t="str">
        <f>IF('(入力①) 基本情報入力シート'!Y82="","",'(入力①) 基本情報入力シート'!Y82)</f>
        <v/>
      </c>
      <c r="Q61" s="204" t="str">
        <f>IF('(入力①) 基本情報入力シート'!Z82="","",'(入力①) 基本情報入力シート'!Z82)</f>
        <v/>
      </c>
      <c r="R61" s="208" t="str">
        <f>IF('(入力①) 基本情報入力シート'!AA82="","",'(入力①) 基本情報入力シート'!AA82)</f>
        <v/>
      </c>
      <c r="S61" s="212"/>
      <c r="T61" s="217"/>
      <c r="U61" s="221" t="str">
        <f>IF(P61="","",VLOOKUP(P61,'【参考】数式用'!$A$5:$I$38,MATCH(T61,'【参考】数式用'!$C$4:$G$4,0)+2,0))</f>
        <v/>
      </c>
      <c r="V61" s="225" t="s">
        <v>253</v>
      </c>
      <c r="W61" s="231"/>
      <c r="X61" s="232" t="s">
        <v>37</v>
      </c>
      <c r="Y61" s="231"/>
      <c r="Z61" s="233" t="s">
        <v>237</v>
      </c>
      <c r="AA61" s="231"/>
      <c r="AB61" s="232" t="s">
        <v>37</v>
      </c>
      <c r="AC61" s="231"/>
      <c r="AD61" s="232" t="s">
        <v>42</v>
      </c>
      <c r="AE61" s="236" t="s">
        <v>72</v>
      </c>
      <c r="AF61" s="237" t="str">
        <f t="shared" si="0"/>
        <v/>
      </c>
      <c r="AG61" s="240" t="s">
        <v>255</v>
      </c>
      <c r="AH61" s="243" t="str">
        <f t="shared" si="1"/>
        <v/>
      </c>
    </row>
    <row r="62" spans="1:34" ht="36.75" customHeight="1">
      <c r="A62" s="158">
        <f t="shared" si="2"/>
        <v>51</v>
      </c>
      <c r="B62" s="164" t="str">
        <f>IF('(入力①) 基本情報入力シート'!C83="","",'(入力①) 基本情報入力シート'!C83)</f>
        <v/>
      </c>
      <c r="C62" s="169" t="str">
        <f>IF('(入力①) 基本情報入力シート'!D83="","",'(入力①) 基本情報入力シート'!D83)</f>
        <v/>
      </c>
      <c r="D62" s="172" t="str">
        <f>IF('(入力①) 基本情報入力シート'!E83="","",'(入力①) 基本情報入力シート'!E83)</f>
        <v/>
      </c>
      <c r="E62" s="172" t="str">
        <f>IF('(入力①) 基本情報入力シート'!F83="","",'(入力①) 基本情報入力シート'!F83)</f>
        <v/>
      </c>
      <c r="F62" s="172" t="str">
        <f>IF('(入力①) 基本情報入力シート'!G83="","",'(入力①) 基本情報入力シート'!G83)</f>
        <v/>
      </c>
      <c r="G62" s="172" t="str">
        <f>IF('(入力①) 基本情報入力シート'!H83="","",'(入力①) 基本情報入力シート'!H83)</f>
        <v/>
      </c>
      <c r="H62" s="172" t="str">
        <f>IF('(入力①) 基本情報入力シート'!I83="","",'(入力①) 基本情報入力シート'!I83)</f>
        <v/>
      </c>
      <c r="I62" s="172" t="str">
        <f>IF('(入力①) 基本情報入力シート'!J83="","",'(入力①) 基本情報入力シート'!J83)</f>
        <v/>
      </c>
      <c r="J62" s="172" t="str">
        <f>IF('(入力①) 基本情報入力シート'!K83="","",'(入力①) 基本情報入力シート'!K83)</f>
        <v/>
      </c>
      <c r="K62" s="177" t="str">
        <f>IF('(入力①) 基本情報入力シート'!L83="","",'(入力①) 基本情報入力シート'!L83)</f>
        <v/>
      </c>
      <c r="L62" s="181" t="str">
        <f>IF('(入力①) 基本情報入力シート'!M83="","",'(入力①) 基本情報入力シート'!M83)</f>
        <v/>
      </c>
      <c r="M62" s="185" t="str">
        <f>IF('(入力①) 基本情報入力シート'!R83="","",'(入力①) 基本情報入力シート'!R83)</f>
        <v/>
      </c>
      <c r="N62" s="185" t="str">
        <f>IF('(入力①) 基本情報入力シート'!W83="","",'(入力①) 基本情報入力シート'!W83)</f>
        <v/>
      </c>
      <c r="O62" s="185" t="str">
        <f>IF('(入力①) 基本情報入力シート'!X83="","",'(入力①) 基本情報入力シート'!X83)</f>
        <v/>
      </c>
      <c r="P62" s="198" t="str">
        <f>IF('(入力①) 基本情報入力シート'!Y83="","",'(入力①) 基本情報入力シート'!Y83)</f>
        <v/>
      </c>
      <c r="Q62" s="204" t="str">
        <f>IF('(入力①) 基本情報入力シート'!Z83="","",'(入力①) 基本情報入力シート'!Z83)</f>
        <v/>
      </c>
      <c r="R62" s="208" t="str">
        <f>IF('(入力①) 基本情報入力シート'!AA83="","",'(入力①) 基本情報入力シート'!AA83)</f>
        <v/>
      </c>
      <c r="S62" s="212"/>
      <c r="T62" s="217"/>
      <c r="U62" s="221" t="str">
        <f>IF(P62="","",VLOOKUP(P62,'【参考】数式用'!$A$5:$I$38,MATCH(T62,'【参考】数式用'!$C$4:$G$4,0)+2,0))</f>
        <v/>
      </c>
      <c r="V62" s="225" t="s">
        <v>253</v>
      </c>
      <c r="W62" s="231"/>
      <c r="X62" s="232" t="s">
        <v>37</v>
      </c>
      <c r="Y62" s="231"/>
      <c r="Z62" s="233" t="s">
        <v>237</v>
      </c>
      <c r="AA62" s="231"/>
      <c r="AB62" s="232" t="s">
        <v>37</v>
      </c>
      <c r="AC62" s="231"/>
      <c r="AD62" s="232" t="s">
        <v>42</v>
      </c>
      <c r="AE62" s="236" t="s">
        <v>72</v>
      </c>
      <c r="AF62" s="237" t="str">
        <f t="shared" si="0"/>
        <v/>
      </c>
      <c r="AG62" s="240" t="s">
        <v>255</v>
      </c>
      <c r="AH62" s="243" t="str">
        <f t="shared" si="1"/>
        <v/>
      </c>
    </row>
    <row r="63" spans="1:34" ht="36.75" customHeight="1">
      <c r="A63" s="158">
        <f t="shared" si="2"/>
        <v>52</v>
      </c>
      <c r="B63" s="164" t="str">
        <f>IF('(入力①) 基本情報入力シート'!C84="","",'(入力①) 基本情報入力シート'!C84)</f>
        <v/>
      </c>
      <c r="C63" s="169" t="str">
        <f>IF('(入力①) 基本情報入力シート'!D84="","",'(入力①) 基本情報入力シート'!D84)</f>
        <v/>
      </c>
      <c r="D63" s="172" t="str">
        <f>IF('(入力①) 基本情報入力シート'!E84="","",'(入力①) 基本情報入力シート'!E84)</f>
        <v/>
      </c>
      <c r="E63" s="172" t="str">
        <f>IF('(入力①) 基本情報入力シート'!F84="","",'(入力①) 基本情報入力シート'!F84)</f>
        <v/>
      </c>
      <c r="F63" s="172" t="str">
        <f>IF('(入力①) 基本情報入力シート'!G84="","",'(入力①) 基本情報入力シート'!G84)</f>
        <v/>
      </c>
      <c r="G63" s="172" t="str">
        <f>IF('(入力①) 基本情報入力シート'!H84="","",'(入力①) 基本情報入力シート'!H84)</f>
        <v/>
      </c>
      <c r="H63" s="172" t="str">
        <f>IF('(入力①) 基本情報入力シート'!I84="","",'(入力①) 基本情報入力シート'!I84)</f>
        <v/>
      </c>
      <c r="I63" s="172" t="str">
        <f>IF('(入力①) 基本情報入力シート'!J84="","",'(入力①) 基本情報入力シート'!J84)</f>
        <v/>
      </c>
      <c r="J63" s="172" t="str">
        <f>IF('(入力①) 基本情報入力シート'!K84="","",'(入力①) 基本情報入力シート'!K84)</f>
        <v/>
      </c>
      <c r="K63" s="177" t="str">
        <f>IF('(入力①) 基本情報入力シート'!L84="","",'(入力①) 基本情報入力シート'!L84)</f>
        <v/>
      </c>
      <c r="L63" s="181" t="str">
        <f>IF('(入力①) 基本情報入力シート'!M84="","",'(入力①) 基本情報入力シート'!M84)</f>
        <v/>
      </c>
      <c r="M63" s="185" t="str">
        <f>IF('(入力①) 基本情報入力シート'!R84="","",'(入力①) 基本情報入力シート'!R84)</f>
        <v/>
      </c>
      <c r="N63" s="185" t="str">
        <f>IF('(入力①) 基本情報入力シート'!W84="","",'(入力①) 基本情報入力シート'!W84)</f>
        <v/>
      </c>
      <c r="O63" s="185" t="str">
        <f>IF('(入力①) 基本情報入力シート'!X84="","",'(入力①) 基本情報入力シート'!X84)</f>
        <v/>
      </c>
      <c r="P63" s="198" t="str">
        <f>IF('(入力①) 基本情報入力シート'!Y84="","",'(入力①) 基本情報入力シート'!Y84)</f>
        <v/>
      </c>
      <c r="Q63" s="204" t="str">
        <f>IF('(入力①) 基本情報入力シート'!Z84="","",'(入力①) 基本情報入力シート'!Z84)</f>
        <v/>
      </c>
      <c r="R63" s="208" t="str">
        <f>IF('(入力①) 基本情報入力シート'!AA84="","",'(入力①) 基本情報入力シート'!AA84)</f>
        <v/>
      </c>
      <c r="S63" s="212"/>
      <c r="T63" s="217"/>
      <c r="U63" s="221" t="str">
        <f>IF(P63="","",VLOOKUP(P63,'【参考】数式用'!$A$5:$I$38,MATCH(T63,'【参考】数式用'!$C$4:$G$4,0)+2,0))</f>
        <v/>
      </c>
      <c r="V63" s="225" t="s">
        <v>253</v>
      </c>
      <c r="W63" s="231"/>
      <c r="X63" s="232" t="s">
        <v>37</v>
      </c>
      <c r="Y63" s="231"/>
      <c r="Z63" s="233" t="s">
        <v>237</v>
      </c>
      <c r="AA63" s="231"/>
      <c r="AB63" s="232" t="s">
        <v>37</v>
      </c>
      <c r="AC63" s="231"/>
      <c r="AD63" s="232" t="s">
        <v>42</v>
      </c>
      <c r="AE63" s="236" t="s">
        <v>72</v>
      </c>
      <c r="AF63" s="237" t="str">
        <f t="shared" si="0"/>
        <v/>
      </c>
      <c r="AG63" s="240" t="s">
        <v>255</v>
      </c>
      <c r="AH63" s="243" t="str">
        <f t="shared" si="1"/>
        <v/>
      </c>
    </row>
    <row r="64" spans="1:34" ht="36.75" customHeight="1">
      <c r="A64" s="158">
        <f t="shared" si="2"/>
        <v>53</v>
      </c>
      <c r="B64" s="164" t="str">
        <f>IF('(入力①) 基本情報入力シート'!C85="","",'(入力①) 基本情報入力シート'!C85)</f>
        <v/>
      </c>
      <c r="C64" s="169" t="str">
        <f>IF('(入力①) 基本情報入力シート'!D85="","",'(入力①) 基本情報入力シート'!D85)</f>
        <v/>
      </c>
      <c r="D64" s="172" t="str">
        <f>IF('(入力①) 基本情報入力シート'!E85="","",'(入力①) 基本情報入力シート'!E85)</f>
        <v/>
      </c>
      <c r="E64" s="172" t="str">
        <f>IF('(入力①) 基本情報入力シート'!F85="","",'(入力①) 基本情報入力シート'!F85)</f>
        <v/>
      </c>
      <c r="F64" s="172" t="str">
        <f>IF('(入力①) 基本情報入力シート'!G85="","",'(入力①) 基本情報入力シート'!G85)</f>
        <v/>
      </c>
      <c r="G64" s="172" t="str">
        <f>IF('(入力①) 基本情報入力シート'!H85="","",'(入力①) 基本情報入力シート'!H85)</f>
        <v/>
      </c>
      <c r="H64" s="172" t="str">
        <f>IF('(入力①) 基本情報入力シート'!I85="","",'(入力①) 基本情報入力シート'!I85)</f>
        <v/>
      </c>
      <c r="I64" s="172" t="str">
        <f>IF('(入力①) 基本情報入力シート'!J85="","",'(入力①) 基本情報入力シート'!J85)</f>
        <v/>
      </c>
      <c r="J64" s="172" t="str">
        <f>IF('(入力①) 基本情報入力シート'!K85="","",'(入力①) 基本情報入力シート'!K85)</f>
        <v/>
      </c>
      <c r="K64" s="177" t="str">
        <f>IF('(入力①) 基本情報入力シート'!L85="","",'(入力①) 基本情報入力シート'!L85)</f>
        <v/>
      </c>
      <c r="L64" s="181" t="str">
        <f>IF('(入力①) 基本情報入力シート'!M85="","",'(入力①) 基本情報入力シート'!M85)</f>
        <v/>
      </c>
      <c r="M64" s="185" t="str">
        <f>IF('(入力①) 基本情報入力シート'!R85="","",'(入力①) 基本情報入力シート'!R85)</f>
        <v/>
      </c>
      <c r="N64" s="185" t="str">
        <f>IF('(入力①) 基本情報入力シート'!W85="","",'(入力①) 基本情報入力シート'!W85)</f>
        <v/>
      </c>
      <c r="O64" s="185" t="str">
        <f>IF('(入力①) 基本情報入力シート'!X85="","",'(入力①) 基本情報入力シート'!X85)</f>
        <v/>
      </c>
      <c r="P64" s="198" t="str">
        <f>IF('(入力①) 基本情報入力シート'!Y85="","",'(入力①) 基本情報入力シート'!Y85)</f>
        <v/>
      </c>
      <c r="Q64" s="204" t="str">
        <f>IF('(入力①) 基本情報入力シート'!Z85="","",'(入力①) 基本情報入力シート'!Z85)</f>
        <v/>
      </c>
      <c r="R64" s="208" t="str">
        <f>IF('(入力①) 基本情報入力シート'!AA85="","",'(入力①) 基本情報入力シート'!AA85)</f>
        <v/>
      </c>
      <c r="S64" s="212"/>
      <c r="T64" s="217"/>
      <c r="U64" s="221" t="str">
        <f>IF(P64="","",VLOOKUP(P64,'【参考】数式用'!$A$5:$I$38,MATCH(T64,'【参考】数式用'!$C$4:$G$4,0)+2,0))</f>
        <v/>
      </c>
      <c r="V64" s="225" t="s">
        <v>253</v>
      </c>
      <c r="W64" s="231"/>
      <c r="X64" s="232" t="s">
        <v>37</v>
      </c>
      <c r="Y64" s="231"/>
      <c r="Z64" s="233" t="s">
        <v>237</v>
      </c>
      <c r="AA64" s="231"/>
      <c r="AB64" s="232" t="s">
        <v>37</v>
      </c>
      <c r="AC64" s="231"/>
      <c r="AD64" s="232" t="s">
        <v>42</v>
      </c>
      <c r="AE64" s="236" t="s">
        <v>72</v>
      </c>
      <c r="AF64" s="237" t="str">
        <f t="shared" si="0"/>
        <v/>
      </c>
      <c r="AG64" s="240" t="s">
        <v>255</v>
      </c>
      <c r="AH64" s="243" t="str">
        <f t="shared" si="1"/>
        <v/>
      </c>
    </row>
    <row r="65" spans="1:34" ht="36.75" customHeight="1">
      <c r="A65" s="158">
        <f t="shared" si="2"/>
        <v>54</v>
      </c>
      <c r="B65" s="164" t="str">
        <f>IF('(入力①) 基本情報入力シート'!C86="","",'(入力①) 基本情報入力シート'!C86)</f>
        <v/>
      </c>
      <c r="C65" s="169" t="str">
        <f>IF('(入力①) 基本情報入力シート'!D86="","",'(入力①) 基本情報入力シート'!D86)</f>
        <v/>
      </c>
      <c r="D65" s="172" t="str">
        <f>IF('(入力①) 基本情報入力シート'!E86="","",'(入力①) 基本情報入力シート'!E86)</f>
        <v/>
      </c>
      <c r="E65" s="172" t="str">
        <f>IF('(入力①) 基本情報入力シート'!F86="","",'(入力①) 基本情報入力シート'!F86)</f>
        <v/>
      </c>
      <c r="F65" s="172" t="str">
        <f>IF('(入力①) 基本情報入力シート'!G86="","",'(入力①) 基本情報入力シート'!G86)</f>
        <v/>
      </c>
      <c r="G65" s="172" t="str">
        <f>IF('(入力①) 基本情報入力シート'!H86="","",'(入力①) 基本情報入力シート'!H86)</f>
        <v/>
      </c>
      <c r="H65" s="172" t="str">
        <f>IF('(入力①) 基本情報入力シート'!I86="","",'(入力①) 基本情報入力シート'!I86)</f>
        <v/>
      </c>
      <c r="I65" s="172" t="str">
        <f>IF('(入力①) 基本情報入力シート'!J86="","",'(入力①) 基本情報入力シート'!J86)</f>
        <v/>
      </c>
      <c r="J65" s="172" t="str">
        <f>IF('(入力①) 基本情報入力シート'!K86="","",'(入力①) 基本情報入力シート'!K86)</f>
        <v/>
      </c>
      <c r="K65" s="177" t="str">
        <f>IF('(入力①) 基本情報入力シート'!L86="","",'(入力①) 基本情報入力シート'!L86)</f>
        <v/>
      </c>
      <c r="L65" s="181" t="str">
        <f>IF('(入力①) 基本情報入力シート'!M86="","",'(入力①) 基本情報入力シート'!M86)</f>
        <v/>
      </c>
      <c r="M65" s="185" t="str">
        <f>IF('(入力①) 基本情報入力シート'!R86="","",'(入力①) 基本情報入力シート'!R86)</f>
        <v/>
      </c>
      <c r="N65" s="185" t="str">
        <f>IF('(入力①) 基本情報入力シート'!W86="","",'(入力①) 基本情報入力シート'!W86)</f>
        <v/>
      </c>
      <c r="O65" s="185" t="str">
        <f>IF('(入力①) 基本情報入力シート'!X86="","",'(入力①) 基本情報入力シート'!X86)</f>
        <v/>
      </c>
      <c r="P65" s="198" t="str">
        <f>IF('(入力①) 基本情報入力シート'!Y86="","",'(入力①) 基本情報入力シート'!Y86)</f>
        <v/>
      </c>
      <c r="Q65" s="204" t="str">
        <f>IF('(入力①) 基本情報入力シート'!Z86="","",'(入力①) 基本情報入力シート'!Z86)</f>
        <v/>
      </c>
      <c r="R65" s="208" t="str">
        <f>IF('(入力①) 基本情報入力シート'!AA86="","",'(入力①) 基本情報入力シート'!AA86)</f>
        <v/>
      </c>
      <c r="S65" s="212"/>
      <c r="T65" s="217"/>
      <c r="U65" s="221" t="str">
        <f>IF(P65="","",VLOOKUP(P65,'【参考】数式用'!$A$5:$I$38,MATCH(T65,'【参考】数式用'!$C$4:$G$4,0)+2,0))</f>
        <v/>
      </c>
      <c r="V65" s="225" t="s">
        <v>253</v>
      </c>
      <c r="W65" s="231"/>
      <c r="X65" s="232" t="s">
        <v>37</v>
      </c>
      <c r="Y65" s="231"/>
      <c r="Z65" s="233" t="s">
        <v>237</v>
      </c>
      <c r="AA65" s="231"/>
      <c r="AB65" s="232" t="s">
        <v>37</v>
      </c>
      <c r="AC65" s="231"/>
      <c r="AD65" s="232" t="s">
        <v>42</v>
      </c>
      <c r="AE65" s="236" t="s">
        <v>72</v>
      </c>
      <c r="AF65" s="237" t="str">
        <f t="shared" si="0"/>
        <v/>
      </c>
      <c r="AG65" s="240" t="s">
        <v>255</v>
      </c>
      <c r="AH65" s="243" t="str">
        <f t="shared" si="1"/>
        <v/>
      </c>
    </row>
    <row r="66" spans="1:34" ht="36.75" customHeight="1">
      <c r="A66" s="158">
        <f t="shared" si="2"/>
        <v>55</v>
      </c>
      <c r="B66" s="164" t="str">
        <f>IF('(入力①) 基本情報入力シート'!C87="","",'(入力①) 基本情報入力シート'!C87)</f>
        <v/>
      </c>
      <c r="C66" s="169" t="str">
        <f>IF('(入力①) 基本情報入力シート'!D87="","",'(入力①) 基本情報入力シート'!D87)</f>
        <v/>
      </c>
      <c r="D66" s="172" t="str">
        <f>IF('(入力①) 基本情報入力シート'!E87="","",'(入力①) 基本情報入力シート'!E87)</f>
        <v/>
      </c>
      <c r="E66" s="172" t="str">
        <f>IF('(入力①) 基本情報入力シート'!F87="","",'(入力①) 基本情報入力シート'!F87)</f>
        <v/>
      </c>
      <c r="F66" s="172" t="str">
        <f>IF('(入力①) 基本情報入力シート'!G87="","",'(入力①) 基本情報入力シート'!G87)</f>
        <v/>
      </c>
      <c r="G66" s="172" t="str">
        <f>IF('(入力①) 基本情報入力シート'!H87="","",'(入力①) 基本情報入力シート'!H87)</f>
        <v/>
      </c>
      <c r="H66" s="172" t="str">
        <f>IF('(入力①) 基本情報入力シート'!I87="","",'(入力①) 基本情報入力シート'!I87)</f>
        <v/>
      </c>
      <c r="I66" s="172" t="str">
        <f>IF('(入力①) 基本情報入力シート'!J87="","",'(入力①) 基本情報入力シート'!J87)</f>
        <v/>
      </c>
      <c r="J66" s="172" t="str">
        <f>IF('(入力①) 基本情報入力シート'!K87="","",'(入力①) 基本情報入力シート'!K87)</f>
        <v/>
      </c>
      <c r="K66" s="177" t="str">
        <f>IF('(入力①) 基本情報入力シート'!L87="","",'(入力①) 基本情報入力シート'!L87)</f>
        <v/>
      </c>
      <c r="L66" s="181" t="str">
        <f>IF('(入力①) 基本情報入力シート'!M87="","",'(入力①) 基本情報入力シート'!M87)</f>
        <v/>
      </c>
      <c r="M66" s="185" t="str">
        <f>IF('(入力①) 基本情報入力シート'!R87="","",'(入力①) 基本情報入力シート'!R87)</f>
        <v/>
      </c>
      <c r="N66" s="185" t="str">
        <f>IF('(入力①) 基本情報入力シート'!W87="","",'(入力①) 基本情報入力シート'!W87)</f>
        <v/>
      </c>
      <c r="O66" s="185" t="str">
        <f>IF('(入力①) 基本情報入力シート'!X87="","",'(入力①) 基本情報入力シート'!X87)</f>
        <v/>
      </c>
      <c r="P66" s="198" t="str">
        <f>IF('(入力①) 基本情報入力シート'!Y87="","",'(入力①) 基本情報入力シート'!Y87)</f>
        <v/>
      </c>
      <c r="Q66" s="204" t="str">
        <f>IF('(入力①) 基本情報入力シート'!Z87="","",'(入力①) 基本情報入力シート'!Z87)</f>
        <v/>
      </c>
      <c r="R66" s="208" t="str">
        <f>IF('(入力①) 基本情報入力シート'!AA87="","",'(入力①) 基本情報入力シート'!AA87)</f>
        <v/>
      </c>
      <c r="S66" s="212"/>
      <c r="T66" s="217"/>
      <c r="U66" s="221" t="str">
        <f>IF(P66="","",VLOOKUP(P66,'【参考】数式用'!$A$5:$I$38,MATCH(T66,'【参考】数式用'!$C$4:$G$4,0)+2,0))</f>
        <v/>
      </c>
      <c r="V66" s="225" t="s">
        <v>253</v>
      </c>
      <c r="W66" s="231"/>
      <c r="X66" s="232" t="s">
        <v>37</v>
      </c>
      <c r="Y66" s="231"/>
      <c r="Z66" s="233" t="s">
        <v>237</v>
      </c>
      <c r="AA66" s="231"/>
      <c r="AB66" s="232" t="s">
        <v>37</v>
      </c>
      <c r="AC66" s="231"/>
      <c r="AD66" s="232" t="s">
        <v>42</v>
      </c>
      <c r="AE66" s="236" t="s">
        <v>72</v>
      </c>
      <c r="AF66" s="237" t="str">
        <f t="shared" si="0"/>
        <v/>
      </c>
      <c r="AG66" s="240" t="s">
        <v>255</v>
      </c>
      <c r="AH66" s="243" t="str">
        <f t="shared" si="1"/>
        <v/>
      </c>
    </row>
    <row r="67" spans="1:34" ht="36.75" customHeight="1">
      <c r="A67" s="158">
        <f t="shared" si="2"/>
        <v>56</v>
      </c>
      <c r="B67" s="164" t="str">
        <f>IF('(入力①) 基本情報入力シート'!C88="","",'(入力①) 基本情報入力シート'!C88)</f>
        <v/>
      </c>
      <c r="C67" s="169" t="str">
        <f>IF('(入力①) 基本情報入力シート'!D88="","",'(入力①) 基本情報入力シート'!D88)</f>
        <v/>
      </c>
      <c r="D67" s="172" t="str">
        <f>IF('(入力①) 基本情報入力シート'!E88="","",'(入力①) 基本情報入力シート'!E88)</f>
        <v/>
      </c>
      <c r="E67" s="172" t="str">
        <f>IF('(入力①) 基本情報入力シート'!F88="","",'(入力①) 基本情報入力シート'!F88)</f>
        <v/>
      </c>
      <c r="F67" s="172" t="str">
        <f>IF('(入力①) 基本情報入力シート'!G88="","",'(入力①) 基本情報入力シート'!G88)</f>
        <v/>
      </c>
      <c r="G67" s="172" t="str">
        <f>IF('(入力①) 基本情報入力シート'!H88="","",'(入力①) 基本情報入力シート'!H88)</f>
        <v/>
      </c>
      <c r="H67" s="172" t="str">
        <f>IF('(入力①) 基本情報入力シート'!I88="","",'(入力①) 基本情報入力シート'!I88)</f>
        <v/>
      </c>
      <c r="I67" s="172" t="str">
        <f>IF('(入力①) 基本情報入力シート'!J88="","",'(入力①) 基本情報入力シート'!J88)</f>
        <v/>
      </c>
      <c r="J67" s="172" t="str">
        <f>IF('(入力①) 基本情報入力シート'!K88="","",'(入力①) 基本情報入力シート'!K88)</f>
        <v/>
      </c>
      <c r="K67" s="177" t="str">
        <f>IF('(入力①) 基本情報入力シート'!L88="","",'(入力①) 基本情報入力シート'!L88)</f>
        <v/>
      </c>
      <c r="L67" s="181" t="str">
        <f>IF('(入力①) 基本情報入力シート'!M88="","",'(入力①) 基本情報入力シート'!M88)</f>
        <v/>
      </c>
      <c r="M67" s="185" t="str">
        <f>IF('(入力①) 基本情報入力シート'!R88="","",'(入力①) 基本情報入力シート'!R88)</f>
        <v/>
      </c>
      <c r="N67" s="185" t="str">
        <f>IF('(入力①) 基本情報入力シート'!W88="","",'(入力①) 基本情報入力シート'!W88)</f>
        <v/>
      </c>
      <c r="O67" s="185" t="str">
        <f>IF('(入力①) 基本情報入力シート'!X88="","",'(入力①) 基本情報入力シート'!X88)</f>
        <v/>
      </c>
      <c r="P67" s="198" t="str">
        <f>IF('(入力①) 基本情報入力シート'!Y88="","",'(入力①) 基本情報入力シート'!Y88)</f>
        <v/>
      </c>
      <c r="Q67" s="204" t="str">
        <f>IF('(入力①) 基本情報入力シート'!Z88="","",'(入力①) 基本情報入力シート'!Z88)</f>
        <v/>
      </c>
      <c r="R67" s="208" t="str">
        <f>IF('(入力①) 基本情報入力シート'!AA88="","",'(入力①) 基本情報入力シート'!AA88)</f>
        <v/>
      </c>
      <c r="S67" s="212"/>
      <c r="T67" s="217"/>
      <c r="U67" s="221" t="str">
        <f>IF(P67="","",VLOOKUP(P67,'【参考】数式用'!$A$5:$I$38,MATCH(T67,'【参考】数式用'!$C$4:$G$4,0)+2,0))</f>
        <v/>
      </c>
      <c r="V67" s="225" t="s">
        <v>253</v>
      </c>
      <c r="W67" s="231"/>
      <c r="X67" s="232" t="s">
        <v>37</v>
      </c>
      <c r="Y67" s="231"/>
      <c r="Z67" s="233" t="s">
        <v>237</v>
      </c>
      <c r="AA67" s="231"/>
      <c r="AB67" s="232" t="s">
        <v>37</v>
      </c>
      <c r="AC67" s="231"/>
      <c r="AD67" s="232" t="s">
        <v>42</v>
      </c>
      <c r="AE67" s="236" t="s">
        <v>72</v>
      </c>
      <c r="AF67" s="237" t="str">
        <f t="shared" si="0"/>
        <v/>
      </c>
      <c r="AG67" s="240" t="s">
        <v>255</v>
      </c>
      <c r="AH67" s="243" t="str">
        <f t="shared" si="1"/>
        <v/>
      </c>
    </row>
    <row r="68" spans="1:34" ht="36.75" customHeight="1">
      <c r="A68" s="158">
        <f t="shared" si="2"/>
        <v>57</v>
      </c>
      <c r="B68" s="164" t="str">
        <f>IF('(入力①) 基本情報入力シート'!C89="","",'(入力①) 基本情報入力シート'!C89)</f>
        <v/>
      </c>
      <c r="C68" s="169" t="str">
        <f>IF('(入力①) 基本情報入力シート'!D89="","",'(入力①) 基本情報入力シート'!D89)</f>
        <v/>
      </c>
      <c r="D68" s="172" t="str">
        <f>IF('(入力①) 基本情報入力シート'!E89="","",'(入力①) 基本情報入力シート'!E89)</f>
        <v/>
      </c>
      <c r="E68" s="172" t="str">
        <f>IF('(入力①) 基本情報入力シート'!F89="","",'(入力①) 基本情報入力シート'!F89)</f>
        <v/>
      </c>
      <c r="F68" s="172" t="str">
        <f>IF('(入力①) 基本情報入力シート'!G89="","",'(入力①) 基本情報入力シート'!G89)</f>
        <v/>
      </c>
      <c r="G68" s="172" t="str">
        <f>IF('(入力①) 基本情報入力シート'!H89="","",'(入力①) 基本情報入力シート'!H89)</f>
        <v/>
      </c>
      <c r="H68" s="172" t="str">
        <f>IF('(入力①) 基本情報入力シート'!I89="","",'(入力①) 基本情報入力シート'!I89)</f>
        <v/>
      </c>
      <c r="I68" s="172" t="str">
        <f>IF('(入力①) 基本情報入力シート'!J89="","",'(入力①) 基本情報入力シート'!J89)</f>
        <v/>
      </c>
      <c r="J68" s="172" t="str">
        <f>IF('(入力①) 基本情報入力シート'!K89="","",'(入力①) 基本情報入力シート'!K89)</f>
        <v/>
      </c>
      <c r="K68" s="177" t="str">
        <f>IF('(入力①) 基本情報入力シート'!L89="","",'(入力①) 基本情報入力シート'!L89)</f>
        <v/>
      </c>
      <c r="L68" s="181" t="str">
        <f>IF('(入力①) 基本情報入力シート'!M89="","",'(入力①) 基本情報入力シート'!M89)</f>
        <v/>
      </c>
      <c r="M68" s="185" t="str">
        <f>IF('(入力①) 基本情報入力シート'!R89="","",'(入力①) 基本情報入力シート'!R89)</f>
        <v/>
      </c>
      <c r="N68" s="185" t="str">
        <f>IF('(入力①) 基本情報入力シート'!W89="","",'(入力①) 基本情報入力シート'!W89)</f>
        <v/>
      </c>
      <c r="O68" s="185" t="str">
        <f>IF('(入力①) 基本情報入力シート'!X89="","",'(入力①) 基本情報入力シート'!X89)</f>
        <v/>
      </c>
      <c r="P68" s="198" t="str">
        <f>IF('(入力①) 基本情報入力シート'!Y89="","",'(入力①) 基本情報入力シート'!Y89)</f>
        <v/>
      </c>
      <c r="Q68" s="204" t="str">
        <f>IF('(入力①) 基本情報入力シート'!Z89="","",'(入力①) 基本情報入力シート'!Z89)</f>
        <v/>
      </c>
      <c r="R68" s="208" t="str">
        <f>IF('(入力①) 基本情報入力シート'!AA89="","",'(入力①) 基本情報入力シート'!AA89)</f>
        <v/>
      </c>
      <c r="S68" s="212"/>
      <c r="T68" s="217"/>
      <c r="U68" s="221" t="str">
        <f>IF(P68="","",VLOOKUP(P68,'【参考】数式用'!$A$5:$I$38,MATCH(T68,'【参考】数式用'!$C$4:$G$4,0)+2,0))</f>
        <v/>
      </c>
      <c r="V68" s="225" t="s">
        <v>253</v>
      </c>
      <c r="W68" s="231"/>
      <c r="X68" s="232" t="s">
        <v>37</v>
      </c>
      <c r="Y68" s="231"/>
      <c r="Z68" s="233" t="s">
        <v>237</v>
      </c>
      <c r="AA68" s="231"/>
      <c r="AB68" s="232" t="s">
        <v>37</v>
      </c>
      <c r="AC68" s="231"/>
      <c r="AD68" s="232" t="s">
        <v>42</v>
      </c>
      <c r="AE68" s="236" t="s">
        <v>72</v>
      </c>
      <c r="AF68" s="237" t="str">
        <f t="shared" si="0"/>
        <v/>
      </c>
      <c r="AG68" s="240" t="s">
        <v>255</v>
      </c>
      <c r="AH68" s="243" t="str">
        <f t="shared" si="1"/>
        <v/>
      </c>
    </row>
    <row r="69" spans="1:34" ht="36.75" customHeight="1">
      <c r="A69" s="158">
        <f t="shared" si="2"/>
        <v>58</v>
      </c>
      <c r="B69" s="164" t="str">
        <f>IF('(入力①) 基本情報入力シート'!C90="","",'(入力①) 基本情報入力シート'!C90)</f>
        <v/>
      </c>
      <c r="C69" s="169" t="str">
        <f>IF('(入力①) 基本情報入力シート'!D90="","",'(入力①) 基本情報入力シート'!D90)</f>
        <v/>
      </c>
      <c r="D69" s="172" t="str">
        <f>IF('(入力①) 基本情報入力シート'!E90="","",'(入力①) 基本情報入力シート'!E90)</f>
        <v/>
      </c>
      <c r="E69" s="172" t="str">
        <f>IF('(入力①) 基本情報入力シート'!F90="","",'(入力①) 基本情報入力シート'!F90)</f>
        <v/>
      </c>
      <c r="F69" s="172" t="str">
        <f>IF('(入力①) 基本情報入力シート'!G90="","",'(入力①) 基本情報入力シート'!G90)</f>
        <v/>
      </c>
      <c r="G69" s="172" t="str">
        <f>IF('(入力①) 基本情報入力シート'!H90="","",'(入力①) 基本情報入力シート'!H90)</f>
        <v/>
      </c>
      <c r="H69" s="172" t="str">
        <f>IF('(入力①) 基本情報入力シート'!I90="","",'(入力①) 基本情報入力シート'!I90)</f>
        <v/>
      </c>
      <c r="I69" s="172" t="str">
        <f>IF('(入力①) 基本情報入力シート'!J90="","",'(入力①) 基本情報入力シート'!J90)</f>
        <v/>
      </c>
      <c r="J69" s="172" t="str">
        <f>IF('(入力①) 基本情報入力シート'!K90="","",'(入力①) 基本情報入力シート'!K90)</f>
        <v/>
      </c>
      <c r="K69" s="177" t="str">
        <f>IF('(入力①) 基本情報入力シート'!L90="","",'(入力①) 基本情報入力シート'!L90)</f>
        <v/>
      </c>
      <c r="L69" s="181" t="str">
        <f>IF('(入力①) 基本情報入力シート'!M90="","",'(入力①) 基本情報入力シート'!M90)</f>
        <v/>
      </c>
      <c r="M69" s="185" t="str">
        <f>IF('(入力①) 基本情報入力シート'!R90="","",'(入力①) 基本情報入力シート'!R90)</f>
        <v/>
      </c>
      <c r="N69" s="185" t="str">
        <f>IF('(入力①) 基本情報入力シート'!W90="","",'(入力①) 基本情報入力シート'!W90)</f>
        <v/>
      </c>
      <c r="O69" s="185" t="str">
        <f>IF('(入力①) 基本情報入力シート'!X90="","",'(入力①) 基本情報入力シート'!X90)</f>
        <v/>
      </c>
      <c r="P69" s="198" t="str">
        <f>IF('(入力①) 基本情報入力シート'!Y90="","",'(入力①) 基本情報入力シート'!Y90)</f>
        <v/>
      </c>
      <c r="Q69" s="204" t="str">
        <f>IF('(入力①) 基本情報入力シート'!Z90="","",'(入力①) 基本情報入力シート'!Z90)</f>
        <v/>
      </c>
      <c r="R69" s="208" t="str">
        <f>IF('(入力①) 基本情報入力シート'!AA90="","",'(入力①) 基本情報入力シート'!AA90)</f>
        <v/>
      </c>
      <c r="S69" s="212"/>
      <c r="T69" s="217"/>
      <c r="U69" s="221" t="str">
        <f>IF(P69="","",VLOOKUP(P69,'【参考】数式用'!$A$5:$I$38,MATCH(T69,'【参考】数式用'!$C$4:$G$4,0)+2,0))</f>
        <v/>
      </c>
      <c r="V69" s="225" t="s">
        <v>253</v>
      </c>
      <c r="W69" s="231"/>
      <c r="X69" s="232" t="s">
        <v>37</v>
      </c>
      <c r="Y69" s="231"/>
      <c r="Z69" s="233" t="s">
        <v>237</v>
      </c>
      <c r="AA69" s="231"/>
      <c r="AB69" s="232" t="s">
        <v>37</v>
      </c>
      <c r="AC69" s="231"/>
      <c r="AD69" s="232" t="s">
        <v>42</v>
      </c>
      <c r="AE69" s="236" t="s">
        <v>72</v>
      </c>
      <c r="AF69" s="237" t="str">
        <f t="shared" si="0"/>
        <v/>
      </c>
      <c r="AG69" s="240" t="s">
        <v>255</v>
      </c>
      <c r="AH69" s="243" t="str">
        <f t="shared" si="1"/>
        <v/>
      </c>
    </row>
    <row r="70" spans="1:34" ht="36.75" customHeight="1">
      <c r="A70" s="158">
        <f t="shared" si="2"/>
        <v>59</v>
      </c>
      <c r="B70" s="164" t="str">
        <f>IF('(入力①) 基本情報入力シート'!C91="","",'(入力①) 基本情報入力シート'!C91)</f>
        <v/>
      </c>
      <c r="C70" s="169" t="str">
        <f>IF('(入力①) 基本情報入力シート'!D91="","",'(入力①) 基本情報入力シート'!D91)</f>
        <v/>
      </c>
      <c r="D70" s="172" t="str">
        <f>IF('(入力①) 基本情報入力シート'!E91="","",'(入力①) 基本情報入力シート'!E91)</f>
        <v/>
      </c>
      <c r="E70" s="172" t="str">
        <f>IF('(入力①) 基本情報入力シート'!F91="","",'(入力①) 基本情報入力シート'!F91)</f>
        <v/>
      </c>
      <c r="F70" s="172" t="str">
        <f>IF('(入力①) 基本情報入力シート'!G91="","",'(入力①) 基本情報入力シート'!G91)</f>
        <v/>
      </c>
      <c r="G70" s="172" t="str">
        <f>IF('(入力①) 基本情報入力シート'!H91="","",'(入力①) 基本情報入力シート'!H91)</f>
        <v/>
      </c>
      <c r="H70" s="172" t="str">
        <f>IF('(入力①) 基本情報入力シート'!I91="","",'(入力①) 基本情報入力シート'!I91)</f>
        <v/>
      </c>
      <c r="I70" s="172" t="str">
        <f>IF('(入力①) 基本情報入力シート'!J91="","",'(入力①) 基本情報入力シート'!J91)</f>
        <v/>
      </c>
      <c r="J70" s="172" t="str">
        <f>IF('(入力①) 基本情報入力シート'!K91="","",'(入力①) 基本情報入力シート'!K91)</f>
        <v/>
      </c>
      <c r="K70" s="177" t="str">
        <f>IF('(入力①) 基本情報入力シート'!L91="","",'(入力①) 基本情報入力シート'!L91)</f>
        <v/>
      </c>
      <c r="L70" s="181" t="str">
        <f>IF('(入力①) 基本情報入力シート'!M91="","",'(入力①) 基本情報入力シート'!M91)</f>
        <v/>
      </c>
      <c r="M70" s="185" t="str">
        <f>IF('(入力①) 基本情報入力シート'!R91="","",'(入力①) 基本情報入力シート'!R91)</f>
        <v/>
      </c>
      <c r="N70" s="185" t="str">
        <f>IF('(入力①) 基本情報入力シート'!W91="","",'(入力①) 基本情報入力シート'!W91)</f>
        <v/>
      </c>
      <c r="O70" s="185" t="str">
        <f>IF('(入力①) 基本情報入力シート'!X91="","",'(入力①) 基本情報入力シート'!X91)</f>
        <v/>
      </c>
      <c r="P70" s="198" t="str">
        <f>IF('(入力①) 基本情報入力シート'!Y91="","",'(入力①) 基本情報入力シート'!Y91)</f>
        <v/>
      </c>
      <c r="Q70" s="204" t="str">
        <f>IF('(入力①) 基本情報入力シート'!Z91="","",'(入力①) 基本情報入力シート'!Z91)</f>
        <v/>
      </c>
      <c r="R70" s="208" t="str">
        <f>IF('(入力①) 基本情報入力シート'!AA91="","",'(入力①) 基本情報入力シート'!AA91)</f>
        <v/>
      </c>
      <c r="S70" s="212"/>
      <c r="T70" s="217"/>
      <c r="U70" s="221" t="str">
        <f>IF(P70="","",VLOOKUP(P70,'【参考】数式用'!$A$5:$I$38,MATCH(T70,'【参考】数式用'!$C$4:$G$4,0)+2,0))</f>
        <v/>
      </c>
      <c r="V70" s="225" t="s">
        <v>253</v>
      </c>
      <c r="W70" s="231"/>
      <c r="X70" s="232" t="s">
        <v>37</v>
      </c>
      <c r="Y70" s="231"/>
      <c r="Z70" s="233" t="s">
        <v>237</v>
      </c>
      <c r="AA70" s="231"/>
      <c r="AB70" s="232" t="s">
        <v>37</v>
      </c>
      <c r="AC70" s="231"/>
      <c r="AD70" s="232" t="s">
        <v>42</v>
      </c>
      <c r="AE70" s="236" t="s">
        <v>72</v>
      </c>
      <c r="AF70" s="237" t="str">
        <f t="shared" si="0"/>
        <v/>
      </c>
      <c r="AG70" s="240" t="s">
        <v>255</v>
      </c>
      <c r="AH70" s="243" t="str">
        <f t="shared" si="1"/>
        <v/>
      </c>
    </row>
    <row r="71" spans="1:34" ht="36.75" customHeight="1">
      <c r="A71" s="158">
        <f t="shared" si="2"/>
        <v>60</v>
      </c>
      <c r="B71" s="164" t="str">
        <f>IF('(入力①) 基本情報入力シート'!C92="","",'(入力①) 基本情報入力シート'!C92)</f>
        <v/>
      </c>
      <c r="C71" s="169" t="str">
        <f>IF('(入力①) 基本情報入力シート'!D92="","",'(入力①) 基本情報入力シート'!D92)</f>
        <v/>
      </c>
      <c r="D71" s="172" t="str">
        <f>IF('(入力①) 基本情報入力シート'!E92="","",'(入力①) 基本情報入力シート'!E92)</f>
        <v/>
      </c>
      <c r="E71" s="172" t="str">
        <f>IF('(入力①) 基本情報入力シート'!F92="","",'(入力①) 基本情報入力シート'!F92)</f>
        <v/>
      </c>
      <c r="F71" s="172" t="str">
        <f>IF('(入力①) 基本情報入力シート'!G92="","",'(入力①) 基本情報入力シート'!G92)</f>
        <v/>
      </c>
      <c r="G71" s="172" t="str">
        <f>IF('(入力①) 基本情報入力シート'!H92="","",'(入力①) 基本情報入力シート'!H92)</f>
        <v/>
      </c>
      <c r="H71" s="172" t="str">
        <f>IF('(入力①) 基本情報入力シート'!I92="","",'(入力①) 基本情報入力シート'!I92)</f>
        <v/>
      </c>
      <c r="I71" s="172" t="str">
        <f>IF('(入力①) 基本情報入力シート'!J92="","",'(入力①) 基本情報入力シート'!J92)</f>
        <v/>
      </c>
      <c r="J71" s="172" t="str">
        <f>IF('(入力①) 基本情報入力シート'!K92="","",'(入力①) 基本情報入力シート'!K92)</f>
        <v/>
      </c>
      <c r="K71" s="177" t="str">
        <f>IF('(入力①) 基本情報入力シート'!L92="","",'(入力①) 基本情報入力シート'!L92)</f>
        <v/>
      </c>
      <c r="L71" s="181" t="str">
        <f>IF('(入力①) 基本情報入力シート'!M92="","",'(入力①) 基本情報入力シート'!M92)</f>
        <v/>
      </c>
      <c r="M71" s="185" t="str">
        <f>IF('(入力①) 基本情報入力シート'!R92="","",'(入力①) 基本情報入力シート'!R92)</f>
        <v/>
      </c>
      <c r="N71" s="185" t="str">
        <f>IF('(入力①) 基本情報入力シート'!W92="","",'(入力①) 基本情報入力シート'!W92)</f>
        <v/>
      </c>
      <c r="O71" s="185" t="str">
        <f>IF('(入力①) 基本情報入力シート'!X92="","",'(入力①) 基本情報入力シート'!X92)</f>
        <v/>
      </c>
      <c r="P71" s="198" t="str">
        <f>IF('(入力①) 基本情報入力シート'!Y92="","",'(入力①) 基本情報入力シート'!Y92)</f>
        <v/>
      </c>
      <c r="Q71" s="204" t="str">
        <f>IF('(入力①) 基本情報入力シート'!Z92="","",'(入力①) 基本情報入力シート'!Z92)</f>
        <v/>
      </c>
      <c r="R71" s="208" t="str">
        <f>IF('(入力①) 基本情報入力シート'!AA92="","",'(入力①) 基本情報入力シート'!AA92)</f>
        <v/>
      </c>
      <c r="S71" s="212"/>
      <c r="T71" s="217"/>
      <c r="U71" s="221" t="str">
        <f>IF(P71="","",VLOOKUP(P71,'【参考】数式用'!$A$5:$I$38,MATCH(T71,'【参考】数式用'!$C$4:$G$4,0)+2,0))</f>
        <v/>
      </c>
      <c r="V71" s="225" t="s">
        <v>253</v>
      </c>
      <c r="W71" s="231"/>
      <c r="X71" s="232" t="s">
        <v>37</v>
      </c>
      <c r="Y71" s="231"/>
      <c r="Z71" s="233" t="s">
        <v>237</v>
      </c>
      <c r="AA71" s="231"/>
      <c r="AB71" s="232" t="s">
        <v>37</v>
      </c>
      <c r="AC71" s="231"/>
      <c r="AD71" s="232" t="s">
        <v>42</v>
      </c>
      <c r="AE71" s="236" t="s">
        <v>72</v>
      </c>
      <c r="AF71" s="237" t="str">
        <f t="shared" si="0"/>
        <v/>
      </c>
      <c r="AG71" s="240" t="s">
        <v>255</v>
      </c>
      <c r="AH71" s="243" t="str">
        <f t="shared" si="1"/>
        <v/>
      </c>
    </row>
    <row r="72" spans="1:34" ht="36.75" customHeight="1">
      <c r="A72" s="158">
        <f t="shared" si="2"/>
        <v>61</v>
      </c>
      <c r="B72" s="164" t="str">
        <f>IF('(入力①) 基本情報入力シート'!C93="","",'(入力①) 基本情報入力シート'!C93)</f>
        <v/>
      </c>
      <c r="C72" s="169" t="str">
        <f>IF('(入力①) 基本情報入力シート'!D93="","",'(入力①) 基本情報入力シート'!D93)</f>
        <v/>
      </c>
      <c r="D72" s="172" t="str">
        <f>IF('(入力①) 基本情報入力シート'!E93="","",'(入力①) 基本情報入力シート'!E93)</f>
        <v/>
      </c>
      <c r="E72" s="172" t="str">
        <f>IF('(入力①) 基本情報入力シート'!F93="","",'(入力①) 基本情報入力シート'!F93)</f>
        <v/>
      </c>
      <c r="F72" s="172" t="str">
        <f>IF('(入力①) 基本情報入力シート'!G93="","",'(入力①) 基本情報入力シート'!G93)</f>
        <v/>
      </c>
      <c r="G72" s="172" t="str">
        <f>IF('(入力①) 基本情報入力シート'!H93="","",'(入力①) 基本情報入力シート'!H93)</f>
        <v/>
      </c>
      <c r="H72" s="172" t="str">
        <f>IF('(入力①) 基本情報入力シート'!I93="","",'(入力①) 基本情報入力シート'!I93)</f>
        <v/>
      </c>
      <c r="I72" s="172" t="str">
        <f>IF('(入力①) 基本情報入力シート'!J93="","",'(入力①) 基本情報入力シート'!J93)</f>
        <v/>
      </c>
      <c r="J72" s="172" t="str">
        <f>IF('(入力①) 基本情報入力シート'!K93="","",'(入力①) 基本情報入力シート'!K93)</f>
        <v/>
      </c>
      <c r="K72" s="177" t="str">
        <f>IF('(入力①) 基本情報入力シート'!L93="","",'(入力①) 基本情報入力シート'!L93)</f>
        <v/>
      </c>
      <c r="L72" s="181" t="str">
        <f>IF('(入力①) 基本情報入力シート'!M93="","",'(入力①) 基本情報入力シート'!M93)</f>
        <v/>
      </c>
      <c r="M72" s="185" t="str">
        <f>IF('(入力①) 基本情報入力シート'!R93="","",'(入力①) 基本情報入力シート'!R93)</f>
        <v/>
      </c>
      <c r="N72" s="185" t="str">
        <f>IF('(入力①) 基本情報入力シート'!W93="","",'(入力①) 基本情報入力シート'!W93)</f>
        <v/>
      </c>
      <c r="O72" s="185" t="str">
        <f>IF('(入力①) 基本情報入力シート'!X93="","",'(入力①) 基本情報入力シート'!X93)</f>
        <v/>
      </c>
      <c r="P72" s="198" t="str">
        <f>IF('(入力①) 基本情報入力シート'!Y93="","",'(入力①) 基本情報入力シート'!Y93)</f>
        <v/>
      </c>
      <c r="Q72" s="204" t="str">
        <f>IF('(入力①) 基本情報入力シート'!Z93="","",'(入力①) 基本情報入力シート'!Z93)</f>
        <v/>
      </c>
      <c r="R72" s="208" t="str">
        <f>IF('(入力①) 基本情報入力シート'!AA93="","",'(入力①) 基本情報入力シート'!AA93)</f>
        <v/>
      </c>
      <c r="S72" s="212"/>
      <c r="T72" s="217"/>
      <c r="U72" s="221" t="str">
        <f>IF(P72="","",VLOOKUP(P72,'【参考】数式用'!$A$5:$I$38,MATCH(T72,'【参考】数式用'!$C$4:$G$4,0)+2,0))</f>
        <v/>
      </c>
      <c r="V72" s="225" t="s">
        <v>253</v>
      </c>
      <c r="W72" s="231"/>
      <c r="X72" s="232" t="s">
        <v>37</v>
      </c>
      <c r="Y72" s="231"/>
      <c r="Z72" s="233" t="s">
        <v>237</v>
      </c>
      <c r="AA72" s="231"/>
      <c r="AB72" s="232" t="s">
        <v>37</v>
      </c>
      <c r="AC72" s="231"/>
      <c r="AD72" s="232" t="s">
        <v>42</v>
      </c>
      <c r="AE72" s="236" t="s">
        <v>72</v>
      </c>
      <c r="AF72" s="237" t="str">
        <f t="shared" si="0"/>
        <v/>
      </c>
      <c r="AG72" s="240" t="s">
        <v>255</v>
      </c>
      <c r="AH72" s="243" t="str">
        <f t="shared" si="1"/>
        <v/>
      </c>
    </row>
    <row r="73" spans="1:34" ht="36.75" customHeight="1">
      <c r="A73" s="158">
        <f t="shared" si="2"/>
        <v>62</v>
      </c>
      <c r="B73" s="164" t="str">
        <f>IF('(入力①) 基本情報入力シート'!C94="","",'(入力①) 基本情報入力シート'!C94)</f>
        <v/>
      </c>
      <c r="C73" s="169" t="str">
        <f>IF('(入力①) 基本情報入力シート'!D94="","",'(入力①) 基本情報入力シート'!D94)</f>
        <v/>
      </c>
      <c r="D73" s="172" t="str">
        <f>IF('(入力①) 基本情報入力シート'!E94="","",'(入力①) 基本情報入力シート'!E94)</f>
        <v/>
      </c>
      <c r="E73" s="172" t="str">
        <f>IF('(入力①) 基本情報入力シート'!F94="","",'(入力①) 基本情報入力シート'!F94)</f>
        <v/>
      </c>
      <c r="F73" s="172" t="str">
        <f>IF('(入力①) 基本情報入力シート'!G94="","",'(入力①) 基本情報入力シート'!G94)</f>
        <v/>
      </c>
      <c r="G73" s="172" t="str">
        <f>IF('(入力①) 基本情報入力シート'!H94="","",'(入力①) 基本情報入力シート'!H94)</f>
        <v/>
      </c>
      <c r="H73" s="172" t="str">
        <f>IF('(入力①) 基本情報入力シート'!I94="","",'(入力①) 基本情報入力シート'!I94)</f>
        <v/>
      </c>
      <c r="I73" s="172" t="str">
        <f>IF('(入力①) 基本情報入力シート'!J94="","",'(入力①) 基本情報入力シート'!J94)</f>
        <v/>
      </c>
      <c r="J73" s="172" t="str">
        <f>IF('(入力①) 基本情報入力シート'!K94="","",'(入力①) 基本情報入力シート'!K94)</f>
        <v/>
      </c>
      <c r="K73" s="177" t="str">
        <f>IF('(入力①) 基本情報入力シート'!L94="","",'(入力①) 基本情報入力シート'!L94)</f>
        <v/>
      </c>
      <c r="L73" s="181" t="str">
        <f>IF('(入力①) 基本情報入力シート'!M94="","",'(入力①) 基本情報入力シート'!M94)</f>
        <v/>
      </c>
      <c r="M73" s="185" t="str">
        <f>IF('(入力①) 基本情報入力シート'!R94="","",'(入力①) 基本情報入力シート'!R94)</f>
        <v/>
      </c>
      <c r="N73" s="185" t="str">
        <f>IF('(入力①) 基本情報入力シート'!W94="","",'(入力①) 基本情報入力シート'!W94)</f>
        <v/>
      </c>
      <c r="O73" s="185" t="str">
        <f>IF('(入力①) 基本情報入力シート'!X94="","",'(入力①) 基本情報入力シート'!X94)</f>
        <v/>
      </c>
      <c r="P73" s="198" t="str">
        <f>IF('(入力①) 基本情報入力シート'!Y94="","",'(入力①) 基本情報入力シート'!Y94)</f>
        <v/>
      </c>
      <c r="Q73" s="204" t="str">
        <f>IF('(入力①) 基本情報入力シート'!Z94="","",'(入力①) 基本情報入力シート'!Z94)</f>
        <v/>
      </c>
      <c r="R73" s="208" t="str">
        <f>IF('(入力①) 基本情報入力シート'!AA94="","",'(入力①) 基本情報入力シート'!AA94)</f>
        <v/>
      </c>
      <c r="S73" s="212"/>
      <c r="T73" s="217"/>
      <c r="U73" s="221" t="str">
        <f>IF(P73="","",VLOOKUP(P73,'【参考】数式用'!$A$5:$I$38,MATCH(T73,'【参考】数式用'!$C$4:$G$4,0)+2,0))</f>
        <v/>
      </c>
      <c r="V73" s="225" t="s">
        <v>253</v>
      </c>
      <c r="W73" s="231"/>
      <c r="X73" s="232" t="s">
        <v>37</v>
      </c>
      <c r="Y73" s="231"/>
      <c r="Z73" s="233" t="s">
        <v>237</v>
      </c>
      <c r="AA73" s="231"/>
      <c r="AB73" s="232" t="s">
        <v>37</v>
      </c>
      <c r="AC73" s="231"/>
      <c r="AD73" s="232" t="s">
        <v>42</v>
      </c>
      <c r="AE73" s="236" t="s">
        <v>72</v>
      </c>
      <c r="AF73" s="237" t="str">
        <f t="shared" si="0"/>
        <v/>
      </c>
      <c r="AG73" s="240" t="s">
        <v>255</v>
      </c>
      <c r="AH73" s="243" t="str">
        <f t="shared" si="1"/>
        <v/>
      </c>
    </row>
    <row r="74" spans="1:34" ht="36.75" customHeight="1">
      <c r="A74" s="158">
        <f t="shared" si="2"/>
        <v>63</v>
      </c>
      <c r="B74" s="164" t="str">
        <f>IF('(入力①) 基本情報入力シート'!C95="","",'(入力①) 基本情報入力シート'!C95)</f>
        <v/>
      </c>
      <c r="C74" s="169" t="str">
        <f>IF('(入力①) 基本情報入力シート'!D95="","",'(入力①) 基本情報入力シート'!D95)</f>
        <v/>
      </c>
      <c r="D74" s="172" t="str">
        <f>IF('(入力①) 基本情報入力シート'!E95="","",'(入力①) 基本情報入力シート'!E95)</f>
        <v/>
      </c>
      <c r="E74" s="172" t="str">
        <f>IF('(入力①) 基本情報入力シート'!F95="","",'(入力①) 基本情報入力シート'!F95)</f>
        <v/>
      </c>
      <c r="F74" s="172" t="str">
        <f>IF('(入力①) 基本情報入力シート'!G95="","",'(入力①) 基本情報入力シート'!G95)</f>
        <v/>
      </c>
      <c r="G74" s="172" t="str">
        <f>IF('(入力①) 基本情報入力シート'!H95="","",'(入力①) 基本情報入力シート'!H95)</f>
        <v/>
      </c>
      <c r="H74" s="172" t="str">
        <f>IF('(入力①) 基本情報入力シート'!I95="","",'(入力①) 基本情報入力シート'!I95)</f>
        <v/>
      </c>
      <c r="I74" s="172" t="str">
        <f>IF('(入力①) 基本情報入力シート'!J95="","",'(入力①) 基本情報入力シート'!J95)</f>
        <v/>
      </c>
      <c r="J74" s="172" t="str">
        <f>IF('(入力①) 基本情報入力シート'!K95="","",'(入力①) 基本情報入力シート'!K95)</f>
        <v/>
      </c>
      <c r="K74" s="177" t="str">
        <f>IF('(入力①) 基本情報入力シート'!L95="","",'(入力①) 基本情報入力シート'!L95)</f>
        <v/>
      </c>
      <c r="L74" s="181" t="str">
        <f>IF('(入力①) 基本情報入力シート'!M95="","",'(入力①) 基本情報入力シート'!M95)</f>
        <v/>
      </c>
      <c r="M74" s="185" t="str">
        <f>IF('(入力①) 基本情報入力シート'!R95="","",'(入力①) 基本情報入力シート'!R95)</f>
        <v/>
      </c>
      <c r="N74" s="185" t="str">
        <f>IF('(入力①) 基本情報入力シート'!W95="","",'(入力①) 基本情報入力シート'!W95)</f>
        <v/>
      </c>
      <c r="O74" s="185" t="str">
        <f>IF('(入力①) 基本情報入力シート'!X95="","",'(入力①) 基本情報入力シート'!X95)</f>
        <v/>
      </c>
      <c r="P74" s="198" t="str">
        <f>IF('(入力①) 基本情報入力シート'!Y95="","",'(入力①) 基本情報入力シート'!Y95)</f>
        <v/>
      </c>
      <c r="Q74" s="204" t="str">
        <f>IF('(入力①) 基本情報入力シート'!Z95="","",'(入力①) 基本情報入力シート'!Z95)</f>
        <v/>
      </c>
      <c r="R74" s="208" t="str">
        <f>IF('(入力①) 基本情報入力シート'!AA95="","",'(入力①) 基本情報入力シート'!AA95)</f>
        <v/>
      </c>
      <c r="S74" s="212"/>
      <c r="T74" s="217"/>
      <c r="U74" s="221" t="str">
        <f>IF(P74="","",VLOOKUP(P74,'【参考】数式用'!$A$5:$I$38,MATCH(T74,'【参考】数式用'!$C$4:$G$4,0)+2,0))</f>
        <v/>
      </c>
      <c r="V74" s="225" t="s">
        <v>253</v>
      </c>
      <c r="W74" s="231"/>
      <c r="X74" s="232" t="s">
        <v>37</v>
      </c>
      <c r="Y74" s="231"/>
      <c r="Z74" s="233" t="s">
        <v>237</v>
      </c>
      <c r="AA74" s="231"/>
      <c r="AB74" s="232" t="s">
        <v>37</v>
      </c>
      <c r="AC74" s="231"/>
      <c r="AD74" s="232" t="s">
        <v>42</v>
      </c>
      <c r="AE74" s="236" t="s">
        <v>72</v>
      </c>
      <c r="AF74" s="237" t="str">
        <f t="shared" si="0"/>
        <v/>
      </c>
      <c r="AG74" s="240" t="s">
        <v>255</v>
      </c>
      <c r="AH74" s="243" t="str">
        <f t="shared" si="1"/>
        <v/>
      </c>
    </row>
    <row r="75" spans="1:34" ht="36.75" customHeight="1">
      <c r="A75" s="158">
        <f t="shared" si="2"/>
        <v>64</v>
      </c>
      <c r="B75" s="164" t="str">
        <f>IF('(入力①) 基本情報入力シート'!C96="","",'(入力①) 基本情報入力シート'!C96)</f>
        <v/>
      </c>
      <c r="C75" s="169" t="str">
        <f>IF('(入力①) 基本情報入力シート'!D96="","",'(入力①) 基本情報入力シート'!D96)</f>
        <v/>
      </c>
      <c r="D75" s="172" t="str">
        <f>IF('(入力①) 基本情報入力シート'!E96="","",'(入力①) 基本情報入力シート'!E96)</f>
        <v/>
      </c>
      <c r="E75" s="172" t="str">
        <f>IF('(入力①) 基本情報入力シート'!F96="","",'(入力①) 基本情報入力シート'!F96)</f>
        <v/>
      </c>
      <c r="F75" s="172" t="str">
        <f>IF('(入力①) 基本情報入力シート'!G96="","",'(入力①) 基本情報入力シート'!G96)</f>
        <v/>
      </c>
      <c r="G75" s="172" t="str">
        <f>IF('(入力①) 基本情報入力シート'!H96="","",'(入力①) 基本情報入力シート'!H96)</f>
        <v/>
      </c>
      <c r="H75" s="172" t="str">
        <f>IF('(入力①) 基本情報入力シート'!I96="","",'(入力①) 基本情報入力シート'!I96)</f>
        <v/>
      </c>
      <c r="I75" s="172" t="str">
        <f>IF('(入力①) 基本情報入力シート'!J96="","",'(入力①) 基本情報入力シート'!J96)</f>
        <v/>
      </c>
      <c r="J75" s="172" t="str">
        <f>IF('(入力①) 基本情報入力シート'!K96="","",'(入力①) 基本情報入力シート'!K96)</f>
        <v/>
      </c>
      <c r="K75" s="177" t="str">
        <f>IF('(入力①) 基本情報入力シート'!L96="","",'(入力①) 基本情報入力シート'!L96)</f>
        <v/>
      </c>
      <c r="L75" s="181" t="str">
        <f>IF('(入力①) 基本情報入力シート'!M96="","",'(入力①) 基本情報入力シート'!M96)</f>
        <v/>
      </c>
      <c r="M75" s="185" t="str">
        <f>IF('(入力①) 基本情報入力シート'!R96="","",'(入力①) 基本情報入力シート'!R96)</f>
        <v/>
      </c>
      <c r="N75" s="185" t="str">
        <f>IF('(入力①) 基本情報入力シート'!W96="","",'(入力①) 基本情報入力シート'!W96)</f>
        <v/>
      </c>
      <c r="O75" s="185" t="str">
        <f>IF('(入力①) 基本情報入力シート'!X96="","",'(入力①) 基本情報入力シート'!X96)</f>
        <v/>
      </c>
      <c r="P75" s="198" t="str">
        <f>IF('(入力①) 基本情報入力シート'!Y96="","",'(入力①) 基本情報入力シート'!Y96)</f>
        <v/>
      </c>
      <c r="Q75" s="204" t="str">
        <f>IF('(入力①) 基本情報入力シート'!Z96="","",'(入力①) 基本情報入力シート'!Z96)</f>
        <v/>
      </c>
      <c r="R75" s="208" t="str">
        <f>IF('(入力①) 基本情報入力シート'!AA96="","",'(入力①) 基本情報入力シート'!AA96)</f>
        <v/>
      </c>
      <c r="S75" s="212"/>
      <c r="T75" s="217"/>
      <c r="U75" s="221" t="str">
        <f>IF(P75="","",VLOOKUP(P75,'【参考】数式用'!$A$5:$I$38,MATCH(T75,'【参考】数式用'!$C$4:$G$4,0)+2,0))</f>
        <v/>
      </c>
      <c r="V75" s="225" t="s">
        <v>253</v>
      </c>
      <c r="W75" s="231"/>
      <c r="X75" s="232" t="s">
        <v>37</v>
      </c>
      <c r="Y75" s="231"/>
      <c r="Z75" s="233" t="s">
        <v>237</v>
      </c>
      <c r="AA75" s="231"/>
      <c r="AB75" s="232" t="s">
        <v>37</v>
      </c>
      <c r="AC75" s="231"/>
      <c r="AD75" s="232" t="s">
        <v>42</v>
      </c>
      <c r="AE75" s="236" t="s">
        <v>72</v>
      </c>
      <c r="AF75" s="237" t="str">
        <f t="shared" si="0"/>
        <v/>
      </c>
      <c r="AG75" s="240" t="s">
        <v>255</v>
      </c>
      <c r="AH75" s="243" t="str">
        <f t="shared" si="1"/>
        <v/>
      </c>
    </row>
    <row r="76" spans="1:34" ht="36.75" customHeight="1">
      <c r="A76" s="158">
        <f t="shared" si="2"/>
        <v>65</v>
      </c>
      <c r="B76" s="164" t="str">
        <f>IF('(入力①) 基本情報入力シート'!C97="","",'(入力①) 基本情報入力シート'!C97)</f>
        <v/>
      </c>
      <c r="C76" s="169" t="str">
        <f>IF('(入力①) 基本情報入力シート'!D97="","",'(入力①) 基本情報入力シート'!D97)</f>
        <v/>
      </c>
      <c r="D76" s="172" t="str">
        <f>IF('(入力①) 基本情報入力シート'!E97="","",'(入力①) 基本情報入力シート'!E97)</f>
        <v/>
      </c>
      <c r="E76" s="172" t="str">
        <f>IF('(入力①) 基本情報入力シート'!F97="","",'(入力①) 基本情報入力シート'!F97)</f>
        <v/>
      </c>
      <c r="F76" s="172" t="str">
        <f>IF('(入力①) 基本情報入力シート'!G97="","",'(入力①) 基本情報入力シート'!G97)</f>
        <v/>
      </c>
      <c r="G76" s="172" t="str">
        <f>IF('(入力①) 基本情報入力シート'!H97="","",'(入力①) 基本情報入力シート'!H97)</f>
        <v/>
      </c>
      <c r="H76" s="172" t="str">
        <f>IF('(入力①) 基本情報入力シート'!I97="","",'(入力①) 基本情報入力シート'!I97)</f>
        <v/>
      </c>
      <c r="I76" s="172" t="str">
        <f>IF('(入力①) 基本情報入力シート'!J97="","",'(入力①) 基本情報入力シート'!J97)</f>
        <v/>
      </c>
      <c r="J76" s="172" t="str">
        <f>IF('(入力①) 基本情報入力シート'!K97="","",'(入力①) 基本情報入力シート'!K97)</f>
        <v/>
      </c>
      <c r="K76" s="177" t="str">
        <f>IF('(入力①) 基本情報入力シート'!L97="","",'(入力①) 基本情報入力シート'!L97)</f>
        <v/>
      </c>
      <c r="L76" s="181" t="str">
        <f>IF('(入力①) 基本情報入力シート'!M97="","",'(入力①) 基本情報入力シート'!M97)</f>
        <v/>
      </c>
      <c r="M76" s="185" t="str">
        <f>IF('(入力①) 基本情報入力シート'!R97="","",'(入力①) 基本情報入力シート'!R97)</f>
        <v/>
      </c>
      <c r="N76" s="185" t="str">
        <f>IF('(入力①) 基本情報入力シート'!W97="","",'(入力①) 基本情報入力シート'!W97)</f>
        <v/>
      </c>
      <c r="O76" s="185" t="str">
        <f>IF('(入力①) 基本情報入力シート'!X97="","",'(入力①) 基本情報入力シート'!X97)</f>
        <v/>
      </c>
      <c r="P76" s="198" t="str">
        <f>IF('(入力①) 基本情報入力シート'!Y97="","",'(入力①) 基本情報入力シート'!Y97)</f>
        <v/>
      </c>
      <c r="Q76" s="204" t="str">
        <f>IF('(入力①) 基本情報入力シート'!Z97="","",'(入力①) 基本情報入力シート'!Z97)</f>
        <v/>
      </c>
      <c r="R76" s="208" t="str">
        <f>IF('(入力①) 基本情報入力シート'!AA97="","",'(入力①) 基本情報入力シート'!AA97)</f>
        <v/>
      </c>
      <c r="S76" s="212"/>
      <c r="T76" s="217"/>
      <c r="U76" s="221" t="str">
        <f>IF(P76="","",VLOOKUP(P76,'【参考】数式用'!$A$5:$I$38,MATCH(T76,'【参考】数式用'!$C$4:$G$4,0)+2,0))</f>
        <v/>
      </c>
      <c r="V76" s="225" t="s">
        <v>253</v>
      </c>
      <c r="W76" s="231"/>
      <c r="X76" s="232" t="s">
        <v>37</v>
      </c>
      <c r="Y76" s="231"/>
      <c r="Z76" s="233" t="s">
        <v>237</v>
      </c>
      <c r="AA76" s="231"/>
      <c r="AB76" s="232" t="s">
        <v>37</v>
      </c>
      <c r="AC76" s="231"/>
      <c r="AD76" s="232" t="s">
        <v>42</v>
      </c>
      <c r="AE76" s="236" t="s">
        <v>72</v>
      </c>
      <c r="AF76" s="237" t="str">
        <f t="shared" ref="AF76:AF111" si="3">IF(W76&gt;=1,(AA76*12+AC76)-(W76*12+Y76)+1,"")</f>
        <v/>
      </c>
      <c r="AG76" s="240" t="s">
        <v>255</v>
      </c>
      <c r="AH76" s="243" t="str">
        <f t="shared" ref="AH76:AH111" si="4">IFERROR(ROUNDDOWN(ROUND(Q76*R76,0)*U76,0)*AF76,"")</f>
        <v/>
      </c>
    </row>
    <row r="77" spans="1:34" ht="36.75" customHeight="1">
      <c r="A77" s="158">
        <f t="shared" ref="A77:A111" si="5">A76+1</f>
        <v>66</v>
      </c>
      <c r="B77" s="164" t="str">
        <f>IF('(入力①) 基本情報入力シート'!C98="","",'(入力①) 基本情報入力シート'!C98)</f>
        <v/>
      </c>
      <c r="C77" s="169" t="str">
        <f>IF('(入力①) 基本情報入力シート'!D98="","",'(入力①) 基本情報入力シート'!D98)</f>
        <v/>
      </c>
      <c r="D77" s="172" t="str">
        <f>IF('(入力①) 基本情報入力シート'!E98="","",'(入力①) 基本情報入力シート'!E98)</f>
        <v/>
      </c>
      <c r="E77" s="172" t="str">
        <f>IF('(入力①) 基本情報入力シート'!F98="","",'(入力①) 基本情報入力シート'!F98)</f>
        <v/>
      </c>
      <c r="F77" s="172" t="str">
        <f>IF('(入力①) 基本情報入力シート'!G98="","",'(入力①) 基本情報入力シート'!G98)</f>
        <v/>
      </c>
      <c r="G77" s="172" t="str">
        <f>IF('(入力①) 基本情報入力シート'!H98="","",'(入力①) 基本情報入力シート'!H98)</f>
        <v/>
      </c>
      <c r="H77" s="172" t="str">
        <f>IF('(入力①) 基本情報入力シート'!I98="","",'(入力①) 基本情報入力シート'!I98)</f>
        <v/>
      </c>
      <c r="I77" s="172" t="str">
        <f>IF('(入力①) 基本情報入力シート'!J98="","",'(入力①) 基本情報入力シート'!J98)</f>
        <v/>
      </c>
      <c r="J77" s="172" t="str">
        <f>IF('(入力①) 基本情報入力シート'!K98="","",'(入力①) 基本情報入力シート'!K98)</f>
        <v/>
      </c>
      <c r="K77" s="177" t="str">
        <f>IF('(入力①) 基本情報入力シート'!L98="","",'(入力①) 基本情報入力シート'!L98)</f>
        <v/>
      </c>
      <c r="L77" s="181" t="str">
        <f>IF('(入力①) 基本情報入力シート'!M98="","",'(入力①) 基本情報入力シート'!M98)</f>
        <v/>
      </c>
      <c r="M77" s="185" t="str">
        <f>IF('(入力①) 基本情報入力シート'!R98="","",'(入力①) 基本情報入力シート'!R98)</f>
        <v/>
      </c>
      <c r="N77" s="185" t="str">
        <f>IF('(入力①) 基本情報入力シート'!W98="","",'(入力①) 基本情報入力シート'!W98)</f>
        <v/>
      </c>
      <c r="O77" s="185" t="str">
        <f>IF('(入力①) 基本情報入力シート'!X98="","",'(入力①) 基本情報入力シート'!X98)</f>
        <v/>
      </c>
      <c r="P77" s="198" t="str">
        <f>IF('(入力①) 基本情報入力シート'!Y98="","",'(入力①) 基本情報入力シート'!Y98)</f>
        <v/>
      </c>
      <c r="Q77" s="204" t="str">
        <f>IF('(入力①) 基本情報入力シート'!Z98="","",'(入力①) 基本情報入力シート'!Z98)</f>
        <v/>
      </c>
      <c r="R77" s="208" t="str">
        <f>IF('(入力①) 基本情報入力シート'!AA98="","",'(入力①) 基本情報入力シート'!AA98)</f>
        <v/>
      </c>
      <c r="S77" s="212"/>
      <c r="T77" s="217"/>
      <c r="U77" s="221" t="str">
        <f>IF(P77="","",VLOOKUP(P77,'【参考】数式用'!$A$5:$I$38,MATCH(T77,'【参考】数式用'!$C$4:$G$4,0)+2,0))</f>
        <v/>
      </c>
      <c r="V77" s="225" t="s">
        <v>253</v>
      </c>
      <c r="W77" s="231"/>
      <c r="X77" s="232" t="s">
        <v>37</v>
      </c>
      <c r="Y77" s="231"/>
      <c r="Z77" s="233" t="s">
        <v>237</v>
      </c>
      <c r="AA77" s="231"/>
      <c r="AB77" s="232" t="s">
        <v>37</v>
      </c>
      <c r="AC77" s="231"/>
      <c r="AD77" s="232" t="s">
        <v>42</v>
      </c>
      <c r="AE77" s="236" t="s">
        <v>72</v>
      </c>
      <c r="AF77" s="237" t="str">
        <f t="shared" si="3"/>
        <v/>
      </c>
      <c r="AG77" s="240" t="s">
        <v>255</v>
      </c>
      <c r="AH77" s="243" t="str">
        <f t="shared" si="4"/>
        <v/>
      </c>
    </row>
    <row r="78" spans="1:34" ht="36.75" customHeight="1">
      <c r="A78" s="158">
        <f t="shared" si="5"/>
        <v>67</v>
      </c>
      <c r="B78" s="164" t="str">
        <f>IF('(入力①) 基本情報入力シート'!C99="","",'(入力①) 基本情報入力シート'!C99)</f>
        <v/>
      </c>
      <c r="C78" s="169" t="str">
        <f>IF('(入力①) 基本情報入力シート'!D99="","",'(入力①) 基本情報入力シート'!D99)</f>
        <v/>
      </c>
      <c r="D78" s="172" t="str">
        <f>IF('(入力①) 基本情報入力シート'!E99="","",'(入力①) 基本情報入力シート'!E99)</f>
        <v/>
      </c>
      <c r="E78" s="172" t="str">
        <f>IF('(入力①) 基本情報入力シート'!F99="","",'(入力①) 基本情報入力シート'!F99)</f>
        <v/>
      </c>
      <c r="F78" s="172" t="str">
        <f>IF('(入力①) 基本情報入力シート'!G99="","",'(入力①) 基本情報入力シート'!G99)</f>
        <v/>
      </c>
      <c r="G78" s="172" t="str">
        <f>IF('(入力①) 基本情報入力シート'!H99="","",'(入力①) 基本情報入力シート'!H99)</f>
        <v/>
      </c>
      <c r="H78" s="172" t="str">
        <f>IF('(入力①) 基本情報入力シート'!I99="","",'(入力①) 基本情報入力シート'!I99)</f>
        <v/>
      </c>
      <c r="I78" s="172" t="str">
        <f>IF('(入力①) 基本情報入力シート'!J99="","",'(入力①) 基本情報入力シート'!J99)</f>
        <v/>
      </c>
      <c r="J78" s="172" t="str">
        <f>IF('(入力①) 基本情報入力シート'!K99="","",'(入力①) 基本情報入力シート'!K99)</f>
        <v/>
      </c>
      <c r="K78" s="177" t="str">
        <f>IF('(入力①) 基本情報入力シート'!L99="","",'(入力①) 基本情報入力シート'!L99)</f>
        <v/>
      </c>
      <c r="L78" s="181" t="str">
        <f>IF('(入力①) 基本情報入力シート'!M99="","",'(入力①) 基本情報入力シート'!M99)</f>
        <v/>
      </c>
      <c r="M78" s="185" t="str">
        <f>IF('(入力①) 基本情報入力シート'!R99="","",'(入力①) 基本情報入力シート'!R99)</f>
        <v/>
      </c>
      <c r="N78" s="185" t="str">
        <f>IF('(入力①) 基本情報入力シート'!W99="","",'(入力①) 基本情報入力シート'!W99)</f>
        <v/>
      </c>
      <c r="O78" s="185" t="str">
        <f>IF('(入力①) 基本情報入力シート'!X99="","",'(入力①) 基本情報入力シート'!X99)</f>
        <v/>
      </c>
      <c r="P78" s="198" t="str">
        <f>IF('(入力①) 基本情報入力シート'!Y99="","",'(入力①) 基本情報入力シート'!Y99)</f>
        <v/>
      </c>
      <c r="Q78" s="204" t="str">
        <f>IF('(入力①) 基本情報入力シート'!Z99="","",'(入力①) 基本情報入力シート'!Z99)</f>
        <v/>
      </c>
      <c r="R78" s="208" t="str">
        <f>IF('(入力①) 基本情報入力シート'!AA99="","",'(入力①) 基本情報入力シート'!AA99)</f>
        <v/>
      </c>
      <c r="S78" s="212"/>
      <c r="T78" s="217"/>
      <c r="U78" s="221" t="str">
        <f>IF(P78="","",VLOOKUP(P78,'【参考】数式用'!$A$5:$I$38,MATCH(T78,'【参考】数式用'!$C$4:$G$4,0)+2,0))</f>
        <v/>
      </c>
      <c r="V78" s="225" t="s">
        <v>253</v>
      </c>
      <c r="W78" s="231"/>
      <c r="X78" s="232" t="s">
        <v>37</v>
      </c>
      <c r="Y78" s="231"/>
      <c r="Z78" s="233" t="s">
        <v>237</v>
      </c>
      <c r="AA78" s="231"/>
      <c r="AB78" s="232" t="s">
        <v>37</v>
      </c>
      <c r="AC78" s="231"/>
      <c r="AD78" s="232" t="s">
        <v>42</v>
      </c>
      <c r="AE78" s="236" t="s">
        <v>72</v>
      </c>
      <c r="AF78" s="237" t="str">
        <f t="shared" si="3"/>
        <v/>
      </c>
      <c r="AG78" s="240" t="s">
        <v>255</v>
      </c>
      <c r="AH78" s="243" t="str">
        <f t="shared" si="4"/>
        <v/>
      </c>
    </row>
    <row r="79" spans="1:34" ht="36.75" customHeight="1">
      <c r="A79" s="158">
        <f t="shared" si="5"/>
        <v>68</v>
      </c>
      <c r="B79" s="164" t="str">
        <f>IF('(入力①) 基本情報入力シート'!C100="","",'(入力①) 基本情報入力シート'!C100)</f>
        <v/>
      </c>
      <c r="C79" s="169" t="str">
        <f>IF('(入力①) 基本情報入力シート'!D100="","",'(入力①) 基本情報入力シート'!D100)</f>
        <v/>
      </c>
      <c r="D79" s="172" t="str">
        <f>IF('(入力①) 基本情報入力シート'!E100="","",'(入力①) 基本情報入力シート'!E100)</f>
        <v/>
      </c>
      <c r="E79" s="172" t="str">
        <f>IF('(入力①) 基本情報入力シート'!F100="","",'(入力①) 基本情報入力シート'!F100)</f>
        <v/>
      </c>
      <c r="F79" s="172" t="str">
        <f>IF('(入力①) 基本情報入力シート'!G100="","",'(入力①) 基本情報入力シート'!G100)</f>
        <v/>
      </c>
      <c r="G79" s="172" t="str">
        <f>IF('(入力①) 基本情報入力シート'!H100="","",'(入力①) 基本情報入力シート'!H100)</f>
        <v/>
      </c>
      <c r="H79" s="172" t="str">
        <f>IF('(入力①) 基本情報入力シート'!I100="","",'(入力①) 基本情報入力シート'!I100)</f>
        <v/>
      </c>
      <c r="I79" s="172" t="str">
        <f>IF('(入力①) 基本情報入力シート'!J100="","",'(入力①) 基本情報入力シート'!J100)</f>
        <v/>
      </c>
      <c r="J79" s="172" t="str">
        <f>IF('(入力①) 基本情報入力シート'!K100="","",'(入力①) 基本情報入力シート'!K100)</f>
        <v/>
      </c>
      <c r="K79" s="177" t="str">
        <f>IF('(入力①) 基本情報入力シート'!L100="","",'(入力①) 基本情報入力シート'!L100)</f>
        <v/>
      </c>
      <c r="L79" s="181" t="str">
        <f>IF('(入力①) 基本情報入力シート'!M100="","",'(入力①) 基本情報入力シート'!M100)</f>
        <v/>
      </c>
      <c r="M79" s="185" t="str">
        <f>IF('(入力①) 基本情報入力シート'!R100="","",'(入力①) 基本情報入力シート'!R100)</f>
        <v/>
      </c>
      <c r="N79" s="185" t="str">
        <f>IF('(入力①) 基本情報入力シート'!W100="","",'(入力①) 基本情報入力シート'!W100)</f>
        <v/>
      </c>
      <c r="O79" s="185" t="str">
        <f>IF('(入力①) 基本情報入力シート'!X100="","",'(入力①) 基本情報入力シート'!X100)</f>
        <v/>
      </c>
      <c r="P79" s="198" t="str">
        <f>IF('(入力①) 基本情報入力シート'!Y100="","",'(入力①) 基本情報入力シート'!Y100)</f>
        <v/>
      </c>
      <c r="Q79" s="204" t="str">
        <f>IF('(入力①) 基本情報入力シート'!Z100="","",'(入力①) 基本情報入力シート'!Z100)</f>
        <v/>
      </c>
      <c r="R79" s="208" t="str">
        <f>IF('(入力①) 基本情報入力シート'!AA100="","",'(入力①) 基本情報入力シート'!AA100)</f>
        <v/>
      </c>
      <c r="S79" s="212"/>
      <c r="T79" s="217"/>
      <c r="U79" s="221" t="str">
        <f>IF(P79="","",VLOOKUP(P79,'【参考】数式用'!$A$5:$I$38,MATCH(T79,'【参考】数式用'!$C$4:$G$4,0)+2,0))</f>
        <v/>
      </c>
      <c r="V79" s="225" t="s">
        <v>253</v>
      </c>
      <c r="W79" s="231"/>
      <c r="X79" s="232" t="s">
        <v>37</v>
      </c>
      <c r="Y79" s="231"/>
      <c r="Z79" s="233" t="s">
        <v>237</v>
      </c>
      <c r="AA79" s="231"/>
      <c r="AB79" s="232" t="s">
        <v>37</v>
      </c>
      <c r="AC79" s="231"/>
      <c r="AD79" s="232" t="s">
        <v>42</v>
      </c>
      <c r="AE79" s="236" t="s">
        <v>72</v>
      </c>
      <c r="AF79" s="237" t="str">
        <f t="shared" si="3"/>
        <v/>
      </c>
      <c r="AG79" s="240" t="s">
        <v>255</v>
      </c>
      <c r="AH79" s="243" t="str">
        <f t="shared" si="4"/>
        <v/>
      </c>
    </row>
    <row r="80" spans="1:34" ht="36.75" customHeight="1">
      <c r="A80" s="158">
        <f t="shared" si="5"/>
        <v>69</v>
      </c>
      <c r="B80" s="164" t="str">
        <f>IF('(入力①) 基本情報入力シート'!C101="","",'(入力①) 基本情報入力シート'!C101)</f>
        <v/>
      </c>
      <c r="C80" s="169" t="str">
        <f>IF('(入力①) 基本情報入力シート'!D101="","",'(入力①) 基本情報入力シート'!D101)</f>
        <v/>
      </c>
      <c r="D80" s="172" t="str">
        <f>IF('(入力①) 基本情報入力シート'!E101="","",'(入力①) 基本情報入力シート'!E101)</f>
        <v/>
      </c>
      <c r="E80" s="172" t="str">
        <f>IF('(入力①) 基本情報入力シート'!F101="","",'(入力①) 基本情報入力シート'!F101)</f>
        <v/>
      </c>
      <c r="F80" s="172" t="str">
        <f>IF('(入力①) 基本情報入力シート'!G101="","",'(入力①) 基本情報入力シート'!G101)</f>
        <v/>
      </c>
      <c r="G80" s="172" t="str">
        <f>IF('(入力①) 基本情報入力シート'!H101="","",'(入力①) 基本情報入力シート'!H101)</f>
        <v/>
      </c>
      <c r="H80" s="172" t="str">
        <f>IF('(入力①) 基本情報入力シート'!I101="","",'(入力①) 基本情報入力シート'!I101)</f>
        <v/>
      </c>
      <c r="I80" s="172" t="str">
        <f>IF('(入力①) 基本情報入力シート'!J101="","",'(入力①) 基本情報入力シート'!J101)</f>
        <v/>
      </c>
      <c r="J80" s="172" t="str">
        <f>IF('(入力①) 基本情報入力シート'!K101="","",'(入力①) 基本情報入力シート'!K101)</f>
        <v/>
      </c>
      <c r="K80" s="177" t="str">
        <f>IF('(入力①) 基本情報入力シート'!L101="","",'(入力①) 基本情報入力シート'!L101)</f>
        <v/>
      </c>
      <c r="L80" s="181" t="str">
        <f>IF('(入力①) 基本情報入力シート'!M101="","",'(入力①) 基本情報入力シート'!M101)</f>
        <v/>
      </c>
      <c r="M80" s="185" t="str">
        <f>IF('(入力①) 基本情報入力シート'!R101="","",'(入力①) 基本情報入力シート'!R101)</f>
        <v/>
      </c>
      <c r="N80" s="185" t="str">
        <f>IF('(入力①) 基本情報入力シート'!W101="","",'(入力①) 基本情報入力シート'!W101)</f>
        <v/>
      </c>
      <c r="O80" s="185" t="str">
        <f>IF('(入力①) 基本情報入力シート'!X101="","",'(入力①) 基本情報入力シート'!X101)</f>
        <v/>
      </c>
      <c r="P80" s="198" t="str">
        <f>IF('(入力①) 基本情報入力シート'!Y101="","",'(入力①) 基本情報入力シート'!Y101)</f>
        <v/>
      </c>
      <c r="Q80" s="204" t="str">
        <f>IF('(入力①) 基本情報入力シート'!Z101="","",'(入力①) 基本情報入力シート'!Z101)</f>
        <v/>
      </c>
      <c r="R80" s="208" t="str">
        <f>IF('(入力①) 基本情報入力シート'!AA101="","",'(入力①) 基本情報入力シート'!AA101)</f>
        <v/>
      </c>
      <c r="S80" s="212"/>
      <c r="T80" s="217"/>
      <c r="U80" s="221" t="str">
        <f>IF(P80="","",VLOOKUP(P80,'【参考】数式用'!$A$5:$I$38,MATCH(T80,'【参考】数式用'!$C$4:$G$4,0)+2,0))</f>
        <v/>
      </c>
      <c r="V80" s="225" t="s">
        <v>253</v>
      </c>
      <c r="W80" s="231"/>
      <c r="X80" s="232" t="s">
        <v>37</v>
      </c>
      <c r="Y80" s="231"/>
      <c r="Z80" s="233" t="s">
        <v>237</v>
      </c>
      <c r="AA80" s="231"/>
      <c r="AB80" s="232" t="s">
        <v>37</v>
      </c>
      <c r="AC80" s="231"/>
      <c r="AD80" s="232" t="s">
        <v>42</v>
      </c>
      <c r="AE80" s="236" t="s">
        <v>72</v>
      </c>
      <c r="AF80" s="237" t="str">
        <f t="shared" si="3"/>
        <v/>
      </c>
      <c r="AG80" s="240" t="s">
        <v>255</v>
      </c>
      <c r="AH80" s="243" t="str">
        <f t="shared" si="4"/>
        <v/>
      </c>
    </row>
    <row r="81" spans="1:34" ht="36.75" customHeight="1">
      <c r="A81" s="158">
        <f t="shared" si="5"/>
        <v>70</v>
      </c>
      <c r="B81" s="164" t="str">
        <f>IF('(入力①) 基本情報入力シート'!C102="","",'(入力①) 基本情報入力シート'!C102)</f>
        <v/>
      </c>
      <c r="C81" s="169" t="str">
        <f>IF('(入力①) 基本情報入力シート'!D102="","",'(入力①) 基本情報入力シート'!D102)</f>
        <v/>
      </c>
      <c r="D81" s="172" t="str">
        <f>IF('(入力①) 基本情報入力シート'!E102="","",'(入力①) 基本情報入力シート'!E102)</f>
        <v/>
      </c>
      <c r="E81" s="172" t="str">
        <f>IF('(入力①) 基本情報入力シート'!F102="","",'(入力①) 基本情報入力シート'!F102)</f>
        <v/>
      </c>
      <c r="F81" s="172" t="str">
        <f>IF('(入力①) 基本情報入力シート'!G102="","",'(入力①) 基本情報入力シート'!G102)</f>
        <v/>
      </c>
      <c r="G81" s="172" t="str">
        <f>IF('(入力①) 基本情報入力シート'!H102="","",'(入力①) 基本情報入力シート'!H102)</f>
        <v/>
      </c>
      <c r="H81" s="172" t="str">
        <f>IF('(入力①) 基本情報入力シート'!I102="","",'(入力①) 基本情報入力シート'!I102)</f>
        <v/>
      </c>
      <c r="I81" s="172" t="str">
        <f>IF('(入力①) 基本情報入力シート'!J102="","",'(入力①) 基本情報入力シート'!J102)</f>
        <v/>
      </c>
      <c r="J81" s="172" t="str">
        <f>IF('(入力①) 基本情報入力シート'!K102="","",'(入力①) 基本情報入力シート'!K102)</f>
        <v/>
      </c>
      <c r="K81" s="177" t="str">
        <f>IF('(入力①) 基本情報入力シート'!L102="","",'(入力①) 基本情報入力シート'!L102)</f>
        <v/>
      </c>
      <c r="L81" s="181" t="str">
        <f>IF('(入力①) 基本情報入力シート'!M102="","",'(入力①) 基本情報入力シート'!M102)</f>
        <v/>
      </c>
      <c r="M81" s="185" t="str">
        <f>IF('(入力①) 基本情報入力シート'!R102="","",'(入力①) 基本情報入力シート'!R102)</f>
        <v/>
      </c>
      <c r="N81" s="185" t="str">
        <f>IF('(入力①) 基本情報入力シート'!W102="","",'(入力①) 基本情報入力シート'!W102)</f>
        <v/>
      </c>
      <c r="O81" s="185" t="str">
        <f>IF('(入力①) 基本情報入力シート'!X102="","",'(入力①) 基本情報入力シート'!X102)</f>
        <v/>
      </c>
      <c r="P81" s="198" t="str">
        <f>IF('(入力①) 基本情報入力シート'!Y102="","",'(入力①) 基本情報入力シート'!Y102)</f>
        <v/>
      </c>
      <c r="Q81" s="204" t="str">
        <f>IF('(入力①) 基本情報入力シート'!Z102="","",'(入力①) 基本情報入力シート'!Z102)</f>
        <v/>
      </c>
      <c r="R81" s="208" t="str">
        <f>IF('(入力①) 基本情報入力シート'!AA102="","",'(入力①) 基本情報入力シート'!AA102)</f>
        <v/>
      </c>
      <c r="S81" s="212"/>
      <c r="T81" s="217"/>
      <c r="U81" s="221" t="str">
        <f>IF(P81="","",VLOOKUP(P81,'【参考】数式用'!$A$5:$I$38,MATCH(T81,'【参考】数式用'!$C$4:$G$4,0)+2,0))</f>
        <v/>
      </c>
      <c r="V81" s="225" t="s">
        <v>253</v>
      </c>
      <c r="W81" s="231"/>
      <c r="X81" s="232" t="s">
        <v>37</v>
      </c>
      <c r="Y81" s="231"/>
      <c r="Z81" s="233" t="s">
        <v>237</v>
      </c>
      <c r="AA81" s="231"/>
      <c r="AB81" s="232" t="s">
        <v>37</v>
      </c>
      <c r="AC81" s="231"/>
      <c r="AD81" s="232" t="s">
        <v>42</v>
      </c>
      <c r="AE81" s="236" t="s">
        <v>72</v>
      </c>
      <c r="AF81" s="237" t="str">
        <f t="shared" si="3"/>
        <v/>
      </c>
      <c r="AG81" s="240" t="s">
        <v>255</v>
      </c>
      <c r="AH81" s="243" t="str">
        <f t="shared" si="4"/>
        <v/>
      </c>
    </row>
    <row r="82" spans="1:34" ht="36.75" customHeight="1">
      <c r="A82" s="158">
        <f t="shared" si="5"/>
        <v>71</v>
      </c>
      <c r="B82" s="164" t="str">
        <f>IF('(入力①) 基本情報入力シート'!C103="","",'(入力①) 基本情報入力シート'!C103)</f>
        <v/>
      </c>
      <c r="C82" s="169" t="str">
        <f>IF('(入力①) 基本情報入力シート'!D103="","",'(入力①) 基本情報入力シート'!D103)</f>
        <v/>
      </c>
      <c r="D82" s="172" t="str">
        <f>IF('(入力①) 基本情報入力シート'!E103="","",'(入力①) 基本情報入力シート'!E103)</f>
        <v/>
      </c>
      <c r="E82" s="172" t="str">
        <f>IF('(入力①) 基本情報入力シート'!F103="","",'(入力①) 基本情報入力シート'!F103)</f>
        <v/>
      </c>
      <c r="F82" s="172" t="str">
        <f>IF('(入力①) 基本情報入力シート'!G103="","",'(入力①) 基本情報入力シート'!G103)</f>
        <v/>
      </c>
      <c r="G82" s="172" t="str">
        <f>IF('(入力①) 基本情報入力シート'!H103="","",'(入力①) 基本情報入力シート'!H103)</f>
        <v/>
      </c>
      <c r="H82" s="172" t="str">
        <f>IF('(入力①) 基本情報入力シート'!I103="","",'(入力①) 基本情報入力シート'!I103)</f>
        <v/>
      </c>
      <c r="I82" s="172" t="str">
        <f>IF('(入力①) 基本情報入力シート'!J103="","",'(入力①) 基本情報入力シート'!J103)</f>
        <v/>
      </c>
      <c r="J82" s="172" t="str">
        <f>IF('(入力①) 基本情報入力シート'!K103="","",'(入力①) 基本情報入力シート'!K103)</f>
        <v/>
      </c>
      <c r="K82" s="177" t="str">
        <f>IF('(入力①) 基本情報入力シート'!L103="","",'(入力①) 基本情報入力シート'!L103)</f>
        <v/>
      </c>
      <c r="L82" s="181" t="str">
        <f>IF('(入力①) 基本情報入力シート'!M103="","",'(入力①) 基本情報入力シート'!M103)</f>
        <v/>
      </c>
      <c r="M82" s="185" t="str">
        <f>IF('(入力①) 基本情報入力シート'!R103="","",'(入力①) 基本情報入力シート'!R103)</f>
        <v/>
      </c>
      <c r="N82" s="185" t="str">
        <f>IF('(入力①) 基本情報入力シート'!W103="","",'(入力①) 基本情報入力シート'!W103)</f>
        <v/>
      </c>
      <c r="O82" s="185" t="str">
        <f>IF('(入力①) 基本情報入力シート'!X103="","",'(入力①) 基本情報入力シート'!X103)</f>
        <v/>
      </c>
      <c r="P82" s="198" t="str">
        <f>IF('(入力①) 基本情報入力シート'!Y103="","",'(入力①) 基本情報入力シート'!Y103)</f>
        <v/>
      </c>
      <c r="Q82" s="204" t="str">
        <f>IF('(入力①) 基本情報入力シート'!Z103="","",'(入力①) 基本情報入力シート'!Z103)</f>
        <v/>
      </c>
      <c r="R82" s="208" t="str">
        <f>IF('(入力①) 基本情報入力シート'!AA103="","",'(入力①) 基本情報入力シート'!AA103)</f>
        <v/>
      </c>
      <c r="S82" s="212"/>
      <c r="T82" s="217"/>
      <c r="U82" s="221" t="str">
        <f>IF(P82="","",VLOOKUP(P82,'【参考】数式用'!$A$5:$I$38,MATCH(T82,'【参考】数式用'!$C$4:$G$4,0)+2,0))</f>
        <v/>
      </c>
      <c r="V82" s="225" t="s">
        <v>253</v>
      </c>
      <c r="W82" s="231"/>
      <c r="X82" s="232" t="s">
        <v>37</v>
      </c>
      <c r="Y82" s="231"/>
      <c r="Z82" s="233" t="s">
        <v>237</v>
      </c>
      <c r="AA82" s="231"/>
      <c r="AB82" s="232" t="s">
        <v>37</v>
      </c>
      <c r="AC82" s="231"/>
      <c r="AD82" s="232" t="s">
        <v>42</v>
      </c>
      <c r="AE82" s="236" t="s">
        <v>72</v>
      </c>
      <c r="AF82" s="237" t="str">
        <f t="shared" si="3"/>
        <v/>
      </c>
      <c r="AG82" s="240" t="s">
        <v>255</v>
      </c>
      <c r="AH82" s="243" t="str">
        <f t="shared" si="4"/>
        <v/>
      </c>
    </row>
    <row r="83" spans="1:34" ht="36.75" customHeight="1">
      <c r="A83" s="158">
        <f t="shared" si="5"/>
        <v>72</v>
      </c>
      <c r="B83" s="164" t="str">
        <f>IF('(入力①) 基本情報入力シート'!C104="","",'(入力①) 基本情報入力シート'!C104)</f>
        <v/>
      </c>
      <c r="C83" s="169" t="str">
        <f>IF('(入力①) 基本情報入力シート'!D104="","",'(入力①) 基本情報入力シート'!D104)</f>
        <v/>
      </c>
      <c r="D83" s="172" t="str">
        <f>IF('(入力①) 基本情報入力シート'!E104="","",'(入力①) 基本情報入力シート'!E104)</f>
        <v/>
      </c>
      <c r="E83" s="172" t="str">
        <f>IF('(入力①) 基本情報入力シート'!F104="","",'(入力①) 基本情報入力シート'!F104)</f>
        <v/>
      </c>
      <c r="F83" s="172" t="str">
        <f>IF('(入力①) 基本情報入力シート'!G104="","",'(入力①) 基本情報入力シート'!G104)</f>
        <v/>
      </c>
      <c r="G83" s="172" t="str">
        <f>IF('(入力①) 基本情報入力シート'!H104="","",'(入力①) 基本情報入力シート'!H104)</f>
        <v/>
      </c>
      <c r="H83" s="172" t="str">
        <f>IF('(入力①) 基本情報入力シート'!I104="","",'(入力①) 基本情報入力シート'!I104)</f>
        <v/>
      </c>
      <c r="I83" s="172" t="str">
        <f>IF('(入力①) 基本情報入力シート'!J104="","",'(入力①) 基本情報入力シート'!J104)</f>
        <v/>
      </c>
      <c r="J83" s="172" t="str">
        <f>IF('(入力①) 基本情報入力シート'!K104="","",'(入力①) 基本情報入力シート'!K104)</f>
        <v/>
      </c>
      <c r="K83" s="177" t="str">
        <f>IF('(入力①) 基本情報入力シート'!L104="","",'(入力①) 基本情報入力シート'!L104)</f>
        <v/>
      </c>
      <c r="L83" s="181" t="str">
        <f>IF('(入力①) 基本情報入力シート'!M104="","",'(入力①) 基本情報入力シート'!M104)</f>
        <v/>
      </c>
      <c r="M83" s="185" t="str">
        <f>IF('(入力①) 基本情報入力シート'!R104="","",'(入力①) 基本情報入力シート'!R104)</f>
        <v/>
      </c>
      <c r="N83" s="185" t="str">
        <f>IF('(入力①) 基本情報入力シート'!W104="","",'(入力①) 基本情報入力シート'!W104)</f>
        <v/>
      </c>
      <c r="O83" s="185" t="str">
        <f>IF('(入力①) 基本情報入力シート'!X104="","",'(入力①) 基本情報入力シート'!X104)</f>
        <v/>
      </c>
      <c r="P83" s="198" t="str">
        <f>IF('(入力①) 基本情報入力シート'!Y104="","",'(入力①) 基本情報入力シート'!Y104)</f>
        <v/>
      </c>
      <c r="Q83" s="204" t="str">
        <f>IF('(入力①) 基本情報入力シート'!Z104="","",'(入力①) 基本情報入力シート'!Z104)</f>
        <v/>
      </c>
      <c r="R83" s="208" t="str">
        <f>IF('(入力①) 基本情報入力シート'!AA104="","",'(入力①) 基本情報入力シート'!AA104)</f>
        <v/>
      </c>
      <c r="S83" s="212"/>
      <c r="T83" s="217"/>
      <c r="U83" s="221" t="str">
        <f>IF(P83="","",VLOOKUP(P83,'【参考】数式用'!$A$5:$I$38,MATCH(T83,'【参考】数式用'!$C$4:$G$4,0)+2,0))</f>
        <v/>
      </c>
      <c r="V83" s="225" t="s">
        <v>253</v>
      </c>
      <c r="W83" s="231"/>
      <c r="X83" s="232" t="s">
        <v>37</v>
      </c>
      <c r="Y83" s="231"/>
      <c r="Z83" s="233" t="s">
        <v>237</v>
      </c>
      <c r="AA83" s="231"/>
      <c r="AB83" s="232" t="s">
        <v>37</v>
      </c>
      <c r="AC83" s="231"/>
      <c r="AD83" s="232" t="s">
        <v>42</v>
      </c>
      <c r="AE83" s="236" t="s">
        <v>72</v>
      </c>
      <c r="AF83" s="237" t="str">
        <f t="shared" si="3"/>
        <v/>
      </c>
      <c r="AG83" s="240" t="s">
        <v>255</v>
      </c>
      <c r="AH83" s="243" t="str">
        <f t="shared" si="4"/>
        <v/>
      </c>
    </row>
    <row r="84" spans="1:34" ht="36.75" customHeight="1">
      <c r="A84" s="158">
        <f t="shared" si="5"/>
        <v>73</v>
      </c>
      <c r="B84" s="164" t="str">
        <f>IF('(入力①) 基本情報入力シート'!C105="","",'(入力①) 基本情報入力シート'!C105)</f>
        <v/>
      </c>
      <c r="C84" s="169" t="str">
        <f>IF('(入力①) 基本情報入力シート'!D105="","",'(入力①) 基本情報入力シート'!D105)</f>
        <v/>
      </c>
      <c r="D84" s="172" t="str">
        <f>IF('(入力①) 基本情報入力シート'!E105="","",'(入力①) 基本情報入力シート'!E105)</f>
        <v/>
      </c>
      <c r="E84" s="172" t="str">
        <f>IF('(入力①) 基本情報入力シート'!F105="","",'(入力①) 基本情報入力シート'!F105)</f>
        <v/>
      </c>
      <c r="F84" s="172" t="str">
        <f>IF('(入力①) 基本情報入力シート'!G105="","",'(入力①) 基本情報入力シート'!G105)</f>
        <v/>
      </c>
      <c r="G84" s="172" t="str">
        <f>IF('(入力①) 基本情報入力シート'!H105="","",'(入力①) 基本情報入力シート'!H105)</f>
        <v/>
      </c>
      <c r="H84" s="172" t="str">
        <f>IF('(入力①) 基本情報入力シート'!I105="","",'(入力①) 基本情報入力シート'!I105)</f>
        <v/>
      </c>
      <c r="I84" s="172" t="str">
        <f>IF('(入力①) 基本情報入力シート'!J105="","",'(入力①) 基本情報入力シート'!J105)</f>
        <v/>
      </c>
      <c r="J84" s="172" t="str">
        <f>IF('(入力①) 基本情報入力シート'!K105="","",'(入力①) 基本情報入力シート'!K105)</f>
        <v/>
      </c>
      <c r="K84" s="177" t="str">
        <f>IF('(入力①) 基本情報入力シート'!L105="","",'(入力①) 基本情報入力シート'!L105)</f>
        <v/>
      </c>
      <c r="L84" s="181" t="str">
        <f>IF('(入力①) 基本情報入力シート'!M105="","",'(入力①) 基本情報入力シート'!M105)</f>
        <v/>
      </c>
      <c r="M84" s="185" t="str">
        <f>IF('(入力①) 基本情報入力シート'!R105="","",'(入力①) 基本情報入力シート'!R105)</f>
        <v/>
      </c>
      <c r="N84" s="185" t="str">
        <f>IF('(入力①) 基本情報入力シート'!W105="","",'(入力①) 基本情報入力シート'!W105)</f>
        <v/>
      </c>
      <c r="O84" s="185" t="str">
        <f>IF('(入力①) 基本情報入力シート'!X105="","",'(入力①) 基本情報入力シート'!X105)</f>
        <v/>
      </c>
      <c r="P84" s="198" t="str">
        <f>IF('(入力①) 基本情報入力シート'!Y105="","",'(入力①) 基本情報入力シート'!Y105)</f>
        <v/>
      </c>
      <c r="Q84" s="204" t="str">
        <f>IF('(入力①) 基本情報入力シート'!Z105="","",'(入力①) 基本情報入力シート'!Z105)</f>
        <v/>
      </c>
      <c r="R84" s="208" t="str">
        <f>IF('(入力①) 基本情報入力シート'!AA105="","",'(入力①) 基本情報入力シート'!AA105)</f>
        <v/>
      </c>
      <c r="S84" s="212"/>
      <c r="T84" s="217"/>
      <c r="U84" s="221" t="str">
        <f>IF(P84="","",VLOOKUP(P84,'【参考】数式用'!$A$5:$I$38,MATCH(T84,'【参考】数式用'!$C$4:$G$4,0)+2,0))</f>
        <v/>
      </c>
      <c r="V84" s="225" t="s">
        <v>253</v>
      </c>
      <c r="W84" s="231"/>
      <c r="X84" s="232" t="s">
        <v>37</v>
      </c>
      <c r="Y84" s="231"/>
      <c r="Z84" s="233" t="s">
        <v>237</v>
      </c>
      <c r="AA84" s="231"/>
      <c r="AB84" s="232" t="s">
        <v>37</v>
      </c>
      <c r="AC84" s="231"/>
      <c r="AD84" s="232" t="s">
        <v>42</v>
      </c>
      <c r="AE84" s="236" t="s">
        <v>72</v>
      </c>
      <c r="AF84" s="237" t="str">
        <f t="shared" si="3"/>
        <v/>
      </c>
      <c r="AG84" s="240" t="s">
        <v>255</v>
      </c>
      <c r="AH84" s="243" t="str">
        <f t="shared" si="4"/>
        <v/>
      </c>
    </row>
    <row r="85" spans="1:34" ht="36.75" customHeight="1">
      <c r="A85" s="158">
        <f t="shared" si="5"/>
        <v>74</v>
      </c>
      <c r="B85" s="164" t="str">
        <f>IF('(入力①) 基本情報入力シート'!C106="","",'(入力①) 基本情報入力シート'!C106)</f>
        <v/>
      </c>
      <c r="C85" s="169" t="str">
        <f>IF('(入力①) 基本情報入力シート'!D106="","",'(入力①) 基本情報入力シート'!D106)</f>
        <v/>
      </c>
      <c r="D85" s="172" t="str">
        <f>IF('(入力①) 基本情報入力シート'!E106="","",'(入力①) 基本情報入力シート'!E106)</f>
        <v/>
      </c>
      <c r="E85" s="172" t="str">
        <f>IF('(入力①) 基本情報入力シート'!F106="","",'(入力①) 基本情報入力シート'!F106)</f>
        <v/>
      </c>
      <c r="F85" s="172" t="str">
        <f>IF('(入力①) 基本情報入力シート'!G106="","",'(入力①) 基本情報入力シート'!G106)</f>
        <v/>
      </c>
      <c r="G85" s="172" t="str">
        <f>IF('(入力①) 基本情報入力シート'!H106="","",'(入力①) 基本情報入力シート'!H106)</f>
        <v/>
      </c>
      <c r="H85" s="172" t="str">
        <f>IF('(入力①) 基本情報入力シート'!I106="","",'(入力①) 基本情報入力シート'!I106)</f>
        <v/>
      </c>
      <c r="I85" s="172" t="str">
        <f>IF('(入力①) 基本情報入力シート'!J106="","",'(入力①) 基本情報入力シート'!J106)</f>
        <v/>
      </c>
      <c r="J85" s="172" t="str">
        <f>IF('(入力①) 基本情報入力シート'!K106="","",'(入力①) 基本情報入力シート'!K106)</f>
        <v/>
      </c>
      <c r="K85" s="177" t="str">
        <f>IF('(入力①) 基本情報入力シート'!L106="","",'(入力①) 基本情報入力シート'!L106)</f>
        <v/>
      </c>
      <c r="L85" s="181" t="str">
        <f>IF('(入力①) 基本情報入力シート'!M106="","",'(入力①) 基本情報入力シート'!M106)</f>
        <v/>
      </c>
      <c r="M85" s="185" t="str">
        <f>IF('(入力①) 基本情報入力シート'!R106="","",'(入力①) 基本情報入力シート'!R106)</f>
        <v/>
      </c>
      <c r="N85" s="185" t="str">
        <f>IF('(入力①) 基本情報入力シート'!W106="","",'(入力①) 基本情報入力シート'!W106)</f>
        <v/>
      </c>
      <c r="O85" s="185" t="str">
        <f>IF('(入力①) 基本情報入力シート'!X106="","",'(入力①) 基本情報入力シート'!X106)</f>
        <v/>
      </c>
      <c r="P85" s="198" t="str">
        <f>IF('(入力①) 基本情報入力シート'!Y106="","",'(入力①) 基本情報入力シート'!Y106)</f>
        <v/>
      </c>
      <c r="Q85" s="204" t="str">
        <f>IF('(入力①) 基本情報入力シート'!Z106="","",'(入力①) 基本情報入力シート'!Z106)</f>
        <v/>
      </c>
      <c r="R85" s="208" t="str">
        <f>IF('(入力①) 基本情報入力シート'!AA106="","",'(入力①) 基本情報入力シート'!AA106)</f>
        <v/>
      </c>
      <c r="S85" s="212"/>
      <c r="T85" s="217"/>
      <c r="U85" s="221" t="str">
        <f>IF(P85="","",VLOOKUP(P85,'【参考】数式用'!$A$5:$I$38,MATCH(T85,'【参考】数式用'!$C$4:$G$4,0)+2,0))</f>
        <v/>
      </c>
      <c r="V85" s="225" t="s">
        <v>253</v>
      </c>
      <c r="W85" s="231"/>
      <c r="X85" s="232" t="s">
        <v>37</v>
      </c>
      <c r="Y85" s="231"/>
      <c r="Z85" s="233" t="s">
        <v>237</v>
      </c>
      <c r="AA85" s="231"/>
      <c r="AB85" s="232" t="s">
        <v>37</v>
      </c>
      <c r="AC85" s="231"/>
      <c r="AD85" s="232" t="s">
        <v>42</v>
      </c>
      <c r="AE85" s="236" t="s">
        <v>72</v>
      </c>
      <c r="AF85" s="237" t="str">
        <f t="shared" si="3"/>
        <v/>
      </c>
      <c r="AG85" s="240" t="s">
        <v>255</v>
      </c>
      <c r="AH85" s="243" t="str">
        <f t="shared" si="4"/>
        <v/>
      </c>
    </row>
    <row r="86" spans="1:34" ht="36.75" customHeight="1">
      <c r="A86" s="158">
        <f t="shared" si="5"/>
        <v>75</v>
      </c>
      <c r="B86" s="164" t="str">
        <f>IF('(入力①) 基本情報入力シート'!C107="","",'(入力①) 基本情報入力シート'!C107)</f>
        <v/>
      </c>
      <c r="C86" s="169" t="str">
        <f>IF('(入力①) 基本情報入力シート'!D107="","",'(入力①) 基本情報入力シート'!D107)</f>
        <v/>
      </c>
      <c r="D86" s="172" t="str">
        <f>IF('(入力①) 基本情報入力シート'!E107="","",'(入力①) 基本情報入力シート'!E107)</f>
        <v/>
      </c>
      <c r="E86" s="172" t="str">
        <f>IF('(入力①) 基本情報入力シート'!F107="","",'(入力①) 基本情報入力シート'!F107)</f>
        <v/>
      </c>
      <c r="F86" s="172" t="str">
        <f>IF('(入力①) 基本情報入力シート'!G107="","",'(入力①) 基本情報入力シート'!G107)</f>
        <v/>
      </c>
      <c r="G86" s="172" t="str">
        <f>IF('(入力①) 基本情報入力シート'!H107="","",'(入力①) 基本情報入力シート'!H107)</f>
        <v/>
      </c>
      <c r="H86" s="172" t="str">
        <f>IF('(入力①) 基本情報入力シート'!I107="","",'(入力①) 基本情報入力シート'!I107)</f>
        <v/>
      </c>
      <c r="I86" s="172" t="str">
        <f>IF('(入力①) 基本情報入力シート'!J107="","",'(入力①) 基本情報入力シート'!J107)</f>
        <v/>
      </c>
      <c r="J86" s="172" t="str">
        <f>IF('(入力①) 基本情報入力シート'!K107="","",'(入力①) 基本情報入力シート'!K107)</f>
        <v/>
      </c>
      <c r="K86" s="177" t="str">
        <f>IF('(入力①) 基本情報入力シート'!L107="","",'(入力①) 基本情報入力シート'!L107)</f>
        <v/>
      </c>
      <c r="L86" s="181" t="str">
        <f>IF('(入力①) 基本情報入力シート'!M107="","",'(入力①) 基本情報入力シート'!M107)</f>
        <v/>
      </c>
      <c r="M86" s="185" t="str">
        <f>IF('(入力①) 基本情報入力シート'!R107="","",'(入力①) 基本情報入力シート'!R107)</f>
        <v/>
      </c>
      <c r="N86" s="185" t="str">
        <f>IF('(入力①) 基本情報入力シート'!W107="","",'(入力①) 基本情報入力シート'!W107)</f>
        <v/>
      </c>
      <c r="O86" s="185" t="str">
        <f>IF('(入力①) 基本情報入力シート'!X107="","",'(入力①) 基本情報入力シート'!X107)</f>
        <v/>
      </c>
      <c r="P86" s="198" t="str">
        <f>IF('(入力①) 基本情報入力シート'!Y107="","",'(入力①) 基本情報入力シート'!Y107)</f>
        <v/>
      </c>
      <c r="Q86" s="204" t="str">
        <f>IF('(入力①) 基本情報入力シート'!Z107="","",'(入力①) 基本情報入力シート'!Z107)</f>
        <v/>
      </c>
      <c r="R86" s="208" t="str">
        <f>IF('(入力①) 基本情報入力シート'!AA107="","",'(入力①) 基本情報入力シート'!AA107)</f>
        <v/>
      </c>
      <c r="S86" s="212"/>
      <c r="T86" s="217"/>
      <c r="U86" s="221" t="str">
        <f>IF(P86="","",VLOOKUP(P86,'【参考】数式用'!$A$5:$I$38,MATCH(T86,'【参考】数式用'!$C$4:$G$4,0)+2,0))</f>
        <v/>
      </c>
      <c r="V86" s="225" t="s">
        <v>253</v>
      </c>
      <c r="W86" s="231"/>
      <c r="X86" s="232" t="s">
        <v>37</v>
      </c>
      <c r="Y86" s="231"/>
      <c r="Z86" s="233" t="s">
        <v>237</v>
      </c>
      <c r="AA86" s="231"/>
      <c r="AB86" s="232" t="s">
        <v>37</v>
      </c>
      <c r="AC86" s="231"/>
      <c r="AD86" s="232" t="s">
        <v>42</v>
      </c>
      <c r="AE86" s="236" t="s">
        <v>72</v>
      </c>
      <c r="AF86" s="237" t="str">
        <f t="shared" si="3"/>
        <v/>
      </c>
      <c r="AG86" s="240" t="s">
        <v>255</v>
      </c>
      <c r="AH86" s="243" t="str">
        <f t="shared" si="4"/>
        <v/>
      </c>
    </row>
    <row r="87" spans="1:34" ht="36.75" customHeight="1">
      <c r="A87" s="158">
        <f t="shared" si="5"/>
        <v>76</v>
      </c>
      <c r="B87" s="164" t="str">
        <f>IF('(入力①) 基本情報入力シート'!C108="","",'(入力①) 基本情報入力シート'!C108)</f>
        <v/>
      </c>
      <c r="C87" s="169" t="str">
        <f>IF('(入力①) 基本情報入力シート'!D108="","",'(入力①) 基本情報入力シート'!D108)</f>
        <v/>
      </c>
      <c r="D87" s="172" t="str">
        <f>IF('(入力①) 基本情報入力シート'!E108="","",'(入力①) 基本情報入力シート'!E108)</f>
        <v/>
      </c>
      <c r="E87" s="172" t="str">
        <f>IF('(入力①) 基本情報入力シート'!F108="","",'(入力①) 基本情報入力シート'!F108)</f>
        <v/>
      </c>
      <c r="F87" s="172" t="str">
        <f>IF('(入力①) 基本情報入力シート'!G108="","",'(入力①) 基本情報入力シート'!G108)</f>
        <v/>
      </c>
      <c r="G87" s="172" t="str">
        <f>IF('(入力①) 基本情報入力シート'!H108="","",'(入力①) 基本情報入力シート'!H108)</f>
        <v/>
      </c>
      <c r="H87" s="172" t="str">
        <f>IF('(入力①) 基本情報入力シート'!I108="","",'(入力①) 基本情報入力シート'!I108)</f>
        <v/>
      </c>
      <c r="I87" s="172" t="str">
        <f>IF('(入力①) 基本情報入力シート'!J108="","",'(入力①) 基本情報入力シート'!J108)</f>
        <v/>
      </c>
      <c r="J87" s="172" t="str">
        <f>IF('(入力①) 基本情報入力シート'!K108="","",'(入力①) 基本情報入力シート'!K108)</f>
        <v/>
      </c>
      <c r="K87" s="177" t="str">
        <f>IF('(入力①) 基本情報入力シート'!L108="","",'(入力①) 基本情報入力シート'!L108)</f>
        <v/>
      </c>
      <c r="L87" s="181" t="str">
        <f>IF('(入力①) 基本情報入力シート'!M108="","",'(入力①) 基本情報入力シート'!M108)</f>
        <v/>
      </c>
      <c r="M87" s="185" t="str">
        <f>IF('(入力①) 基本情報入力シート'!R108="","",'(入力①) 基本情報入力シート'!R108)</f>
        <v/>
      </c>
      <c r="N87" s="185" t="str">
        <f>IF('(入力①) 基本情報入力シート'!W108="","",'(入力①) 基本情報入力シート'!W108)</f>
        <v/>
      </c>
      <c r="O87" s="185" t="str">
        <f>IF('(入力①) 基本情報入力シート'!X108="","",'(入力①) 基本情報入力シート'!X108)</f>
        <v/>
      </c>
      <c r="P87" s="198" t="str">
        <f>IF('(入力①) 基本情報入力シート'!Y108="","",'(入力①) 基本情報入力シート'!Y108)</f>
        <v/>
      </c>
      <c r="Q87" s="204" t="str">
        <f>IF('(入力①) 基本情報入力シート'!Z108="","",'(入力①) 基本情報入力シート'!Z108)</f>
        <v/>
      </c>
      <c r="R87" s="208" t="str">
        <f>IF('(入力①) 基本情報入力シート'!AA108="","",'(入力①) 基本情報入力シート'!AA108)</f>
        <v/>
      </c>
      <c r="S87" s="212"/>
      <c r="T87" s="217"/>
      <c r="U87" s="221" t="str">
        <f>IF(P87="","",VLOOKUP(P87,'【参考】数式用'!$A$5:$I$38,MATCH(T87,'【参考】数式用'!$C$4:$G$4,0)+2,0))</f>
        <v/>
      </c>
      <c r="V87" s="225" t="s">
        <v>253</v>
      </c>
      <c r="W87" s="231"/>
      <c r="X87" s="232" t="s">
        <v>37</v>
      </c>
      <c r="Y87" s="231"/>
      <c r="Z87" s="233" t="s">
        <v>237</v>
      </c>
      <c r="AA87" s="231"/>
      <c r="AB87" s="232" t="s">
        <v>37</v>
      </c>
      <c r="AC87" s="231"/>
      <c r="AD87" s="232" t="s">
        <v>42</v>
      </c>
      <c r="AE87" s="236" t="s">
        <v>72</v>
      </c>
      <c r="AF87" s="237" t="str">
        <f t="shared" si="3"/>
        <v/>
      </c>
      <c r="AG87" s="240" t="s">
        <v>255</v>
      </c>
      <c r="AH87" s="243" t="str">
        <f t="shared" si="4"/>
        <v/>
      </c>
    </row>
    <row r="88" spans="1:34" ht="36.75" customHeight="1">
      <c r="A88" s="158">
        <f t="shared" si="5"/>
        <v>77</v>
      </c>
      <c r="B88" s="164" t="str">
        <f>IF('(入力①) 基本情報入力シート'!C109="","",'(入力①) 基本情報入力シート'!C109)</f>
        <v/>
      </c>
      <c r="C88" s="169" t="str">
        <f>IF('(入力①) 基本情報入力シート'!D109="","",'(入力①) 基本情報入力シート'!D109)</f>
        <v/>
      </c>
      <c r="D88" s="172" t="str">
        <f>IF('(入力①) 基本情報入力シート'!E109="","",'(入力①) 基本情報入力シート'!E109)</f>
        <v/>
      </c>
      <c r="E88" s="172" t="str">
        <f>IF('(入力①) 基本情報入力シート'!F109="","",'(入力①) 基本情報入力シート'!F109)</f>
        <v/>
      </c>
      <c r="F88" s="172" t="str">
        <f>IF('(入力①) 基本情報入力シート'!G109="","",'(入力①) 基本情報入力シート'!G109)</f>
        <v/>
      </c>
      <c r="G88" s="172" t="str">
        <f>IF('(入力①) 基本情報入力シート'!H109="","",'(入力①) 基本情報入力シート'!H109)</f>
        <v/>
      </c>
      <c r="H88" s="172" t="str">
        <f>IF('(入力①) 基本情報入力シート'!I109="","",'(入力①) 基本情報入力シート'!I109)</f>
        <v/>
      </c>
      <c r="I88" s="172" t="str">
        <f>IF('(入力①) 基本情報入力シート'!J109="","",'(入力①) 基本情報入力シート'!J109)</f>
        <v/>
      </c>
      <c r="J88" s="172" t="str">
        <f>IF('(入力①) 基本情報入力シート'!K109="","",'(入力①) 基本情報入力シート'!K109)</f>
        <v/>
      </c>
      <c r="K88" s="177" t="str">
        <f>IF('(入力①) 基本情報入力シート'!L109="","",'(入力①) 基本情報入力シート'!L109)</f>
        <v/>
      </c>
      <c r="L88" s="181" t="str">
        <f>IF('(入力①) 基本情報入力シート'!M109="","",'(入力①) 基本情報入力シート'!M109)</f>
        <v/>
      </c>
      <c r="M88" s="185" t="str">
        <f>IF('(入力①) 基本情報入力シート'!R109="","",'(入力①) 基本情報入力シート'!R109)</f>
        <v/>
      </c>
      <c r="N88" s="185" t="str">
        <f>IF('(入力①) 基本情報入力シート'!W109="","",'(入力①) 基本情報入力シート'!W109)</f>
        <v/>
      </c>
      <c r="O88" s="185" t="str">
        <f>IF('(入力①) 基本情報入力シート'!X109="","",'(入力①) 基本情報入力シート'!X109)</f>
        <v/>
      </c>
      <c r="P88" s="198" t="str">
        <f>IF('(入力①) 基本情報入力シート'!Y109="","",'(入力①) 基本情報入力シート'!Y109)</f>
        <v/>
      </c>
      <c r="Q88" s="204" t="str">
        <f>IF('(入力①) 基本情報入力シート'!Z109="","",'(入力①) 基本情報入力シート'!Z109)</f>
        <v/>
      </c>
      <c r="R88" s="208" t="str">
        <f>IF('(入力①) 基本情報入力シート'!AA109="","",'(入力①) 基本情報入力シート'!AA109)</f>
        <v/>
      </c>
      <c r="S88" s="212"/>
      <c r="T88" s="217"/>
      <c r="U88" s="221" t="str">
        <f>IF(P88="","",VLOOKUP(P88,'【参考】数式用'!$A$5:$I$38,MATCH(T88,'【参考】数式用'!$C$4:$G$4,0)+2,0))</f>
        <v/>
      </c>
      <c r="V88" s="225" t="s">
        <v>253</v>
      </c>
      <c r="W88" s="231"/>
      <c r="X88" s="232" t="s">
        <v>37</v>
      </c>
      <c r="Y88" s="231"/>
      <c r="Z88" s="233" t="s">
        <v>237</v>
      </c>
      <c r="AA88" s="231"/>
      <c r="AB88" s="232" t="s">
        <v>37</v>
      </c>
      <c r="AC88" s="231"/>
      <c r="AD88" s="232" t="s">
        <v>42</v>
      </c>
      <c r="AE88" s="236" t="s">
        <v>72</v>
      </c>
      <c r="AF88" s="237" t="str">
        <f t="shared" si="3"/>
        <v/>
      </c>
      <c r="AG88" s="240" t="s">
        <v>255</v>
      </c>
      <c r="AH88" s="243" t="str">
        <f t="shared" si="4"/>
        <v/>
      </c>
    </row>
    <row r="89" spans="1:34" ht="36.75" customHeight="1">
      <c r="A89" s="158">
        <f t="shared" si="5"/>
        <v>78</v>
      </c>
      <c r="B89" s="164" t="str">
        <f>IF('(入力①) 基本情報入力シート'!C110="","",'(入力①) 基本情報入力シート'!C110)</f>
        <v/>
      </c>
      <c r="C89" s="169" t="str">
        <f>IF('(入力①) 基本情報入力シート'!D110="","",'(入力①) 基本情報入力シート'!D110)</f>
        <v/>
      </c>
      <c r="D89" s="172" t="str">
        <f>IF('(入力①) 基本情報入力シート'!E110="","",'(入力①) 基本情報入力シート'!E110)</f>
        <v/>
      </c>
      <c r="E89" s="172" t="str">
        <f>IF('(入力①) 基本情報入力シート'!F110="","",'(入力①) 基本情報入力シート'!F110)</f>
        <v/>
      </c>
      <c r="F89" s="172" t="str">
        <f>IF('(入力①) 基本情報入力シート'!G110="","",'(入力①) 基本情報入力シート'!G110)</f>
        <v/>
      </c>
      <c r="G89" s="172" t="str">
        <f>IF('(入力①) 基本情報入力シート'!H110="","",'(入力①) 基本情報入力シート'!H110)</f>
        <v/>
      </c>
      <c r="H89" s="172" t="str">
        <f>IF('(入力①) 基本情報入力シート'!I110="","",'(入力①) 基本情報入力シート'!I110)</f>
        <v/>
      </c>
      <c r="I89" s="172" t="str">
        <f>IF('(入力①) 基本情報入力シート'!J110="","",'(入力①) 基本情報入力シート'!J110)</f>
        <v/>
      </c>
      <c r="J89" s="172" t="str">
        <f>IF('(入力①) 基本情報入力シート'!K110="","",'(入力①) 基本情報入力シート'!K110)</f>
        <v/>
      </c>
      <c r="K89" s="177" t="str">
        <f>IF('(入力①) 基本情報入力シート'!L110="","",'(入力①) 基本情報入力シート'!L110)</f>
        <v/>
      </c>
      <c r="L89" s="181" t="str">
        <f>IF('(入力①) 基本情報入力シート'!M110="","",'(入力①) 基本情報入力シート'!M110)</f>
        <v/>
      </c>
      <c r="M89" s="185" t="str">
        <f>IF('(入力①) 基本情報入力シート'!R110="","",'(入力①) 基本情報入力シート'!R110)</f>
        <v/>
      </c>
      <c r="N89" s="185" t="str">
        <f>IF('(入力①) 基本情報入力シート'!W110="","",'(入力①) 基本情報入力シート'!W110)</f>
        <v/>
      </c>
      <c r="O89" s="185" t="str">
        <f>IF('(入力①) 基本情報入力シート'!X110="","",'(入力①) 基本情報入力シート'!X110)</f>
        <v/>
      </c>
      <c r="P89" s="198" t="str">
        <f>IF('(入力①) 基本情報入力シート'!Y110="","",'(入力①) 基本情報入力シート'!Y110)</f>
        <v/>
      </c>
      <c r="Q89" s="204" t="str">
        <f>IF('(入力①) 基本情報入力シート'!Z110="","",'(入力①) 基本情報入力シート'!Z110)</f>
        <v/>
      </c>
      <c r="R89" s="208" t="str">
        <f>IF('(入力①) 基本情報入力シート'!AA110="","",'(入力①) 基本情報入力シート'!AA110)</f>
        <v/>
      </c>
      <c r="S89" s="212"/>
      <c r="T89" s="217"/>
      <c r="U89" s="221" t="str">
        <f>IF(P89="","",VLOOKUP(P89,'【参考】数式用'!$A$5:$I$38,MATCH(T89,'【参考】数式用'!$C$4:$G$4,0)+2,0))</f>
        <v/>
      </c>
      <c r="V89" s="225" t="s">
        <v>253</v>
      </c>
      <c r="W89" s="231"/>
      <c r="X89" s="232" t="s">
        <v>37</v>
      </c>
      <c r="Y89" s="231"/>
      <c r="Z89" s="233" t="s">
        <v>237</v>
      </c>
      <c r="AA89" s="231"/>
      <c r="AB89" s="232" t="s">
        <v>37</v>
      </c>
      <c r="AC89" s="231"/>
      <c r="AD89" s="232" t="s">
        <v>42</v>
      </c>
      <c r="AE89" s="236" t="s">
        <v>72</v>
      </c>
      <c r="AF89" s="237" t="str">
        <f t="shared" si="3"/>
        <v/>
      </c>
      <c r="AG89" s="240" t="s">
        <v>255</v>
      </c>
      <c r="AH89" s="243" t="str">
        <f t="shared" si="4"/>
        <v/>
      </c>
    </row>
    <row r="90" spans="1:34" ht="36.75" customHeight="1">
      <c r="A90" s="158">
        <f t="shared" si="5"/>
        <v>79</v>
      </c>
      <c r="B90" s="164" t="str">
        <f>IF('(入力①) 基本情報入力シート'!C111="","",'(入力①) 基本情報入力シート'!C111)</f>
        <v/>
      </c>
      <c r="C90" s="169" t="str">
        <f>IF('(入力①) 基本情報入力シート'!D111="","",'(入力①) 基本情報入力シート'!D111)</f>
        <v/>
      </c>
      <c r="D90" s="172" t="str">
        <f>IF('(入力①) 基本情報入力シート'!E111="","",'(入力①) 基本情報入力シート'!E111)</f>
        <v/>
      </c>
      <c r="E90" s="172" t="str">
        <f>IF('(入力①) 基本情報入力シート'!F111="","",'(入力①) 基本情報入力シート'!F111)</f>
        <v/>
      </c>
      <c r="F90" s="172" t="str">
        <f>IF('(入力①) 基本情報入力シート'!G111="","",'(入力①) 基本情報入力シート'!G111)</f>
        <v/>
      </c>
      <c r="G90" s="172" t="str">
        <f>IF('(入力①) 基本情報入力シート'!H111="","",'(入力①) 基本情報入力シート'!H111)</f>
        <v/>
      </c>
      <c r="H90" s="172" t="str">
        <f>IF('(入力①) 基本情報入力シート'!I111="","",'(入力①) 基本情報入力シート'!I111)</f>
        <v/>
      </c>
      <c r="I90" s="172" t="str">
        <f>IF('(入力①) 基本情報入力シート'!J111="","",'(入力①) 基本情報入力シート'!J111)</f>
        <v/>
      </c>
      <c r="J90" s="172" t="str">
        <f>IF('(入力①) 基本情報入力シート'!K111="","",'(入力①) 基本情報入力シート'!K111)</f>
        <v/>
      </c>
      <c r="K90" s="177" t="str">
        <f>IF('(入力①) 基本情報入力シート'!L111="","",'(入力①) 基本情報入力シート'!L111)</f>
        <v/>
      </c>
      <c r="L90" s="181" t="str">
        <f>IF('(入力①) 基本情報入力シート'!M111="","",'(入力①) 基本情報入力シート'!M111)</f>
        <v/>
      </c>
      <c r="M90" s="185" t="str">
        <f>IF('(入力①) 基本情報入力シート'!R111="","",'(入力①) 基本情報入力シート'!R111)</f>
        <v/>
      </c>
      <c r="N90" s="185" t="str">
        <f>IF('(入力①) 基本情報入力シート'!W111="","",'(入力①) 基本情報入力シート'!W111)</f>
        <v/>
      </c>
      <c r="O90" s="185" t="str">
        <f>IF('(入力①) 基本情報入力シート'!X111="","",'(入力①) 基本情報入力シート'!X111)</f>
        <v/>
      </c>
      <c r="P90" s="198" t="str">
        <f>IF('(入力①) 基本情報入力シート'!Y111="","",'(入力①) 基本情報入力シート'!Y111)</f>
        <v/>
      </c>
      <c r="Q90" s="204" t="str">
        <f>IF('(入力①) 基本情報入力シート'!Z111="","",'(入力①) 基本情報入力シート'!Z111)</f>
        <v/>
      </c>
      <c r="R90" s="208" t="str">
        <f>IF('(入力①) 基本情報入力シート'!AA111="","",'(入力①) 基本情報入力シート'!AA111)</f>
        <v/>
      </c>
      <c r="S90" s="212"/>
      <c r="T90" s="217"/>
      <c r="U90" s="221" t="str">
        <f>IF(P90="","",VLOOKUP(P90,'【参考】数式用'!$A$5:$I$38,MATCH(T90,'【参考】数式用'!$C$4:$G$4,0)+2,0))</f>
        <v/>
      </c>
      <c r="V90" s="225" t="s">
        <v>253</v>
      </c>
      <c r="W90" s="231"/>
      <c r="X90" s="232" t="s">
        <v>37</v>
      </c>
      <c r="Y90" s="231"/>
      <c r="Z90" s="233" t="s">
        <v>237</v>
      </c>
      <c r="AA90" s="231"/>
      <c r="AB90" s="232" t="s">
        <v>37</v>
      </c>
      <c r="AC90" s="231"/>
      <c r="AD90" s="232" t="s">
        <v>42</v>
      </c>
      <c r="AE90" s="236" t="s">
        <v>72</v>
      </c>
      <c r="AF90" s="237" t="str">
        <f t="shared" si="3"/>
        <v/>
      </c>
      <c r="AG90" s="240" t="s">
        <v>255</v>
      </c>
      <c r="AH90" s="243" t="str">
        <f t="shared" si="4"/>
        <v/>
      </c>
    </row>
    <row r="91" spans="1:34" ht="36.75" customHeight="1">
      <c r="A91" s="158">
        <f t="shared" si="5"/>
        <v>80</v>
      </c>
      <c r="B91" s="164" t="str">
        <f>IF('(入力①) 基本情報入力シート'!C112="","",'(入力①) 基本情報入力シート'!C112)</f>
        <v/>
      </c>
      <c r="C91" s="169" t="str">
        <f>IF('(入力①) 基本情報入力シート'!D112="","",'(入力①) 基本情報入力シート'!D112)</f>
        <v/>
      </c>
      <c r="D91" s="172" t="str">
        <f>IF('(入力①) 基本情報入力シート'!E112="","",'(入力①) 基本情報入力シート'!E112)</f>
        <v/>
      </c>
      <c r="E91" s="172" t="str">
        <f>IF('(入力①) 基本情報入力シート'!F112="","",'(入力①) 基本情報入力シート'!F112)</f>
        <v/>
      </c>
      <c r="F91" s="172" t="str">
        <f>IF('(入力①) 基本情報入力シート'!G112="","",'(入力①) 基本情報入力シート'!G112)</f>
        <v/>
      </c>
      <c r="G91" s="172" t="str">
        <f>IF('(入力①) 基本情報入力シート'!H112="","",'(入力①) 基本情報入力シート'!H112)</f>
        <v/>
      </c>
      <c r="H91" s="172" t="str">
        <f>IF('(入力①) 基本情報入力シート'!I112="","",'(入力①) 基本情報入力シート'!I112)</f>
        <v/>
      </c>
      <c r="I91" s="172" t="str">
        <f>IF('(入力①) 基本情報入力シート'!J112="","",'(入力①) 基本情報入力シート'!J112)</f>
        <v/>
      </c>
      <c r="J91" s="172" t="str">
        <f>IF('(入力①) 基本情報入力シート'!K112="","",'(入力①) 基本情報入力シート'!K112)</f>
        <v/>
      </c>
      <c r="K91" s="177" t="str">
        <f>IF('(入力①) 基本情報入力シート'!L112="","",'(入力①) 基本情報入力シート'!L112)</f>
        <v/>
      </c>
      <c r="L91" s="181" t="str">
        <f>IF('(入力①) 基本情報入力シート'!M112="","",'(入力①) 基本情報入力シート'!M112)</f>
        <v/>
      </c>
      <c r="M91" s="185" t="str">
        <f>IF('(入力①) 基本情報入力シート'!R112="","",'(入力①) 基本情報入力シート'!R112)</f>
        <v/>
      </c>
      <c r="N91" s="185" t="str">
        <f>IF('(入力①) 基本情報入力シート'!W112="","",'(入力①) 基本情報入力シート'!W112)</f>
        <v/>
      </c>
      <c r="O91" s="185" t="str">
        <f>IF('(入力①) 基本情報入力シート'!X112="","",'(入力①) 基本情報入力シート'!X112)</f>
        <v/>
      </c>
      <c r="P91" s="198" t="str">
        <f>IF('(入力①) 基本情報入力シート'!Y112="","",'(入力①) 基本情報入力シート'!Y112)</f>
        <v/>
      </c>
      <c r="Q91" s="204" t="str">
        <f>IF('(入力①) 基本情報入力シート'!Z112="","",'(入力①) 基本情報入力シート'!Z112)</f>
        <v/>
      </c>
      <c r="R91" s="208" t="str">
        <f>IF('(入力①) 基本情報入力シート'!AA112="","",'(入力①) 基本情報入力シート'!AA112)</f>
        <v/>
      </c>
      <c r="S91" s="212"/>
      <c r="T91" s="217"/>
      <c r="U91" s="221" t="str">
        <f>IF(P91="","",VLOOKUP(P91,'【参考】数式用'!$A$5:$I$38,MATCH(T91,'【参考】数式用'!$C$4:$G$4,0)+2,0))</f>
        <v/>
      </c>
      <c r="V91" s="225" t="s">
        <v>253</v>
      </c>
      <c r="W91" s="231"/>
      <c r="X91" s="232" t="s">
        <v>37</v>
      </c>
      <c r="Y91" s="231"/>
      <c r="Z91" s="233" t="s">
        <v>237</v>
      </c>
      <c r="AA91" s="231"/>
      <c r="AB91" s="232" t="s">
        <v>37</v>
      </c>
      <c r="AC91" s="231"/>
      <c r="AD91" s="232" t="s">
        <v>42</v>
      </c>
      <c r="AE91" s="236" t="s">
        <v>72</v>
      </c>
      <c r="AF91" s="237" t="str">
        <f t="shared" si="3"/>
        <v/>
      </c>
      <c r="AG91" s="240" t="s">
        <v>255</v>
      </c>
      <c r="AH91" s="243" t="str">
        <f t="shared" si="4"/>
        <v/>
      </c>
    </row>
    <row r="92" spans="1:34" ht="36.75" customHeight="1">
      <c r="A92" s="158">
        <f t="shared" si="5"/>
        <v>81</v>
      </c>
      <c r="B92" s="164" t="str">
        <f>IF('(入力①) 基本情報入力シート'!C113="","",'(入力①) 基本情報入力シート'!C113)</f>
        <v/>
      </c>
      <c r="C92" s="169" t="str">
        <f>IF('(入力①) 基本情報入力シート'!D113="","",'(入力①) 基本情報入力シート'!D113)</f>
        <v/>
      </c>
      <c r="D92" s="172" t="str">
        <f>IF('(入力①) 基本情報入力シート'!E113="","",'(入力①) 基本情報入力シート'!E113)</f>
        <v/>
      </c>
      <c r="E92" s="172" t="str">
        <f>IF('(入力①) 基本情報入力シート'!F113="","",'(入力①) 基本情報入力シート'!F113)</f>
        <v/>
      </c>
      <c r="F92" s="172" t="str">
        <f>IF('(入力①) 基本情報入力シート'!G113="","",'(入力①) 基本情報入力シート'!G113)</f>
        <v/>
      </c>
      <c r="G92" s="172" t="str">
        <f>IF('(入力①) 基本情報入力シート'!H113="","",'(入力①) 基本情報入力シート'!H113)</f>
        <v/>
      </c>
      <c r="H92" s="172" t="str">
        <f>IF('(入力①) 基本情報入力シート'!I113="","",'(入力①) 基本情報入力シート'!I113)</f>
        <v/>
      </c>
      <c r="I92" s="172" t="str">
        <f>IF('(入力①) 基本情報入力シート'!J113="","",'(入力①) 基本情報入力シート'!J113)</f>
        <v/>
      </c>
      <c r="J92" s="172" t="str">
        <f>IF('(入力①) 基本情報入力シート'!K113="","",'(入力①) 基本情報入力シート'!K113)</f>
        <v/>
      </c>
      <c r="K92" s="177" t="str">
        <f>IF('(入力①) 基本情報入力シート'!L113="","",'(入力①) 基本情報入力シート'!L113)</f>
        <v/>
      </c>
      <c r="L92" s="181" t="str">
        <f>IF('(入力①) 基本情報入力シート'!M113="","",'(入力①) 基本情報入力シート'!M113)</f>
        <v/>
      </c>
      <c r="M92" s="185" t="str">
        <f>IF('(入力①) 基本情報入力シート'!R113="","",'(入力①) 基本情報入力シート'!R113)</f>
        <v/>
      </c>
      <c r="N92" s="185" t="str">
        <f>IF('(入力①) 基本情報入力シート'!W113="","",'(入力①) 基本情報入力シート'!W113)</f>
        <v/>
      </c>
      <c r="O92" s="185" t="str">
        <f>IF('(入力①) 基本情報入力シート'!X113="","",'(入力①) 基本情報入力シート'!X113)</f>
        <v/>
      </c>
      <c r="P92" s="198" t="str">
        <f>IF('(入力①) 基本情報入力シート'!Y113="","",'(入力①) 基本情報入力シート'!Y113)</f>
        <v/>
      </c>
      <c r="Q92" s="204" t="str">
        <f>IF('(入力①) 基本情報入力シート'!Z113="","",'(入力①) 基本情報入力シート'!Z113)</f>
        <v/>
      </c>
      <c r="R92" s="208" t="str">
        <f>IF('(入力①) 基本情報入力シート'!AA113="","",'(入力①) 基本情報入力シート'!AA113)</f>
        <v/>
      </c>
      <c r="S92" s="212"/>
      <c r="T92" s="217"/>
      <c r="U92" s="221" t="str">
        <f>IF(P92="","",VLOOKUP(P92,'【参考】数式用'!$A$5:$I$38,MATCH(T92,'【参考】数式用'!$C$4:$G$4,0)+2,0))</f>
        <v/>
      </c>
      <c r="V92" s="225" t="s">
        <v>253</v>
      </c>
      <c r="W92" s="231"/>
      <c r="X92" s="232" t="s">
        <v>37</v>
      </c>
      <c r="Y92" s="231"/>
      <c r="Z92" s="233" t="s">
        <v>237</v>
      </c>
      <c r="AA92" s="231"/>
      <c r="AB92" s="232" t="s">
        <v>37</v>
      </c>
      <c r="AC92" s="231"/>
      <c r="AD92" s="232" t="s">
        <v>42</v>
      </c>
      <c r="AE92" s="236" t="s">
        <v>72</v>
      </c>
      <c r="AF92" s="237" t="str">
        <f t="shared" si="3"/>
        <v/>
      </c>
      <c r="AG92" s="240" t="s">
        <v>255</v>
      </c>
      <c r="AH92" s="243" t="str">
        <f t="shared" si="4"/>
        <v/>
      </c>
    </row>
    <row r="93" spans="1:34" ht="36.75" customHeight="1">
      <c r="A93" s="158">
        <f t="shared" si="5"/>
        <v>82</v>
      </c>
      <c r="B93" s="164" t="str">
        <f>IF('(入力①) 基本情報入力シート'!C114="","",'(入力①) 基本情報入力シート'!C114)</f>
        <v/>
      </c>
      <c r="C93" s="169" t="str">
        <f>IF('(入力①) 基本情報入力シート'!D114="","",'(入力①) 基本情報入力シート'!D114)</f>
        <v/>
      </c>
      <c r="D93" s="172" t="str">
        <f>IF('(入力①) 基本情報入力シート'!E114="","",'(入力①) 基本情報入力シート'!E114)</f>
        <v/>
      </c>
      <c r="E93" s="172" t="str">
        <f>IF('(入力①) 基本情報入力シート'!F114="","",'(入力①) 基本情報入力シート'!F114)</f>
        <v/>
      </c>
      <c r="F93" s="172" t="str">
        <f>IF('(入力①) 基本情報入力シート'!G114="","",'(入力①) 基本情報入力シート'!G114)</f>
        <v/>
      </c>
      <c r="G93" s="172" t="str">
        <f>IF('(入力①) 基本情報入力シート'!H114="","",'(入力①) 基本情報入力シート'!H114)</f>
        <v/>
      </c>
      <c r="H93" s="172" t="str">
        <f>IF('(入力①) 基本情報入力シート'!I114="","",'(入力①) 基本情報入力シート'!I114)</f>
        <v/>
      </c>
      <c r="I93" s="172" t="str">
        <f>IF('(入力①) 基本情報入力シート'!J114="","",'(入力①) 基本情報入力シート'!J114)</f>
        <v/>
      </c>
      <c r="J93" s="172" t="str">
        <f>IF('(入力①) 基本情報入力シート'!K114="","",'(入力①) 基本情報入力シート'!K114)</f>
        <v/>
      </c>
      <c r="K93" s="177" t="str">
        <f>IF('(入力①) 基本情報入力シート'!L114="","",'(入力①) 基本情報入力シート'!L114)</f>
        <v/>
      </c>
      <c r="L93" s="181" t="str">
        <f>IF('(入力①) 基本情報入力シート'!M114="","",'(入力①) 基本情報入力シート'!M114)</f>
        <v/>
      </c>
      <c r="M93" s="185" t="str">
        <f>IF('(入力①) 基本情報入力シート'!R114="","",'(入力①) 基本情報入力シート'!R114)</f>
        <v/>
      </c>
      <c r="N93" s="185" t="str">
        <f>IF('(入力①) 基本情報入力シート'!W114="","",'(入力①) 基本情報入力シート'!W114)</f>
        <v/>
      </c>
      <c r="O93" s="185" t="str">
        <f>IF('(入力①) 基本情報入力シート'!X114="","",'(入力①) 基本情報入力シート'!X114)</f>
        <v/>
      </c>
      <c r="P93" s="198" t="str">
        <f>IF('(入力①) 基本情報入力シート'!Y114="","",'(入力①) 基本情報入力シート'!Y114)</f>
        <v/>
      </c>
      <c r="Q93" s="204" t="str">
        <f>IF('(入力①) 基本情報入力シート'!Z114="","",'(入力①) 基本情報入力シート'!Z114)</f>
        <v/>
      </c>
      <c r="R93" s="208" t="str">
        <f>IF('(入力①) 基本情報入力シート'!AA114="","",'(入力①) 基本情報入力シート'!AA114)</f>
        <v/>
      </c>
      <c r="S93" s="212"/>
      <c r="T93" s="217"/>
      <c r="U93" s="221" t="str">
        <f>IF(P93="","",VLOOKUP(P93,'【参考】数式用'!$A$5:$I$38,MATCH(T93,'【参考】数式用'!$C$4:$G$4,0)+2,0))</f>
        <v/>
      </c>
      <c r="V93" s="225" t="s">
        <v>253</v>
      </c>
      <c r="W93" s="231"/>
      <c r="X93" s="232" t="s">
        <v>37</v>
      </c>
      <c r="Y93" s="231"/>
      <c r="Z93" s="233" t="s">
        <v>237</v>
      </c>
      <c r="AA93" s="231"/>
      <c r="AB93" s="232" t="s">
        <v>37</v>
      </c>
      <c r="AC93" s="231"/>
      <c r="AD93" s="232" t="s">
        <v>42</v>
      </c>
      <c r="AE93" s="236" t="s">
        <v>72</v>
      </c>
      <c r="AF93" s="237" t="str">
        <f t="shared" si="3"/>
        <v/>
      </c>
      <c r="AG93" s="240" t="s">
        <v>255</v>
      </c>
      <c r="AH93" s="243" t="str">
        <f t="shared" si="4"/>
        <v/>
      </c>
    </row>
    <row r="94" spans="1:34" ht="36.75" customHeight="1">
      <c r="A94" s="158">
        <f t="shared" si="5"/>
        <v>83</v>
      </c>
      <c r="B94" s="164" t="str">
        <f>IF('(入力①) 基本情報入力シート'!C115="","",'(入力①) 基本情報入力シート'!C115)</f>
        <v/>
      </c>
      <c r="C94" s="169" t="str">
        <f>IF('(入力①) 基本情報入力シート'!D115="","",'(入力①) 基本情報入力シート'!D115)</f>
        <v/>
      </c>
      <c r="D94" s="172" t="str">
        <f>IF('(入力①) 基本情報入力シート'!E115="","",'(入力①) 基本情報入力シート'!E115)</f>
        <v/>
      </c>
      <c r="E94" s="172" t="str">
        <f>IF('(入力①) 基本情報入力シート'!F115="","",'(入力①) 基本情報入力シート'!F115)</f>
        <v/>
      </c>
      <c r="F94" s="172" t="str">
        <f>IF('(入力①) 基本情報入力シート'!G115="","",'(入力①) 基本情報入力シート'!G115)</f>
        <v/>
      </c>
      <c r="G94" s="172" t="str">
        <f>IF('(入力①) 基本情報入力シート'!H115="","",'(入力①) 基本情報入力シート'!H115)</f>
        <v/>
      </c>
      <c r="H94" s="172" t="str">
        <f>IF('(入力①) 基本情報入力シート'!I115="","",'(入力①) 基本情報入力シート'!I115)</f>
        <v/>
      </c>
      <c r="I94" s="172" t="str">
        <f>IF('(入力①) 基本情報入力シート'!J115="","",'(入力①) 基本情報入力シート'!J115)</f>
        <v/>
      </c>
      <c r="J94" s="172" t="str">
        <f>IF('(入力①) 基本情報入力シート'!K115="","",'(入力①) 基本情報入力シート'!K115)</f>
        <v/>
      </c>
      <c r="K94" s="177" t="str">
        <f>IF('(入力①) 基本情報入力シート'!L115="","",'(入力①) 基本情報入力シート'!L115)</f>
        <v/>
      </c>
      <c r="L94" s="181" t="str">
        <f>IF('(入力①) 基本情報入力シート'!M115="","",'(入力①) 基本情報入力シート'!M115)</f>
        <v/>
      </c>
      <c r="M94" s="185" t="str">
        <f>IF('(入力①) 基本情報入力シート'!R115="","",'(入力①) 基本情報入力シート'!R115)</f>
        <v/>
      </c>
      <c r="N94" s="185" t="str">
        <f>IF('(入力①) 基本情報入力シート'!W115="","",'(入力①) 基本情報入力シート'!W115)</f>
        <v/>
      </c>
      <c r="O94" s="185" t="str">
        <f>IF('(入力①) 基本情報入力シート'!X115="","",'(入力①) 基本情報入力シート'!X115)</f>
        <v/>
      </c>
      <c r="P94" s="198" t="str">
        <f>IF('(入力①) 基本情報入力シート'!Y115="","",'(入力①) 基本情報入力シート'!Y115)</f>
        <v/>
      </c>
      <c r="Q94" s="204" t="str">
        <f>IF('(入力①) 基本情報入力シート'!Z115="","",'(入力①) 基本情報入力シート'!Z115)</f>
        <v/>
      </c>
      <c r="R94" s="208" t="str">
        <f>IF('(入力①) 基本情報入力シート'!AA115="","",'(入力①) 基本情報入力シート'!AA115)</f>
        <v/>
      </c>
      <c r="S94" s="212"/>
      <c r="T94" s="217"/>
      <c r="U94" s="221" t="str">
        <f>IF(P94="","",VLOOKUP(P94,'【参考】数式用'!$A$5:$I$38,MATCH(T94,'【参考】数式用'!$C$4:$G$4,0)+2,0))</f>
        <v/>
      </c>
      <c r="V94" s="225" t="s">
        <v>253</v>
      </c>
      <c r="W94" s="231"/>
      <c r="X94" s="232" t="s">
        <v>37</v>
      </c>
      <c r="Y94" s="231"/>
      <c r="Z94" s="233" t="s">
        <v>237</v>
      </c>
      <c r="AA94" s="231"/>
      <c r="AB94" s="232" t="s">
        <v>37</v>
      </c>
      <c r="AC94" s="231"/>
      <c r="AD94" s="232" t="s">
        <v>42</v>
      </c>
      <c r="AE94" s="236" t="s">
        <v>72</v>
      </c>
      <c r="AF94" s="237" t="str">
        <f t="shared" si="3"/>
        <v/>
      </c>
      <c r="AG94" s="240" t="s">
        <v>255</v>
      </c>
      <c r="AH94" s="243" t="str">
        <f t="shared" si="4"/>
        <v/>
      </c>
    </row>
    <row r="95" spans="1:34" ht="36.75" customHeight="1">
      <c r="A95" s="158">
        <f t="shared" si="5"/>
        <v>84</v>
      </c>
      <c r="B95" s="164" t="str">
        <f>IF('(入力①) 基本情報入力シート'!C116="","",'(入力①) 基本情報入力シート'!C116)</f>
        <v/>
      </c>
      <c r="C95" s="169" t="str">
        <f>IF('(入力①) 基本情報入力シート'!D116="","",'(入力①) 基本情報入力シート'!D116)</f>
        <v/>
      </c>
      <c r="D95" s="172" t="str">
        <f>IF('(入力①) 基本情報入力シート'!E116="","",'(入力①) 基本情報入力シート'!E116)</f>
        <v/>
      </c>
      <c r="E95" s="172" t="str">
        <f>IF('(入力①) 基本情報入力シート'!F116="","",'(入力①) 基本情報入力シート'!F116)</f>
        <v/>
      </c>
      <c r="F95" s="172" t="str">
        <f>IF('(入力①) 基本情報入力シート'!G116="","",'(入力①) 基本情報入力シート'!G116)</f>
        <v/>
      </c>
      <c r="G95" s="172" t="str">
        <f>IF('(入力①) 基本情報入力シート'!H116="","",'(入力①) 基本情報入力シート'!H116)</f>
        <v/>
      </c>
      <c r="H95" s="172" t="str">
        <f>IF('(入力①) 基本情報入力シート'!I116="","",'(入力①) 基本情報入力シート'!I116)</f>
        <v/>
      </c>
      <c r="I95" s="172" t="str">
        <f>IF('(入力①) 基本情報入力シート'!J116="","",'(入力①) 基本情報入力シート'!J116)</f>
        <v/>
      </c>
      <c r="J95" s="172" t="str">
        <f>IF('(入力①) 基本情報入力シート'!K116="","",'(入力①) 基本情報入力シート'!K116)</f>
        <v/>
      </c>
      <c r="K95" s="177" t="str">
        <f>IF('(入力①) 基本情報入力シート'!L116="","",'(入力①) 基本情報入力シート'!L116)</f>
        <v/>
      </c>
      <c r="L95" s="181" t="str">
        <f>IF('(入力①) 基本情報入力シート'!M116="","",'(入力①) 基本情報入力シート'!M116)</f>
        <v/>
      </c>
      <c r="M95" s="185" t="str">
        <f>IF('(入力①) 基本情報入力シート'!R116="","",'(入力①) 基本情報入力シート'!R116)</f>
        <v/>
      </c>
      <c r="N95" s="185" t="str">
        <f>IF('(入力①) 基本情報入力シート'!W116="","",'(入力①) 基本情報入力シート'!W116)</f>
        <v/>
      </c>
      <c r="O95" s="185" t="str">
        <f>IF('(入力①) 基本情報入力シート'!X116="","",'(入力①) 基本情報入力シート'!X116)</f>
        <v/>
      </c>
      <c r="P95" s="198" t="str">
        <f>IF('(入力①) 基本情報入力シート'!Y116="","",'(入力①) 基本情報入力シート'!Y116)</f>
        <v/>
      </c>
      <c r="Q95" s="204" t="str">
        <f>IF('(入力①) 基本情報入力シート'!Z116="","",'(入力①) 基本情報入力シート'!Z116)</f>
        <v/>
      </c>
      <c r="R95" s="208" t="str">
        <f>IF('(入力①) 基本情報入力シート'!AA116="","",'(入力①) 基本情報入力シート'!AA116)</f>
        <v/>
      </c>
      <c r="S95" s="212"/>
      <c r="T95" s="217"/>
      <c r="U95" s="221" t="str">
        <f>IF(P95="","",VLOOKUP(P95,'【参考】数式用'!$A$5:$I$38,MATCH(T95,'【参考】数式用'!$C$4:$G$4,0)+2,0))</f>
        <v/>
      </c>
      <c r="V95" s="225" t="s">
        <v>253</v>
      </c>
      <c r="W95" s="231"/>
      <c r="X95" s="232" t="s">
        <v>37</v>
      </c>
      <c r="Y95" s="231"/>
      <c r="Z95" s="233" t="s">
        <v>237</v>
      </c>
      <c r="AA95" s="231"/>
      <c r="AB95" s="232" t="s">
        <v>37</v>
      </c>
      <c r="AC95" s="231"/>
      <c r="AD95" s="232" t="s">
        <v>42</v>
      </c>
      <c r="AE95" s="236" t="s">
        <v>72</v>
      </c>
      <c r="AF95" s="237" t="str">
        <f t="shared" si="3"/>
        <v/>
      </c>
      <c r="AG95" s="240" t="s">
        <v>255</v>
      </c>
      <c r="AH95" s="243" t="str">
        <f t="shared" si="4"/>
        <v/>
      </c>
    </row>
    <row r="96" spans="1:34" ht="36.75" customHeight="1">
      <c r="A96" s="158">
        <f t="shared" si="5"/>
        <v>85</v>
      </c>
      <c r="B96" s="164" t="str">
        <f>IF('(入力①) 基本情報入力シート'!C117="","",'(入力①) 基本情報入力シート'!C117)</f>
        <v/>
      </c>
      <c r="C96" s="169" t="str">
        <f>IF('(入力①) 基本情報入力シート'!D117="","",'(入力①) 基本情報入力シート'!D117)</f>
        <v/>
      </c>
      <c r="D96" s="172" t="str">
        <f>IF('(入力①) 基本情報入力シート'!E117="","",'(入力①) 基本情報入力シート'!E117)</f>
        <v/>
      </c>
      <c r="E96" s="172" t="str">
        <f>IF('(入力①) 基本情報入力シート'!F117="","",'(入力①) 基本情報入力シート'!F117)</f>
        <v/>
      </c>
      <c r="F96" s="172" t="str">
        <f>IF('(入力①) 基本情報入力シート'!G117="","",'(入力①) 基本情報入力シート'!G117)</f>
        <v/>
      </c>
      <c r="G96" s="172" t="str">
        <f>IF('(入力①) 基本情報入力シート'!H117="","",'(入力①) 基本情報入力シート'!H117)</f>
        <v/>
      </c>
      <c r="H96" s="172" t="str">
        <f>IF('(入力①) 基本情報入力シート'!I117="","",'(入力①) 基本情報入力シート'!I117)</f>
        <v/>
      </c>
      <c r="I96" s="172" t="str">
        <f>IF('(入力①) 基本情報入力シート'!J117="","",'(入力①) 基本情報入力シート'!J117)</f>
        <v/>
      </c>
      <c r="J96" s="172" t="str">
        <f>IF('(入力①) 基本情報入力シート'!K117="","",'(入力①) 基本情報入力シート'!K117)</f>
        <v/>
      </c>
      <c r="K96" s="177" t="str">
        <f>IF('(入力①) 基本情報入力シート'!L117="","",'(入力①) 基本情報入力シート'!L117)</f>
        <v/>
      </c>
      <c r="L96" s="181" t="str">
        <f>IF('(入力①) 基本情報入力シート'!M117="","",'(入力①) 基本情報入力シート'!M117)</f>
        <v/>
      </c>
      <c r="M96" s="185" t="str">
        <f>IF('(入力①) 基本情報入力シート'!R117="","",'(入力①) 基本情報入力シート'!R117)</f>
        <v/>
      </c>
      <c r="N96" s="185" t="str">
        <f>IF('(入力①) 基本情報入力シート'!W117="","",'(入力①) 基本情報入力シート'!W117)</f>
        <v/>
      </c>
      <c r="O96" s="185" t="str">
        <f>IF('(入力①) 基本情報入力シート'!X117="","",'(入力①) 基本情報入力シート'!X117)</f>
        <v/>
      </c>
      <c r="P96" s="198" t="str">
        <f>IF('(入力①) 基本情報入力シート'!Y117="","",'(入力①) 基本情報入力シート'!Y117)</f>
        <v/>
      </c>
      <c r="Q96" s="204" t="str">
        <f>IF('(入力①) 基本情報入力シート'!Z117="","",'(入力①) 基本情報入力シート'!Z117)</f>
        <v/>
      </c>
      <c r="R96" s="208" t="str">
        <f>IF('(入力①) 基本情報入力シート'!AA117="","",'(入力①) 基本情報入力シート'!AA117)</f>
        <v/>
      </c>
      <c r="S96" s="212"/>
      <c r="T96" s="217"/>
      <c r="U96" s="221" t="str">
        <f>IF(P96="","",VLOOKUP(P96,'【参考】数式用'!$A$5:$I$38,MATCH(T96,'【参考】数式用'!$C$4:$G$4,0)+2,0))</f>
        <v/>
      </c>
      <c r="V96" s="225" t="s">
        <v>253</v>
      </c>
      <c r="W96" s="231"/>
      <c r="X96" s="232" t="s">
        <v>37</v>
      </c>
      <c r="Y96" s="231"/>
      <c r="Z96" s="233" t="s">
        <v>237</v>
      </c>
      <c r="AA96" s="231"/>
      <c r="AB96" s="232" t="s">
        <v>37</v>
      </c>
      <c r="AC96" s="231"/>
      <c r="AD96" s="232" t="s">
        <v>42</v>
      </c>
      <c r="AE96" s="236" t="s">
        <v>72</v>
      </c>
      <c r="AF96" s="237" t="str">
        <f t="shared" si="3"/>
        <v/>
      </c>
      <c r="AG96" s="240" t="s">
        <v>255</v>
      </c>
      <c r="AH96" s="243" t="str">
        <f t="shared" si="4"/>
        <v/>
      </c>
    </row>
    <row r="97" spans="1:34" ht="36.75" customHeight="1">
      <c r="A97" s="158">
        <f t="shared" si="5"/>
        <v>86</v>
      </c>
      <c r="B97" s="164" t="str">
        <f>IF('(入力①) 基本情報入力シート'!C118="","",'(入力①) 基本情報入力シート'!C118)</f>
        <v/>
      </c>
      <c r="C97" s="169" t="str">
        <f>IF('(入力①) 基本情報入力シート'!D118="","",'(入力①) 基本情報入力シート'!D118)</f>
        <v/>
      </c>
      <c r="D97" s="172" t="str">
        <f>IF('(入力①) 基本情報入力シート'!E118="","",'(入力①) 基本情報入力シート'!E118)</f>
        <v/>
      </c>
      <c r="E97" s="172" t="str">
        <f>IF('(入力①) 基本情報入力シート'!F118="","",'(入力①) 基本情報入力シート'!F118)</f>
        <v/>
      </c>
      <c r="F97" s="172" t="str">
        <f>IF('(入力①) 基本情報入力シート'!G118="","",'(入力①) 基本情報入力シート'!G118)</f>
        <v/>
      </c>
      <c r="G97" s="172" t="str">
        <f>IF('(入力①) 基本情報入力シート'!H118="","",'(入力①) 基本情報入力シート'!H118)</f>
        <v/>
      </c>
      <c r="H97" s="172" t="str">
        <f>IF('(入力①) 基本情報入力シート'!I118="","",'(入力①) 基本情報入力シート'!I118)</f>
        <v/>
      </c>
      <c r="I97" s="172" t="str">
        <f>IF('(入力①) 基本情報入力シート'!J118="","",'(入力①) 基本情報入力シート'!J118)</f>
        <v/>
      </c>
      <c r="J97" s="172" t="str">
        <f>IF('(入力①) 基本情報入力シート'!K118="","",'(入力①) 基本情報入力シート'!K118)</f>
        <v/>
      </c>
      <c r="K97" s="177" t="str">
        <f>IF('(入力①) 基本情報入力シート'!L118="","",'(入力①) 基本情報入力シート'!L118)</f>
        <v/>
      </c>
      <c r="L97" s="181" t="str">
        <f>IF('(入力①) 基本情報入力シート'!M118="","",'(入力①) 基本情報入力シート'!M118)</f>
        <v/>
      </c>
      <c r="M97" s="185" t="str">
        <f>IF('(入力①) 基本情報入力シート'!R118="","",'(入力①) 基本情報入力シート'!R118)</f>
        <v/>
      </c>
      <c r="N97" s="185" t="str">
        <f>IF('(入力①) 基本情報入力シート'!W118="","",'(入力①) 基本情報入力シート'!W118)</f>
        <v/>
      </c>
      <c r="O97" s="185" t="str">
        <f>IF('(入力①) 基本情報入力シート'!X118="","",'(入力①) 基本情報入力シート'!X118)</f>
        <v/>
      </c>
      <c r="P97" s="198" t="str">
        <f>IF('(入力①) 基本情報入力シート'!Y118="","",'(入力①) 基本情報入力シート'!Y118)</f>
        <v/>
      </c>
      <c r="Q97" s="204" t="str">
        <f>IF('(入力①) 基本情報入力シート'!Z118="","",'(入力①) 基本情報入力シート'!Z118)</f>
        <v/>
      </c>
      <c r="R97" s="208" t="str">
        <f>IF('(入力①) 基本情報入力シート'!AA118="","",'(入力①) 基本情報入力シート'!AA118)</f>
        <v/>
      </c>
      <c r="S97" s="212"/>
      <c r="T97" s="217"/>
      <c r="U97" s="221" t="str">
        <f>IF(P97="","",VLOOKUP(P97,'【参考】数式用'!$A$5:$I$38,MATCH(T97,'【参考】数式用'!$C$4:$G$4,0)+2,0))</f>
        <v/>
      </c>
      <c r="V97" s="225" t="s">
        <v>253</v>
      </c>
      <c r="W97" s="231"/>
      <c r="X97" s="232" t="s">
        <v>37</v>
      </c>
      <c r="Y97" s="231"/>
      <c r="Z97" s="233" t="s">
        <v>237</v>
      </c>
      <c r="AA97" s="231"/>
      <c r="AB97" s="232" t="s">
        <v>37</v>
      </c>
      <c r="AC97" s="231"/>
      <c r="AD97" s="232" t="s">
        <v>42</v>
      </c>
      <c r="AE97" s="236" t="s">
        <v>72</v>
      </c>
      <c r="AF97" s="237" t="str">
        <f t="shared" si="3"/>
        <v/>
      </c>
      <c r="AG97" s="240" t="s">
        <v>255</v>
      </c>
      <c r="AH97" s="243" t="str">
        <f t="shared" si="4"/>
        <v/>
      </c>
    </row>
    <row r="98" spans="1:34" ht="36.75" customHeight="1">
      <c r="A98" s="158">
        <f t="shared" si="5"/>
        <v>87</v>
      </c>
      <c r="B98" s="164" t="str">
        <f>IF('(入力①) 基本情報入力シート'!C119="","",'(入力①) 基本情報入力シート'!C119)</f>
        <v/>
      </c>
      <c r="C98" s="169" t="str">
        <f>IF('(入力①) 基本情報入力シート'!D119="","",'(入力①) 基本情報入力シート'!D119)</f>
        <v/>
      </c>
      <c r="D98" s="172" t="str">
        <f>IF('(入力①) 基本情報入力シート'!E119="","",'(入力①) 基本情報入力シート'!E119)</f>
        <v/>
      </c>
      <c r="E98" s="172" t="str">
        <f>IF('(入力①) 基本情報入力シート'!F119="","",'(入力①) 基本情報入力シート'!F119)</f>
        <v/>
      </c>
      <c r="F98" s="172" t="str">
        <f>IF('(入力①) 基本情報入力シート'!G119="","",'(入力①) 基本情報入力シート'!G119)</f>
        <v/>
      </c>
      <c r="G98" s="172" t="str">
        <f>IF('(入力①) 基本情報入力シート'!H119="","",'(入力①) 基本情報入力シート'!H119)</f>
        <v/>
      </c>
      <c r="H98" s="172" t="str">
        <f>IF('(入力①) 基本情報入力シート'!I119="","",'(入力①) 基本情報入力シート'!I119)</f>
        <v/>
      </c>
      <c r="I98" s="172" t="str">
        <f>IF('(入力①) 基本情報入力シート'!J119="","",'(入力①) 基本情報入力シート'!J119)</f>
        <v/>
      </c>
      <c r="J98" s="172" t="str">
        <f>IF('(入力①) 基本情報入力シート'!K119="","",'(入力①) 基本情報入力シート'!K119)</f>
        <v/>
      </c>
      <c r="K98" s="177" t="str">
        <f>IF('(入力①) 基本情報入力シート'!L119="","",'(入力①) 基本情報入力シート'!L119)</f>
        <v/>
      </c>
      <c r="L98" s="181" t="str">
        <f>IF('(入力①) 基本情報入力シート'!M119="","",'(入力①) 基本情報入力シート'!M119)</f>
        <v/>
      </c>
      <c r="M98" s="185" t="str">
        <f>IF('(入力①) 基本情報入力シート'!R119="","",'(入力①) 基本情報入力シート'!R119)</f>
        <v/>
      </c>
      <c r="N98" s="185" t="str">
        <f>IF('(入力①) 基本情報入力シート'!W119="","",'(入力①) 基本情報入力シート'!W119)</f>
        <v/>
      </c>
      <c r="O98" s="185" t="str">
        <f>IF('(入力①) 基本情報入力シート'!X119="","",'(入力①) 基本情報入力シート'!X119)</f>
        <v/>
      </c>
      <c r="P98" s="198" t="str">
        <f>IF('(入力①) 基本情報入力シート'!Y119="","",'(入力①) 基本情報入力シート'!Y119)</f>
        <v/>
      </c>
      <c r="Q98" s="204" t="str">
        <f>IF('(入力①) 基本情報入力シート'!Z119="","",'(入力①) 基本情報入力シート'!Z119)</f>
        <v/>
      </c>
      <c r="R98" s="208" t="str">
        <f>IF('(入力①) 基本情報入力シート'!AA119="","",'(入力①) 基本情報入力シート'!AA119)</f>
        <v/>
      </c>
      <c r="S98" s="212"/>
      <c r="T98" s="217"/>
      <c r="U98" s="221" t="str">
        <f>IF(P98="","",VLOOKUP(P98,'【参考】数式用'!$A$5:$I$38,MATCH(T98,'【参考】数式用'!$C$4:$G$4,0)+2,0))</f>
        <v/>
      </c>
      <c r="V98" s="225" t="s">
        <v>253</v>
      </c>
      <c r="W98" s="231"/>
      <c r="X98" s="232" t="s">
        <v>37</v>
      </c>
      <c r="Y98" s="231"/>
      <c r="Z98" s="233" t="s">
        <v>237</v>
      </c>
      <c r="AA98" s="231"/>
      <c r="AB98" s="232" t="s">
        <v>37</v>
      </c>
      <c r="AC98" s="231"/>
      <c r="AD98" s="232" t="s">
        <v>42</v>
      </c>
      <c r="AE98" s="236" t="s">
        <v>72</v>
      </c>
      <c r="AF98" s="237" t="str">
        <f t="shared" si="3"/>
        <v/>
      </c>
      <c r="AG98" s="240" t="s">
        <v>255</v>
      </c>
      <c r="AH98" s="243" t="str">
        <f t="shared" si="4"/>
        <v/>
      </c>
    </row>
    <row r="99" spans="1:34" ht="36.75" customHeight="1">
      <c r="A99" s="158">
        <f t="shared" si="5"/>
        <v>88</v>
      </c>
      <c r="B99" s="164" t="str">
        <f>IF('(入力①) 基本情報入力シート'!C120="","",'(入力①) 基本情報入力シート'!C120)</f>
        <v/>
      </c>
      <c r="C99" s="169" t="str">
        <f>IF('(入力①) 基本情報入力シート'!D120="","",'(入力①) 基本情報入力シート'!D120)</f>
        <v/>
      </c>
      <c r="D99" s="172" t="str">
        <f>IF('(入力①) 基本情報入力シート'!E120="","",'(入力①) 基本情報入力シート'!E120)</f>
        <v/>
      </c>
      <c r="E99" s="172" t="str">
        <f>IF('(入力①) 基本情報入力シート'!F120="","",'(入力①) 基本情報入力シート'!F120)</f>
        <v/>
      </c>
      <c r="F99" s="172" t="str">
        <f>IF('(入力①) 基本情報入力シート'!G120="","",'(入力①) 基本情報入力シート'!G120)</f>
        <v/>
      </c>
      <c r="G99" s="172" t="str">
        <f>IF('(入力①) 基本情報入力シート'!H120="","",'(入力①) 基本情報入力シート'!H120)</f>
        <v/>
      </c>
      <c r="H99" s="172" t="str">
        <f>IF('(入力①) 基本情報入力シート'!I120="","",'(入力①) 基本情報入力シート'!I120)</f>
        <v/>
      </c>
      <c r="I99" s="172" t="str">
        <f>IF('(入力①) 基本情報入力シート'!J120="","",'(入力①) 基本情報入力シート'!J120)</f>
        <v/>
      </c>
      <c r="J99" s="172" t="str">
        <f>IF('(入力①) 基本情報入力シート'!K120="","",'(入力①) 基本情報入力シート'!K120)</f>
        <v/>
      </c>
      <c r="K99" s="177" t="str">
        <f>IF('(入力①) 基本情報入力シート'!L120="","",'(入力①) 基本情報入力シート'!L120)</f>
        <v/>
      </c>
      <c r="L99" s="181" t="str">
        <f>IF('(入力①) 基本情報入力シート'!M120="","",'(入力①) 基本情報入力シート'!M120)</f>
        <v/>
      </c>
      <c r="M99" s="185" t="str">
        <f>IF('(入力①) 基本情報入力シート'!R120="","",'(入力①) 基本情報入力シート'!R120)</f>
        <v/>
      </c>
      <c r="N99" s="185" t="str">
        <f>IF('(入力①) 基本情報入力シート'!W120="","",'(入力①) 基本情報入力シート'!W120)</f>
        <v/>
      </c>
      <c r="O99" s="185" t="str">
        <f>IF('(入力①) 基本情報入力シート'!X120="","",'(入力①) 基本情報入力シート'!X120)</f>
        <v/>
      </c>
      <c r="P99" s="198" t="str">
        <f>IF('(入力①) 基本情報入力シート'!Y120="","",'(入力①) 基本情報入力シート'!Y120)</f>
        <v/>
      </c>
      <c r="Q99" s="204" t="str">
        <f>IF('(入力①) 基本情報入力シート'!Z120="","",'(入力①) 基本情報入力シート'!Z120)</f>
        <v/>
      </c>
      <c r="R99" s="208" t="str">
        <f>IF('(入力①) 基本情報入力シート'!AA120="","",'(入力①) 基本情報入力シート'!AA120)</f>
        <v/>
      </c>
      <c r="S99" s="212"/>
      <c r="T99" s="217"/>
      <c r="U99" s="221" t="str">
        <f>IF(P99="","",VLOOKUP(P99,'【参考】数式用'!$A$5:$I$38,MATCH(T99,'【参考】数式用'!$C$4:$G$4,0)+2,0))</f>
        <v/>
      </c>
      <c r="V99" s="225" t="s">
        <v>253</v>
      </c>
      <c r="W99" s="231"/>
      <c r="X99" s="232" t="s">
        <v>37</v>
      </c>
      <c r="Y99" s="231"/>
      <c r="Z99" s="233" t="s">
        <v>237</v>
      </c>
      <c r="AA99" s="231"/>
      <c r="AB99" s="232" t="s">
        <v>37</v>
      </c>
      <c r="AC99" s="231"/>
      <c r="AD99" s="232" t="s">
        <v>42</v>
      </c>
      <c r="AE99" s="236" t="s">
        <v>72</v>
      </c>
      <c r="AF99" s="237" t="str">
        <f t="shared" si="3"/>
        <v/>
      </c>
      <c r="AG99" s="240" t="s">
        <v>255</v>
      </c>
      <c r="AH99" s="243" t="str">
        <f t="shared" si="4"/>
        <v/>
      </c>
    </row>
    <row r="100" spans="1:34" ht="36.75" customHeight="1">
      <c r="A100" s="158">
        <f t="shared" si="5"/>
        <v>89</v>
      </c>
      <c r="B100" s="164" t="str">
        <f>IF('(入力①) 基本情報入力シート'!C121="","",'(入力①) 基本情報入力シート'!C121)</f>
        <v/>
      </c>
      <c r="C100" s="169" t="str">
        <f>IF('(入力①) 基本情報入力シート'!D121="","",'(入力①) 基本情報入力シート'!D121)</f>
        <v/>
      </c>
      <c r="D100" s="172" t="str">
        <f>IF('(入力①) 基本情報入力シート'!E121="","",'(入力①) 基本情報入力シート'!E121)</f>
        <v/>
      </c>
      <c r="E100" s="172" t="str">
        <f>IF('(入力①) 基本情報入力シート'!F121="","",'(入力①) 基本情報入力シート'!F121)</f>
        <v/>
      </c>
      <c r="F100" s="172" t="str">
        <f>IF('(入力①) 基本情報入力シート'!G121="","",'(入力①) 基本情報入力シート'!G121)</f>
        <v/>
      </c>
      <c r="G100" s="172" t="str">
        <f>IF('(入力①) 基本情報入力シート'!H121="","",'(入力①) 基本情報入力シート'!H121)</f>
        <v/>
      </c>
      <c r="H100" s="172" t="str">
        <f>IF('(入力①) 基本情報入力シート'!I121="","",'(入力①) 基本情報入力シート'!I121)</f>
        <v/>
      </c>
      <c r="I100" s="172" t="str">
        <f>IF('(入力①) 基本情報入力シート'!J121="","",'(入力①) 基本情報入力シート'!J121)</f>
        <v/>
      </c>
      <c r="J100" s="172" t="str">
        <f>IF('(入力①) 基本情報入力シート'!K121="","",'(入力①) 基本情報入力シート'!K121)</f>
        <v/>
      </c>
      <c r="K100" s="177" t="str">
        <f>IF('(入力①) 基本情報入力シート'!L121="","",'(入力①) 基本情報入力シート'!L121)</f>
        <v/>
      </c>
      <c r="L100" s="181" t="str">
        <f>IF('(入力①) 基本情報入力シート'!M121="","",'(入力①) 基本情報入力シート'!M121)</f>
        <v/>
      </c>
      <c r="M100" s="185" t="str">
        <f>IF('(入力①) 基本情報入力シート'!R121="","",'(入力①) 基本情報入力シート'!R121)</f>
        <v/>
      </c>
      <c r="N100" s="185" t="str">
        <f>IF('(入力①) 基本情報入力シート'!W121="","",'(入力①) 基本情報入力シート'!W121)</f>
        <v/>
      </c>
      <c r="O100" s="185" t="str">
        <f>IF('(入力①) 基本情報入力シート'!X121="","",'(入力①) 基本情報入力シート'!X121)</f>
        <v/>
      </c>
      <c r="P100" s="198" t="str">
        <f>IF('(入力①) 基本情報入力シート'!Y121="","",'(入力①) 基本情報入力シート'!Y121)</f>
        <v/>
      </c>
      <c r="Q100" s="204" t="str">
        <f>IF('(入力①) 基本情報入力シート'!Z121="","",'(入力①) 基本情報入力シート'!Z121)</f>
        <v/>
      </c>
      <c r="R100" s="208" t="str">
        <f>IF('(入力①) 基本情報入力シート'!AA121="","",'(入力①) 基本情報入力シート'!AA121)</f>
        <v/>
      </c>
      <c r="S100" s="212"/>
      <c r="T100" s="217"/>
      <c r="U100" s="221" t="str">
        <f>IF(P100="","",VLOOKUP(P100,'【参考】数式用'!$A$5:$I$38,MATCH(T100,'【参考】数式用'!$C$4:$G$4,0)+2,0))</f>
        <v/>
      </c>
      <c r="V100" s="225" t="s">
        <v>253</v>
      </c>
      <c r="W100" s="231"/>
      <c r="X100" s="232" t="s">
        <v>37</v>
      </c>
      <c r="Y100" s="231"/>
      <c r="Z100" s="233" t="s">
        <v>237</v>
      </c>
      <c r="AA100" s="231"/>
      <c r="AB100" s="232" t="s">
        <v>37</v>
      </c>
      <c r="AC100" s="231"/>
      <c r="AD100" s="232" t="s">
        <v>42</v>
      </c>
      <c r="AE100" s="236" t="s">
        <v>72</v>
      </c>
      <c r="AF100" s="237" t="str">
        <f t="shared" si="3"/>
        <v/>
      </c>
      <c r="AG100" s="240" t="s">
        <v>255</v>
      </c>
      <c r="AH100" s="243" t="str">
        <f t="shared" si="4"/>
        <v/>
      </c>
    </row>
    <row r="101" spans="1:34" ht="36.75" customHeight="1">
      <c r="A101" s="158">
        <f t="shared" si="5"/>
        <v>90</v>
      </c>
      <c r="B101" s="164" t="str">
        <f>IF('(入力①) 基本情報入力シート'!C122="","",'(入力①) 基本情報入力シート'!C122)</f>
        <v/>
      </c>
      <c r="C101" s="169" t="str">
        <f>IF('(入力①) 基本情報入力シート'!D122="","",'(入力①) 基本情報入力シート'!D122)</f>
        <v/>
      </c>
      <c r="D101" s="172" t="str">
        <f>IF('(入力①) 基本情報入力シート'!E122="","",'(入力①) 基本情報入力シート'!E122)</f>
        <v/>
      </c>
      <c r="E101" s="172" t="str">
        <f>IF('(入力①) 基本情報入力シート'!F122="","",'(入力①) 基本情報入力シート'!F122)</f>
        <v/>
      </c>
      <c r="F101" s="172" t="str">
        <f>IF('(入力①) 基本情報入力シート'!G122="","",'(入力①) 基本情報入力シート'!G122)</f>
        <v/>
      </c>
      <c r="G101" s="172" t="str">
        <f>IF('(入力①) 基本情報入力シート'!H122="","",'(入力①) 基本情報入力シート'!H122)</f>
        <v/>
      </c>
      <c r="H101" s="172" t="str">
        <f>IF('(入力①) 基本情報入力シート'!I122="","",'(入力①) 基本情報入力シート'!I122)</f>
        <v/>
      </c>
      <c r="I101" s="172" t="str">
        <f>IF('(入力①) 基本情報入力シート'!J122="","",'(入力①) 基本情報入力シート'!J122)</f>
        <v/>
      </c>
      <c r="J101" s="172" t="str">
        <f>IF('(入力①) 基本情報入力シート'!K122="","",'(入力①) 基本情報入力シート'!K122)</f>
        <v/>
      </c>
      <c r="K101" s="177" t="str">
        <f>IF('(入力①) 基本情報入力シート'!L122="","",'(入力①) 基本情報入力シート'!L122)</f>
        <v/>
      </c>
      <c r="L101" s="181" t="str">
        <f>IF('(入力①) 基本情報入力シート'!M122="","",'(入力①) 基本情報入力シート'!M122)</f>
        <v/>
      </c>
      <c r="M101" s="185" t="str">
        <f>IF('(入力①) 基本情報入力シート'!R122="","",'(入力①) 基本情報入力シート'!R122)</f>
        <v/>
      </c>
      <c r="N101" s="185" t="str">
        <f>IF('(入力①) 基本情報入力シート'!W122="","",'(入力①) 基本情報入力シート'!W122)</f>
        <v/>
      </c>
      <c r="O101" s="185" t="str">
        <f>IF('(入力①) 基本情報入力シート'!X122="","",'(入力①) 基本情報入力シート'!X122)</f>
        <v/>
      </c>
      <c r="P101" s="198" t="str">
        <f>IF('(入力①) 基本情報入力シート'!Y122="","",'(入力①) 基本情報入力シート'!Y122)</f>
        <v/>
      </c>
      <c r="Q101" s="204" t="str">
        <f>IF('(入力①) 基本情報入力シート'!Z122="","",'(入力①) 基本情報入力シート'!Z122)</f>
        <v/>
      </c>
      <c r="R101" s="208" t="str">
        <f>IF('(入力①) 基本情報入力シート'!AA122="","",'(入力①) 基本情報入力シート'!AA122)</f>
        <v/>
      </c>
      <c r="S101" s="212"/>
      <c r="T101" s="217"/>
      <c r="U101" s="221" t="str">
        <f>IF(P101="","",VLOOKUP(P101,'【参考】数式用'!$A$5:$I$38,MATCH(T101,'【参考】数式用'!$C$4:$G$4,0)+2,0))</f>
        <v/>
      </c>
      <c r="V101" s="225" t="s">
        <v>253</v>
      </c>
      <c r="W101" s="231"/>
      <c r="X101" s="232" t="s">
        <v>37</v>
      </c>
      <c r="Y101" s="231"/>
      <c r="Z101" s="233" t="s">
        <v>237</v>
      </c>
      <c r="AA101" s="231"/>
      <c r="AB101" s="232" t="s">
        <v>37</v>
      </c>
      <c r="AC101" s="231"/>
      <c r="AD101" s="232" t="s">
        <v>42</v>
      </c>
      <c r="AE101" s="236" t="s">
        <v>72</v>
      </c>
      <c r="AF101" s="237" t="str">
        <f t="shared" si="3"/>
        <v/>
      </c>
      <c r="AG101" s="240" t="s">
        <v>255</v>
      </c>
      <c r="AH101" s="243" t="str">
        <f t="shared" si="4"/>
        <v/>
      </c>
    </row>
    <row r="102" spans="1:34" ht="36.75" customHeight="1">
      <c r="A102" s="158">
        <f t="shared" si="5"/>
        <v>91</v>
      </c>
      <c r="B102" s="164" t="str">
        <f>IF('(入力①) 基本情報入力シート'!C123="","",'(入力①) 基本情報入力シート'!C123)</f>
        <v/>
      </c>
      <c r="C102" s="169" t="str">
        <f>IF('(入力①) 基本情報入力シート'!D123="","",'(入力①) 基本情報入力シート'!D123)</f>
        <v/>
      </c>
      <c r="D102" s="172" t="str">
        <f>IF('(入力①) 基本情報入力シート'!E123="","",'(入力①) 基本情報入力シート'!E123)</f>
        <v/>
      </c>
      <c r="E102" s="172" t="str">
        <f>IF('(入力①) 基本情報入力シート'!F123="","",'(入力①) 基本情報入力シート'!F123)</f>
        <v/>
      </c>
      <c r="F102" s="172" t="str">
        <f>IF('(入力①) 基本情報入力シート'!G123="","",'(入力①) 基本情報入力シート'!G123)</f>
        <v/>
      </c>
      <c r="G102" s="172" t="str">
        <f>IF('(入力①) 基本情報入力シート'!H123="","",'(入力①) 基本情報入力シート'!H123)</f>
        <v/>
      </c>
      <c r="H102" s="172" t="str">
        <f>IF('(入力①) 基本情報入力シート'!I123="","",'(入力①) 基本情報入力シート'!I123)</f>
        <v/>
      </c>
      <c r="I102" s="172" t="str">
        <f>IF('(入力①) 基本情報入力シート'!J123="","",'(入力①) 基本情報入力シート'!J123)</f>
        <v/>
      </c>
      <c r="J102" s="172" t="str">
        <f>IF('(入力①) 基本情報入力シート'!K123="","",'(入力①) 基本情報入力シート'!K123)</f>
        <v/>
      </c>
      <c r="K102" s="177" t="str">
        <f>IF('(入力①) 基本情報入力シート'!L123="","",'(入力①) 基本情報入力シート'!L123)</f>
        <v/>
      </c>
      <c r="L102" s="181" t="str">
        <f>IF('(入力①) 基本情報入力シート'!M123="","",'(入力①) 基本情報入力シート'!M123)</f>
        <v/>
      </c>
      <c r="M102" s="185" t="str">
        <f>IF('(入力①) 基本情報入力シート'!R123="","",'(入力①) 基本情報入力シート'!R123)</f>
        <v/>
      </c>
      <c r="N102" s="185" t="str">
        <f>IF('(入力①) 基本情報入力シート'!W123="","",'(入力①) 基本情報入力シート'!W123)</f>
        <v/>
      </c>
      <c r="O102" s="185" t="str">
        <f>IF('(入力①) 基本情報入力シート'!X123="","",'(入力①) 基本情報入力シート'!X123)</f>
        <v/>
      </c>
      <c r="P102" s="198" t="str">
        <f>IF('(入力①) 基本情報入力シート'!Y123="","",'(入力①) 基本情報入力シート'!Y123)</f>
        <v/>
      </c>
      <c r="Q102" s="204" t="str">
        <f>IF('(入力①) 基本情報入力シート'!Z123="","",'(入力①) 基本情報入力シート'!Z123)</f>
        <v/>
      </c>
      <c r="R102" s="208" t="str">
        <f>IF('(入力①) 基本情報入力シート'!AA123="","",'(入力①) 基本情報入力シート'!AA123)</f>
        <v/>
      </c>
      <c r="S102" s="212"/>
      <c r="T102" s="217"/>
      <c r="U102" s="221" t="str">
        <f>IF(P102="","",VLOOKUP(P102,'【参考】数式用'!$A$5:$I$38,MATCH(T102,'【参考】数式用'!$C$4:$G$4,0)+2,0))</f>
        <v/>
      </c>
      <c r="V102" s="225" t="s">
        <v>253</v>
      </c>
      <c r="W102" s="231"/>
      <c r="X102" s="232" t="s">
        <v>37</v>
      </c>
      <c r="Y102" s="231"/>
      <c r="Z102" s="233" t="s">
        <v>237</v>
      </c>
      <c r="AA102" s="231"/>
      <c r="AB102" s="232" t="s">
        <v>37</v>
      </c>
      <c r="AC102" s="231"/>
      <c r="AD102" s="232" t="s">
        <v>42</v>
      </c>
      <c r="AE102" s="236" t="s">
        <v>72</v>
      </c>
      <c r="AF102" s="237" t="str">
        <f t="shared" si="3"/>
        <v/>
      </c>
      <c r="AG102" s="240" t="s">
        <v>255</v>
      </c>
      <c r="AH102" s="243" t="str">
        <f t="shared" si="4"/>
        <v/>
      </c>
    </row>
    <row r="103" spans="1:34" ht="36.75" customHeight="1">
      <c r="A103" s="158">
        <f t="shared" si="5"/>
        <v>92</v>
      </c>
      <c r="B103" s="164" t="str">
        <f>IF('(入力①) 基本情報入力シート'!C124="","",'(入力①) 基本情報入力シート'!C124)</f>
        <v/>
      </c>
      <c r="C103" s="169" t="str">
        <f>IF('(入力①) 基本情報入力シート'!D124="","",'(入力①) 基本情報入力シート'!D124)</f>
        <v/>
      </c>
      <c r="D103" s="172" t="str">
        <f>IF('(入力①) 基本情報入力シート'!E124="","",'(入力①) 基本情報入力シート'!E124)</f>
        <v/>
      </c>
      <c r="E103" s="172" t="str">
        <f>IF('(入力①) 基本情報入力シート'!F124="","",'(入力①) 基本情報入力シート'!F124)</f>
        <v/>
      </c>
      <c r="F103" s="172" t="str">
        <f>IF('(入力①) 基本情報入力シート'!G124="","",'(入力①) 基本情報入力シート'!G124)</f>
        <v/>
      </c>
      <c r="G103" s="172" t="str">
        <f>IF('(入力①) 基本情報入力シート'!H124="","",'(入力①) 基本情報入力シート'!H124)</f>
        <v/>
      </c>
      <c r="H103" s="172" t="str">
        <f>IF('(入力①) 基本情報入力シート'!I124="","",'(入力①) 基本情報入力シート'!I124)</f>
        <v/>
      </c>
      <c r="I103" s="172" t="str">
        <f>IF('(入力①) 基本情報入力シート'!J124="","",'(入力①) 基本情報入力シート'!J124)</f>
        <v/>
      </c>
      <c r="J103" s="172" t="str">
        <f>IF('(入力①) 基本情報入力シート'!K124="","",'(入力①) 基本情報入力シート'!K124)</f>
        <v/>
      </c>
      <c r="K103" s="177" t="str">
        <f>IF('(入力①) 基本情報入力シート'!L124="","",'(入力①) 基本情報入力シート'!L124)</f>
        <v/>
      </c>
      <c r="L103" s="181" t="str">
        <f>IF('(入力①) 基本情報入力シート'!M124="","",'(入力①) 基本情報入力シート'!M124)</f>
        <v/>
      </c>
      <c r="M103" s="185" t="str">
        <f>IF('(入力①) 基本情報入力シート'!R124="","",'(入力①) 基本情報入力シート'!R124)</f>
        <v/>
      </c>
      <c r="N103" s="185" t="str">
        <f>IF('(入力①) 基本情報入力シート'!W124="","",'(入力①) 基本情報入力シート'!W124)</f>
        <v/>
      </c>
      <c r="O103" s="185" t="str">
        <f>IF('(入力①) 基本情報入力シート'!X124="","",'(入力①) 基本情報入力シート'!X124)</f>
        <v/>
      </c>
      <c r="P103" s="198" t="str">
        <f>IF('(入力①) 基本情報入力シート'!Y124="","",'(入力①) 基本情報入力シート'!Y124)</f>
        <v/>
      </c>
      <c r="Q103" s="204" t="str">
        <f>IF('(入力①) 基本情報入力シート'!Z124="","",'(入力①) 基本情報入力シート'!Z124)</f>
        <v/>
      </c>
      <c r="R103" s="208" t="str">
        <f>IF('(入力①) 基本情報入力シート'!AA124="","",'(入力①) 基本情報入力シート'!AA124)</f>
        <v/>
      </c>
      <c r="S103" s="212"/>
      <c r="T103" s="217"/>
      <c r="U103" s="221" t="str">
        <f>IF(P103="","",VLOOKUP(P103,'【参考】数式用'!$A$5:$I$38,MATCH(T103,'【参考】数式用'!$C$4:$G$4,0)+2,0))</f>
        <v/>
      </c>
      <c r="V103" s="225" t="s">
        <v>253</v>
      </c>
      <c r="W103" s="231"/>
      <c r="X103" s="232" t="s">
        <v>37</v>
      </c>
      <c r="Y103" s="231"/>
      <c r="Z103" s="233" t="s">
        <v>237</v>
      </c>
      <c r="AA103" s="231"/>
      <c r="AB103" s="232" t="s">
        <v>37</v>
      </c>
      <c r="AC103" s="231"/>
      <c r="AD103" s="232" t="s">
        <v>42</v>
      </c>
      <c r="AE103" s="236" t="s">
        <v>72</v>
      </c>
      <c r="AF103" s="237" t="str">
        <f t="shared" si="3"/>
        <v/>
      </c>
      <c r="AG103" s="240" t="s">
        <v>255</v>
      </c>
      <c r="AH103" s="243" t="str">
        <f t="shared" si="4"/>
        <v/>
      </c>
    </row>
    <row r="104" spans="1:34" ht="36.75" customHeight="1">
      <c r="A104" s="158">
        <f t="shared" si="5"/>
        <v>93</v>
      </c>
      <c r="B104" s="164" t="str">
        <f>IF('(入力①) 基本情報入力シート'!C125="","",'(入力①) 基本情報入力シート'!C125)</f>
        <v/>
      </c>
      <c r="C104" s="169" t="str">
        <f>IF('(入力①) 基本情報入力シート'!D125="","",'(入力①) 基本情報入力シート'!D125)</f>
        <v/>
      </c>
      <c r="D104" s="172" t="str">
        <f>IF('(入力①) 基本情報入力シート'!E125="","",'(入力①) 基本情報入力シート'!E125)</f>
        <v/>
      </c>
      <c r="E104" s="172" t="str">
        <f>IF('(入力①) 基本情報入力シート'!F125="","",'(入力①) 基本情報入力シート'!F125)</f>
        <v/>
      </c>
      <c r="F104" s="172" t="str">
        <f>IF('(入力①) 基本情報入力シート'!G125="","",'(入力①) 基本情報入力シート'!G125)</f>
        <v/>
      </c>
      <c r="G104" s="172" t="str">
        <f>IF('(入力①) 基本情報入力シート'!H125="","",'(入力①) 基本情報入力シート'!H125)</f>
        <v/>
      </c>
      <c r="H104" s="172" t="str">
        <f>IF('(入力①) 基本情報入力シート'!I125="","",'(入力①) 基本情報入力シート'!I125)</f>
        <v/>
      </c>
      <c r="I104" s="172" t="str">
        <f>IF('(入力①) 基本情報入力シート'!J125="","",'(入力①) 基本情報入力シート'!J125)</f>
        <v/>
      </c>
      <c r="J104" s="172" t="str">
        <f>IF('(入力①) 基本情報入力シート'!K125="","",'(入力①) 基本情報入力シート'!K125)</f>
        <v/>
      </c>
      <c r="K104" s="177" t="str">
        <f>IF('(入力①) 基本情報入力シート'!L125="","",'(入力①) 基本情報入力シート'!L125)</f>
        <v/>
      </c>
      <c r="L104" s="181" t="str">
        <f>IF('(入力①) 基本情報入力シート'!M125="","",'(入力①) 基本情報入力シート'!M125)</f>
        <v/>
      </c>
      <c r="M104" s="185" t="str">
        <f>IF('(入力①) 基本情報入力シート'!R125="","",'(入力①) 基本情報入力シート'!R125)</f>
        <v/>
      </c>
      <c r="N104" s="185" t="str">
        <f>IF('(入力①) 基本情報入力シート'!W125="","",'(入力①) 基本情報入力シート'!W125)</f>
        <v/>
      </c>
      <c r="O104" s="185" t="str">
        <f>IF('(入力①) 基本情報入力シート'!X125="","",'(入力①) 基本情報入力シート'!X125)</f>
        <v/>
      </c>
      <c r="P104" s="198" t="str">
        <f>IF('(入力①) 基本情報入力シート'!Y125="","",'(入力①) 基本情報入力シート'!Y125)</f>
        <v/>
      </c>
      <c r="Q104" s="204" t="str">
        <f>IF('(入力①) 基本情報入力シート'!Z125="","",'(入力①) 基本情報入力シート'!Z125)</f>
        <v/>
      </c>
      <c r="R104" s="208" t="str">
        <f>IF('(入力①) 基本情報入力シート'!AA125="","",'(入力①) 基本情報入力シート'!AA125)</f>
        <v/>
      </c>
      <c r="S104" s="212"/>
      <c r="T104" s="217"/>
      <c r="U104" s="221" t="str">
        <f>IF(P104="","",VLOOKUP(P104,'【参考】数式用'!$A$5:$I$38,MATCH(T104,'【参考】数式用'!$C$4:$G$4,0)+2,0))</f>
        <v/>
      </c>
      <c r="V104" s="225" t="s">
        <v>253</v>
      </c>
      <c r="W104" s="231"/>
      <c r="X104" s="232" t="s">
        <v>37</v>
      </c>
      <c r="Y104" s="231"/>
      <c r="Z104" s="233" t="s">
        <v>237</v>
      </c>
      <c r="AA104" s="231"/>
      <c r="AB104" s="232" t="s">
        <v>37</v>
      </c>
      <c r="AC104" s="231"/>
      <c r="AD104" s="232" t="s">
        <v>42</v>
      </c>
      <c r="AE104" s="236" t="s">
        <v>72</v>
      </c>
      <c r="AF104" s="237" t="str">
        <f t="shared" si="3"/>
        <v/>
      </c>
      <c r="AG104" s="240" t="s">
        <v>255</v>
      </c>
      <c r="AH104" s="243" t="str">
        <f t="shared" si="4"/>
        <v/>
      </c>
    </row>
    <row r="105" spans="1:34" ht="36.75" customHeight="1">
      <c r="A105" s="158">
        <f t="shared" si="5"/>
        <v>94</v>
      </c>
      <c r="B105" s="164" t="str">
        <f>IF('(入力①) 基本情報入力シート'!C126="","",'(入力①) 基本情報入力シート'!C126)</f>
        <v/>
      </c>
      <c r="C105" s="169" t="str">
        <f>IF('(入力①) 基本情報入力シート'!D126="","",'(入力①) 基本情報入力シート'!D126)</f>
        <v/>
      </c>
      <c r="D105" s="172" t="str">
        <f>IF('(入力①) 基本情報入力シート'!E126="","",'(入力①) 基本情報入力シート'!E126)</f>
        <v/>
      </c>
      <c r="E105" s="172" t="str">
        <f>IF('(入力①) 基本情報入力シート'!F126="","",'(入力①) 基本情報入力シート'!F126)</f>
        <v/>
      </c>
      <c r="F105" s="172" t="str">
        <f>IF('(入力①) 基本情報入力シート'!G126="","",'(入力①) 基本情報入力シート'!G126)</f>
        <v/>
      </c>
      <c r="G105" s="172" t="str">
        <f>IF('(入力①) 基本情報入力シート'!H126="","",'(入力①) 基本情報入力シート'!H126)</f>
        <v/>
      </c>
      <c r="H105" s="172" t="str">
        <f>IF('(入力①) 基本情報入力シート'!I126="","",'(入力①) 基本情報入力シート'!I126)</f>
        <v/>
      </c>
      <c r="I105" s="172" t="str">
        <f>IF('(入力①) 基本情報入力シート'!J126="","",'(入力①) 基本情報入力シート'!J126)</f>
        <v/>
      </c>
      <c r="J105" s="172" t="str">
        <f>IF('(入力①) 基本情報入力シート'!K126="","",'(入力①) 基本情報入力シート'!K126)</f>
        <v/>
      </c>
      <c r="K105" s="177" t="str">
        <f>IF('(入力①) 基本情報入力シート'!L126="","",'(入力①) 基本情報入力シート'!L126)</f>
        <v/>
      </c>
      <c r="L105" s="181" t="str">
        <f>IF('(入力①) 基本情報入力シート'!M126="","",'(入力①) 基本情報入力シート'!M126)</f>
        <v/>
      </c>
      <c r="M105" s="185" t="str">
        <f>IF('(入力①) 基本情報入力シート'!R126="","",'(入力①) 基本情報入力シート'!R126)</f>
        <v/>
      </c>
      <c r="N105" s="185" t="str">
        <f>IF('(入力①) 基本情報入力シート'!W126="","",'(入力①) 基本情報入力シート'!W126)</f>
        <v/>
      </c>
      <c r="O105" s="185" t="str">
        <f>IF('(入力①) 基本情報入力シート'!X126="","",'(入力①) 基本情報入力シート'!X126)</f>
        <v/>
      </c>
      <c r="P105" s="198" t="str">
        <f>IF('(入力①) 基本情報入力シート'!Y126="","",'(入力①) 基本情報入力シート'!Y126)</f>
        <v/>
      </c>
      <c r="Q105" s="204" t="str">
        <f>IF('(入力①) 基本情報入力シート'!Z126="","",'(入力①) 基本情報入力シート'!Z126)</f>
        <v/>
      </c>
      <c r="R105" s="208" t="str">
        <f>IF('(入力①) 基本情報入力シート'!AA126="","",'(入力①) 基本情報入力シート'!AA126)</f>
        <v/>
      </c>
      <c r="S105" s="212"/>
      <c r="T105" s="217"/>
      <c r="U105" s="221" t="str">
        <f>IF(P105="","",VLOOKUP(P105,'【参考】数式用'!$A$5:$I$38,MATCH(T105,'【参考】数式用'!$C$4:$G$4,0)+2,0))</f>
        <v/>
      </c>
      <c r="V105" s="225" t="s">
        <v>253</v>
      </c>
      <c r="W105" s="231"/>
      <c r="X105" s="232" t="s">
        <v>37</v>
      </c>
      <c r="Y105" s="231"/>
      <c r="Z105" s="233" t="s">
        <v>237</v>
      </c>
      <c r="AA105" s="231"/>
      <c r="AB105" s="232" t="s">
        <v>37</v>
      </c>
      <c r="AC105" s="231"/>
      <c r="AD105" s="232" t="s">
        <v>42</v>
      </c>
      <c r="AE105" s="236" t="s">
        <v>72</v>
      </c>
      <c r="AF105" s="237" t="str">
        <f t="shared" si="3"/>
        <v/>
      </c>
      <c r="AG105" s="240" t="s">
        <v>255</v>
      </c>
      <c r="AH105" s="243" t="str">
        <f t="shared" si="4"/>
        <v/>
      </c>
    </row>
    <row r="106" spans="1:34" ht="36.75" customHeight="1">
      <c r="A106" s="158">
        <f t="shared" si="5"/>
        <v>95</v>
      </c>
      <c r="B106" s="164" t="str">
        <f>IF('(入力①) 基本情報入力シート'!C127="","",'(入力①) 基本情報入力シート'!C127)</f>
        <v/>
      </c>
      <c r="C106" s="169" t="str">
        <f>IF('(入力①) 基本情報入力シート'!D127="","",'(入力①) 基本情報入力シート'!D127)</f>
        <v/>
      </c>
      <c r="D106" s="172" t="str">
        <f>IF('(入力①) 基本情報入力シート'!E127="","",'(入力①) 基本情報入力シート'!E127)</f>
        <v/>
      </c>
      <c r="E106" s="172" t="str">
        <f>IF('(入力①) 基本情報入力シート'!F127="","",'(入力①) 基本情報入力シート'!F127)</f>
        <v/>
      </c>
      <c r="F106" s="172" t="str">
        <f>IF('(入力①) 基本情報入力シート'!G127="","",'(入力①) 基本情報入力シート'!G127)</f>
        <v/>
      </c>
      <c r="G106" s="172" t="str">
        <f>IF('(入力①) 基本情報入力シート'!H127="","",'(入力①) 基本情報入力シート'!H127)</f>
        <v/>
      </c>
      <c r="H106" s="172" t="str">
        <f>IF('(入力①) 基本情報入力シート'!I127="","",'(入力①) 基本情報入力シート'!I127)</f>
        <v/>
      </c>
      <c r="I106" s="172" t="str">
        <f>IF('(入力①) 基本情報入力シート'!J127="","",'(入力①) 基本情報入力シート'!J127)</f>
        <v/>
      </c>
      <c r="J106" s="172" t="str">
        <f>IF('(入力①) 基本情報入力シート'!K127="","",'(入力①) 基本情報入力シート'!K127)</f>
        <v/>
      </c>
      <c r="K106" s="177" t="str">
        <f>IF('(入力①) 基本情報入力シート'!L127="","",'(入力①) 基本情報入力シート'!L127)</f>
        <v/>
      </c>
      <c r="L106" s="181" t="str">
        <f>IF('(入力①) 基本情報入力シート'!M127="","",'(入力①) 基本情報入力シート'!M127)</f>
        <v/>
      </c>
      <c r="M106" s="185" t="str">
        <f>IF('(入力①) 基本情報入力シート'!R127="","",'(入力①) 基本情報入力シート'!R127)</f>
        <v/>
      </c>
      <c r="N106" s="185" t="str">
        <f>IF('(入力①) 基本情報入力シート'!W127="","",'(入力①) 基本情報入力シート'!W127)</f>
        <v/>
      </c>
      <c r="O106" s="185" t="str">
        <f>IF('(入力①) 基本情報入力シート'!X127="","",'(入力①) 基本情報入力シート'!X127)</f>
        <v/>
      </c>
      <c r="P106" s="198" t="str">
        <f>IF('(入力①) 基本情報入力シート'!Y127="","",'(入力①) 基本情報入力シート'!Y127)</f>
        <v/>
      </c>
      <c r="Q106" s="204" t="str">
        <f>IF('(入力①) 基本情報入力シート'!Z127="","",'(入力①) 基本情報入力シート'!Z127)</f>
        <v/>
      </c>
      <c r="R106" s="208" t="str">
        <f>IF('(入力①) 基本情報入力シート'!AA127="","",'(入力①) 基本情報入力シート'!AA127)</f>
        <v/>
      </c>
      <c r="S106" s="212"/>
      <c r="T106" s="217"/>
      <c r="U106" s="221" t="str">
        <f>IF(P106="","",VLOOKUP(P106,'【参考】数式用'!$A$5:$I$38,MATCH(T106,'【参考】数式用'!$C$4:$G$4,0)+2,0))</f>
        <v/>
      </c>
      <c r="V106" s="225" t="s">
        <v>253</v>
      </c>
      <c r="W106" s="231"/>
      <c r="X106" s="232" t="s">
        <v>37</v>
      </c>
      <c r="Y106" s="231"/>
      <c r="Z106" s="233" t="s">
        <v>237</v>
      </c>
      <c r="AA106" s="231"/>
      <c r="AB106" s="232" t="s">
        <v>37</v>
      </c>
      <c r="AC106" s="231"/>
      <c r="AD106" s="232" t="s">
        <v>42</v>
      </c>
      <c r="AE106" s="236" t="s">
        <v>72</v>
      </c>
      <c r="AF106" s="237" t="str">
        <f t="shared" si="3"/>
        <v/>
      </c>
      <c r="AG106" s="240" t="s">
        <v>255</v>
      </c>
      <c r="AH106" s="243" t="str">
        <f t="shared" si="4"/>
        <v/>
      </c>
    </row>
    <row r="107" spans="1:34" ht="36.75" customHeight="1">
      <c r="A107" s="158">
        <f t="shared" si="5"/>
        <v>96</v>
      </c>
      <c r="B107" s="164" t="str">
        <f>IF('(入力①) 基本情報入力シート'!C128="","",'(入力①) 基本情報入力シート'!C128)</f>
        <v/>
      </c>
      <c r="C107" s="169" t="str">
        <f>IF('(入力①) 基本情報入力シート'!D128="","",'(入力①) 基本情報入力シート'!D128)</f>
        <v/>
      </c>
      <c r="D107" s="172" t="str">
        <f>IF('(入力①) 基本情報入力シート'!E128="","",'(入力①) 基本情報入力シート'!E128)</f>
        <v/>
      </c>
      <c r="E107" s="172" t="str">
        <f>IF('(入力①) 基本情報入力シート'!F128="","",'(入力①) 基本情報入力シート'!F128)</f>
        <v/>
      </c>
      <c r="F107" s="172" t="str">
        <f>IF('(入力①) 基本情報入力シート'!G128="","",'(入力①) 基本情報入力シート'!G128)</f>
        <v/>
      </c>
      <c r="G107" s="172" t="str">
        <f>IF('(入力①) 基本情報入力シート'!H128="","",'(入力①) 基本情報入力シート'!H128)</f>
        <v/>
      </c>
      <c r="H107" s="172" t="str">
        <f>IF('(入力①) 基本情報入力シート'!I128="","",'(入力①) 基本情報入力シート'!I128)</f>
        <v/>
      </c>
      <c r="I107" s="172" t="str">
        <f>IF('(入力①) 基本情報入力シート'!J128="","",'(入力①) 基本情報入力シート'!J128)</f>
        <v/>
      </c>
      <c r="J107" s="172" t="str">
        <f>IF('(入力①) 基本情報入力シート'!K128="","",'(入力①) 基本情報入力シート'!K128)</f>
        <v/>
      </c>
      <c r="K107" s="177" t="str">
        <f>IF('(入力①) 基本情報入力シート'!L128="","",'(入力①) 基本情報入力シート'!L128)</f>
        <v/>
      </c>
      <c r="L107" s="181" t="str">
        <f>IF('(入力①) 基本情報入力シート'!M128="","",'(入力①) 基本情報入力シート'!M128)</f>
        <v/>
      </c>
      <c r="M107" s="185" t="str">
        <f>IF('(入力①) 基本情報入力シート'!R128="","",'(入力①) 基本情報入力シート'!R128)</f>
        <v/>
      </c>
      <c r="N107" s="185" t="str">
        <f>IF('(入力①) 基本情報入力シート'!W128="","",'(入力①) 基本情報入力シート'!W128)</f>
        <v/>
      </c>
      <c r="O107" s="185" t="str">
        <f>IF('(入力①) 基本情報入力シート'!X128="","",'(入力①) 基本情報入力シート'!X128)</f>
        <v/>
      </c>
      <c r="P107" s="198" t="str">
        <f>IF('(入力①) 基本情報入力シート'!Y128="","",'(入力①) 基本情報入力シート'!Y128)</f>
        <v/>
      </c>
      <c r="Q107" s="204" t="str">
        <f>IF('(入力①) 基本情報入力シート'!Z128="","",'(入力①) 基本情報入力シート'!Z128)</f>
        <v/>
      </c>
      <c r="R107" s="208" t="str">
        <f>IF('(入力①) 基本情報入力シート'!AA128="","",'(入力①) 基本情報入力シート'!AA128)</f>
        <v/>
      </c>
      <c r="S107" s="212"/>
      <c r="T107" s="217"/>
      <c r="U107" s="221" t="str">
        <f>IF(P107="","",VLOOKUP(P107,'【参考】数式用'!$A$5:$I$38,MATCH(T107,'【参考】数式用'!$C$4:$G$4,0)+2,0))</f>
        <v/>
      </c>
      <c r="V107" s="225" t="s">
        <v>253</v>
      </c>
      <c r="W107" s="231"/>
      <c r="X107" s="232" t="s">
        <v>37</v>
      </c>
      <c r="Y107" s="231"/>
      <c r="Z107" s="233" t="s">
        <v>237</v>
      </c>
      <c r="AA107" s="231"/>
      <c r="AB107" s="232" t="s">
        <v>37</v>
      </c>
      <c r="AC107" s="231"/>
      <c r="AD107" s="232" t="s">
        <v>42</v>
      </c>
      <c r="AE107" s="236" t="s">
        <v>72</v>
      </c>
      <c r="AF107" s="237" t="str">
        <f t="shared" si="3"/>
        <v/>
      </c>
      <c r="AG107" s="240" t="s">
        <v>255</v>
      </c>
      <c r="AH107" s="243" t="str">
        <f t="shared" si="4"/>
        <v/>
      </c>
    </row>
    <row r="108" spans="1:34" ht="36.75" customHeight="1">
      <c r="A108" s="158">
        <f t="shared" si="5"/>
        <v>97</v>
      </c>
      <c r="B108" s="164" t="str">
        <f>IF('(入力①) 基本情報入力シート'!C129="","",'(入力①) 基本情報入力シート'!C129)</f>
        <v/>
      </c>
      <c r="C108" s="169" t="str">
        <f>IF('(入力①) 基本情報入力シート'!D129="","",'(入力①) 基本情報入力シート'!D129)</f>
        <v/>
      </c>
      <c r="D108" s="172" t="str">
        <f>IF('(入力①) 基本情報入力シート'!E129="","",'(入力①) 基本情報入力シート'!E129)</f>
        <v/>
      </c>
      <c r="E108" s="172" t="str">
        <f>IF('(入力①) 基本情報入力シート'!F129="","",'(入力①) 基本情報入力シート'!F129)</f>
        <v/>
      </c>
      <c r="F108" s="172" t="str">
        <f>IF('(入力①) 基本情報入力シート'!G129="","",'(入力①) 基本情報入力シート'!G129)</f>
        <v/>
      </c>
      <c r="G108" s="172" t="str">
        <f>IF('(入力①) 基本情報入力シート'!H129="","",'(入力①) 基本情報入力シート'!H129)</f>
        <v/>
      </c>
      <c r="H108" s="172" t="str">
        <f>IF('(入力①) 基本情報入力シート'!I129="","",'(入力①) 基本情報入力シート'!I129)</f>
        <v/>
      </c>
      <c r="I108" s="172" t="str">
        <f>IF('(入力①) 基本情報入力シート'!J129="","",'(入力①) 基本情報入力シート'!J129)</f>
        <v/>
      </c>
      <c r="J108" s="172" t="str">
        <f>IF('(入力①) 基本情報入力シート'!K129="","",'(入力①) 基本情報入力シート'!K129)</f>
        <v/>
      </c>
      <c r="K108" s="177" t="str">
        <f>IF('(入力①) 基本情報入力シート'!L129="","",'(入力①) 基本情報入力シート'!L129)</f>
        <v/>
      </c>
      <c r="L108" s="181" t="str">
        <f>IF('(入力①) 基本情報入力シート'!M129="","",'(入力①) 基本情報入力シート'!M129)</f>
        <v/>
      </c>
      <c r="M108" s="185" t="str">
        <f>IF('(入力①) 基本情報入力シート'!R129="","",'(入力①) 基本情報入力シート'!R129)</f>
        <v/>
      </c>
      <c r="N108" s="185" t="str">
        <f>IF('(入力①) 基本情報入力シート'!W129="","",'(入力①) 基本情報入力シート'!W129)</f>
        <v/>
      </c>
      <c r="O108" s="185" t="str">
        <f>IF('(入力①) 基本情報入力シート'!X129="","",'(入力①) 基本情報入力シート'!X129)</f>
        <v/>
      </c>
      <c r="P108" s="198" t="str">
        <f>IF('(入力①) 基本情報入力シート'!Y129="","",'(入力①) 基本情報入力シート'!Y129)</f>
        <v/>
      </c>
      <c r="Q108" s="204" t="str">
        <f>IF('(入力①) 基本情報入力シート'!Z129="","",'(入力①) 基本情報入力シート'!Z129)</f>
        <v/>
      </c>
      <c r="R108" s="208" t="str">
        <f>IF('(入力①) 基本情報入力シート'!AA129="","",'(入力①) 基本情報入力シート'!AA129)</f>
        <v/>
      </c>
      <c r="S108" s="212"/>
      <c r="T108" s="217"/>
      <c r="U108" s="221" t="str">
        <f>IF(P108="","",VLOOKUP(P108,'【参考】数式用'!$A$5:$I$38,MATCH(T108,'【参考】数式用'!$C$4:$G$4,0)+2,0))</f>
        <v/>
      </c>
      <c r="V108" s="225" t="s">
        <v>253</v>
      </c>
      <c r="W108" s="231"/>
      <c r="X108" s="232" t="s">
        <v>37</v>
      </c>
      <c r="Y108" s="231"/>
      <c r="Z108" s="233" t="s">
        <v>237</v>
      </c>
      <c r="AA108" s="231"/>
      <c r="AB108" s="232" t="s">
        <v>37</v>
      </c>
      <c r="AC108" s="231"/>
      <c r="AD108" s="232" t="s">
        <v>42</v>
      </c>
      <c r="AE108" s="236" t="s">
        <v>72</v>
      </c>
      <c r="AF108" s="237" t="str">
        <f t="shared" si="3"/>
        <v/>
      </c>
      <c r="AG108" s="240" t="s">
        <v>255</v>
      </c>
      <c r="AH108" s="243" t="str">
        <f t="shared" si="4"/>
        <v/>
      </c>
    </row>
    <row r="109" spans="1:34" ht="36.75" customHeight="1">
      <c r="A109" s="158">
        <f t="shared" si="5"/>
        <v>98</v>
      </c>
      <c r="B109" s="164" t="str">
        <f>IF('(入力①) 基本情報入力シート'!C130="","",'(入力①) 基本情報入力シート'!C130)</f>
        <v/>
      </c>
      <c r="C109" s="169" t="str">
        <f>IF('(入力①) 基本情報入力シート'!D130="","",'(入力①) 基本情報入力シート'!D130)</f>
        <v/>
      </c>
      <c r="D109" s="172" t="str">
        <f>IF('(入力①) 基本情報入力シート'!E130="","",'(入力①) 基本情報入力シート'!E130)</f>
        <v/>
      </c>
      <c r="E109" s="172" t="str">
        <f>IF('(入力①) 基本情報入力シート'!F130="","",'(入力①) 基本情報入力シート'!F130)</f>
        <v/>
      </c>
      <c r="F109" s="172" t="str">
        <f>IF('(入力①) 基本情報入力シート'!G130="","",'(入力①) 基本情報入力シート'!G130)</f>
        <v/>
      </c>
      <c r="G109" s="172" t="str">
        <f>IF('(入力①) 基本情報入力シート'!H130="","",'(入力①) 基本情報入力シート'!H130)</f>
        <v/>
      </c>
      <c r="H109" s="172" t="str">
        <f>IF('(入力①) 基本情報入力シート'!I130="","",'(入力①) 基本情報入力シート'!I130)</f>
        <v/>
      </c>
      <c r="I109" s="172" t="str">
        <f>IF('(入力①) 基本情報入力シート'!J130="","",'(入力①) 基本情報入力シート'!J130)</f>
        <v/>
      </c>
      <c r="J109" s="172" t="str">
        <f>IF('(入力①) 基本情報入力シート'!K130="","",'(入力①) 基本情報入力シート'!K130)</f>
        <v/>
      </c>
      <c r="K109" s="177" t="str">
        <f>IF('(入力①) 基本情報入力シート'!L130="","",'(入力①) 基本情報入力シート'!L130)</f>
        <v/>
      </c>
      <c r="L109" s="181" t="str">
        <f>IF('(入力①) 基本情報入力シート'!M130="","",'(入力①) 基本情報入力シート'!M130)</f>
        <v/>
      </c>
      <c r="M109" s="185" t="str">
        <f>IF('(入力①) 基本情報入力シート'!R130="","",'(入力①) 基本情報入力シート'!R130)</f>
        <v/>
      </c>
      <c r="N109" s="185" t="str">
        <f>IF('(入力①) 基本情報入力シート'!W130="","",'(入力①) 基本情報入力シート'!W130)</f>
        <v/>
      </c>
      <c r="O109" s="185" t="str">
        <f>IF('(入力①) 基本情報入力シート'!X130="","",'(入力①) 基本情報入力シート'!X130)</f>
        <v/>
      </c>
      <c r="P109" s="198" t="str">
        <f>IF('(入力①) 基本情報入力シート'!Y130="","",'(入力①) 基本情報入力シート'!Y130)</f>
        <v/>
      </c>
      <c r="Q109" s="204" t="str">
        <f>IF('(入力①) 基本情報入力シート'!Z130="","",'(入力①) 基本情報入力シート'!Z130)</f>
        <v/>
      </c>
      <c r="R109" s="208" t="str">
        <f>IF('(入力①) 基本情報入力シート'!AA130="","",'(入力①) 基本情報入力シート'!AA130)</f>
        <v/>
      </c>
      <c r="S109" s="212"/>
      <c r="T109" s="217"/>
      <c r="U109" s="221" t="str">
        <f>IF(P109="","",VLOOKUP(P109,'【参考】数式用'!$A$5:$I$38,MATCH(T109,'【参考】数式用'!$C$4:$G$4,0)+2,0))</f>
        <v/>
      </c>
      <c r="V109" s="225" t="s">
        <v>253</v>
      </c>
      <c r="W109" s="231"/>
      <c r="X109" s="232" t="s">
        <v>37</v>
      </c>
      <c r="Y109" s="231"/>
      <c r="Z109" s="233" t="s">
        <v>237</v>
      </c>
      <c r="AA109" s="231"/>
      <c r="AB109" s="232" t="s">
        <v>37</v>
      </c>
      <c r="AC109" s="231"/>
      <c r="AD109" s="232" t="s">
        <v>42</v>
      </c>
      <c r="AE109" s="236" t="s">
        <v>72</v>
      </c>
      <c r="AF109" s="237" t="str">
        <f t="shared" si="3"/>
        <v/>
      </c>
      <c r="AG109" s="240" t="s">
        <v>255</v>
      </c>
      <c r="AH109" s="243" t="str">
        <f t="shared" si="4"/>
        <v/>
      </c>
    </row>
    <row r="110" spans="1:34" ht="36.75" customHeight="1">
      <c r="A110" s="158">
        <f t="shared" si="5"/>
        <v>99</v>
      </c>
      <c r="B110" s="164" t="str">
        <f>IF('(入力①) 基本情報入力シート'!C131="","",'(入力①) 基本情報入力シート'!C131)</f>
        <v/>
      </c>
      <c r="C110" s="169" t="str">
        <f>IF('(入力①) 基本情報入力シート'!D131="","",'(入力①) 基本情報入力シート'!D131)</f>
        <v/>
      </c>
      <c r="D110" s="172" t="str">
        <f>IF('(入力①) 基本情報入力シート'!E131="","",'(入力①) 基本情報入力シート'!E131)</f>
        <v/>
      </c>
      <c r="E110" s="172" t="str">
        <f>IF('(入力①) 基本情報入力シート'!F131="","",'(入力①) 基本情報入力シート'!F131)</f>
        <v/>
      </c>
      <c r="F110" s="172" t="str">
        <f>IF('(入力①) 基本情報入力シート'!G131="","",'(入力①) 基本情報入力シート'!G131)</f>
        <v/>
      </c>
      <c r="G110" s="172" t="str">
        <f>IF('(入力①) 基本情報入力シート'!H131="","",'(入力①) 基本情報入力シート'!H131)</f>
        <v/>
      </c>
      <c r="H110" s="172" t="str">
        <f>IF('(入力①) 基本情報入力シート'!I131="","",'(入力①) 基本情報入力シート'!I131)</f>
        <v/>
      </c>
      <c r="I110" s="172" t="str">
        <f>IF('(入力①) 基本情報入力シート'!J131="","",'(入力①) 基本情報入力シート'!J131)</f>
        <v/>
      </c>
      <c r="J110" s="172" t="str">
        <f>IF('(入力①) 基本情報入力シート'!K131="","",'(入力①) 基本情報入力シート'!K131)</f>
        <v/>
      </c>
      <c r="K110" s="177" t="str">
        <f>IF('(入力①) 基本情報入力シート'!L131="","",'(入力①) 基本情報入力シート'!L131)</f>
        <v/>
      </c>
      <c r="L110" s="181" t="str">
        <f>IF('(入力①) 基本情報入力シート'!M131="","",'(入力①) 基本情報入力シート'!M131)</f>
        <v/>
      </c>
      <c r="M110" s="185" t="str">
        <f>IF('(入力①) 基本情報入力シート'!R131="","",'(入力①) 基本情報入力シート'!R131)</f>
        <v/>
      </c>
      <c r="N110" s="185" t="str">
        <f>IF('(入力①) 基本情報入力シート'!W131="","",'(入力①) 基本情報入力シート'!W131)</f>
        <v/>
      </c>
      <c r="O110" s="185" t="str">
        <f>IF('(入力①) 基本情報入力シート'!X131="","",'(入力①) 基本情報入力シート'!X131)</f>
        <v/>
      </c>
      <c r="P110" s="198" t="str">
        <f>IF('(入力①) 基本情報入力シート'!Y131="","",'(入力①) 基本情報入力シート'!Y131)</f>
        <v/>
      </c>
      <c r="Q110" s="204" t="str">
        <f>IF('(入力①) 基本情報入力シート'!Z131="","",'(入力①) 基本情報入力シート'!Z131)</f>
        <v/>
      </c>
      <c r="R110" s="208" t="str">
        <f>IF('(入力①) 基本情報入力シート'!AA131="","",'(入力①) 基本情報入力シート'!AA131)</f>
        <v/>
      </c>
      <c r="S110" s="212"/>
      <c r="T110" s="217"/>
      <c r="U110" s="221" t="str">
        <f>IF(P110="","",VLOOKUP(P110,'【参考】数式用'!$A$5:$I$38,MATCH(T110,'【参考】数式用'!$C$4:$G$4,0)+2,0))</f>
        <v/>
      </c>
      <c r="V110" s="225" t="s">
        <v>253</v>
      </c>
      <c r="W110" s="231"/>
      <c r="X110" s="232" t="s">
        <v>37</v>
      </c>
      <c r="Y110" s="231"/>
      <c r="Z110" s="233" t="s">
        <v>237</v>
      </c>
      <c r="AA110" s="231"/>
      <c r="AB110" s="232" t="s">
        <v>37</v>
      </c>
      <c r="AC110" s="231"/>
      <c r="AD110" s="232" t="s">
        <v>42</v>
      </c>
      <c r="AE110" s="236" t="s">
        <v>72</v>
      </c>
      <c r="AF110" s="237" t="str">
        <f t="shared" si="3"/>
        <v/>
      </c>
      <c r="AG110" s="240" t="s">
        <v>255</v>
      </c>
      <c r="AH110" s="243" t="str">
        <f t="shared" si="4"/>
        <v/>
      </c>
    </row>
    <row r="111" spans="1:34" ht="36.75" customHeight="1">
      <c r="A111" s="158">
        <f t="shared" si="5"/>
        <v>100</v>
      </c>
      <c r="B111" s="164" t="str">
        <f>IF('(入力①) 基本情報入力シート'!C132="","",'(入力①) 基本情報入力シート'!C132)</f>
        <v/>
      </c>
      <c r="C111" s="169" t="str">
        <f>IF('(入力①) 基本情報入力シート'!D132="","",'(入力①) 基本情報入力シート'!D132)</f>
        <v/>
      </c>
      <c r="D111" s="172" t="str">
        <f>IF('(入力①) 基本情報入力シート'!E132="","",'(入力①) 基本情報入力シート'!E132)</f>
        <v/>
      </c>
      <c r="E111" s="172" t="str">
        <f>IF('(入力①) 基本情報入力シート'!F132="","",'(入力①) 基本情報入力シート'!F132)</f>
        <v/>
      </c>
      <c r="F111" s="172" t="str">
        <f>IF('(入力①) 基本情報入力シート'!G132="","",'(入力①) 基本情報入力シート'!G132)</f>
        <v/>
      </c>
      <c r="G111" s="172" t="str">
        <f>IF('(入力①) 基本情報入力シート'!H132="","",'(入力①) 基本情報入力シート'!H132)</f>
        <v/>
      </c>
      <c r="H111" s="172" t="str">
        <f>IF('(入力①) 基本情報入力シート'!I132="","",'(入力①) 基本情報入力シート'!I132)</f>
        <v/>
      </c>
      <c r="I111" s="172" t="str">
        <f>IF('(入力①) 基本情報入力シート'!J132="","",'(入力①) 基本情報入力シート'!J132)</f>
        <v/>
      </c>
      <c r="J111" s="172" t="str">
        <f>IF('(入力①) 基本情報入力シート'!K132="","",'(入力①) 基本情報入力シート'!K132)</f>
        <v/>
      </c>
      <c r="K111" s="177" t="str">
        <f>IF('(入力①) 基本情報入力シート'!L132="","",'(入力①) 基本情報入力シート'!L132)</f>
        <v/>
      </c>
      <c r="L111" s="181" t="str">
        <f>IF('(入力①) 基本情報入力シート'!M132="","",'(入力①) 基本情報入力シート'!M132)</f>
        <v/>
      </c>
      <c r="M111" s="185" t="str">
        <f>IF('(入力①) 基本情報入力シート'!R132="","",'(入力①) 基本情報入力シート'!R132)</f>
        <v/>
      </c>
      <c r="N111" s="185" t="str">
        <f>IF('(入力①) 基本情報入力シート'!W132="","",'(入力①) 基本情報入力シート'!W132)</f>
        <v/>
      </c>
      <c r="O111" s="185" t="str">
        <f>IF('(入力①) 基本情報入力シート'!X132="","",'(入力①) 基本情報入力シート'!X132)</f>
        <v/>
      </c>
      <c r="P111" s="198" t="str">
        <f>IF('(入力①) 基本情報入力シート'!Y132="","",'(入力①) 基本情報入力シート'!Y132)</f>
        <v/>
      </c>
      <c r="Q111" s="204" t="str">
        <f>IF('(入力①) 基本情報入力シート'!Z132="","",'(入力①) 基本情報入力シート'!Z132)</f>
        <v/>
      </c>
      <c r="R111" s="208" t="str">
        <f>IF('(入力①) 基本情報入力シート'!AA132="","",'(入力①) 基本情報入力シート'!AA132)</f>
        <v/>
      </c>
      <c r="S111" s="212"/>
      <c r="T111" s="217"/>
      <c r="U111" s="221" t="str">
        <f>IF(P111="","",VLOOKUP(P111,'【参考】数式用'!$A$5:$I$38,MATCH(T111,'【参考】数式用'!$C$4:$G$4,0)+2,0))</f>
        <v/>
      </c>
      <c r="V111" s="225" t="s">
        <v>253</v>
      </c>
      <c r="W111" s="231"/>
      <c r="X111" s="232" t="s">
        <v>37</v>
      </c>
      <c r="Y111" s="231"/>
      <c r="Z111" s="233" t="s">
        <v>237</v>
      </c>
      <c r="AA111" s="231"/>
      <c r="AB111" s="232" t="s">
        <v>37</v>
      </c>
      <c r="AC111" s="231"/>
      <c r="AD111" s="232" t="s">
        <v>42</v>
      </c>
      <c r="AE111" s="236" t="s">
        <v>72</v>
      </c>
      <c r="AF111" s="237" t="str">
        <f t="shared" si="3"/>
        <v/>
      </c>
      <c r="AG111" s="240" t="s">
        <v>255</v>
      </c>
      <c r="AH111" s="243" t="str">
        <f t="shared" si="4"/>
        <v/>
      </c>
    </row>
  </sheetData>
  <sheetProtection sheet="1" formatCells="0" formatColumns="0" formatRows="0" insertRows="0" deleteRows="0" autoFilter="0"/>
  <autoFilter ref="L11:AH11"/>
  <mergeCells count="18">
    <mergeCell ref="A3:C3"/>
    <mergeCell ref="D3:O3"/>
    <mergeCell ref="A5:N5"/>
    <mergeCell ref="M8:N8"/>
    <mergeCell ref="T8:U8"/>
    <mergeCell ref="V8:AG8"/>
    <mergeCell ref="A7:A10"/>
    <mergeCell ref="B7:K10"/>
    <mergeCell ref="L7:L10"/>
    <mergeCell ref="O7:O10"/>
    <mergeCell ref="P7:P10"/>
    <mergeCell ref="Q7:Q10"/>
    <mergeCell ref="R7:R10"/>
    <mergeCell ref="AH8:AH10"/>
    <mergeCell ref="S9:S10"/>
    <mergeCell ref="T9:T10"/>
    <mergeCell ref="U9:U10"/>
    <mergeCell ref="V9:AG10"/>
  </mergeCells>
  <phoneticPr fontId="20"/>
  <dataValidations count="3">
    <dataValidation imeMode="halfAlpha" allowBlank="1" showDropDown="0" showInputMessage="1" showErrorMessage="1" sqref="B12:R111 W12:W111 Y12:Y111 AA12:AA111 AC12:AC111"/>
    <dataValidation type="list" allowBlank="1" showDropDown="0" showInputMessage="1" showErrorMessage="1" sqref="T12:T111">
      <formula1>"加算Ⅰ,加算Ⅱ,加算Ⅲ"</formula1>
    </dataValidation>
    <dataValidation type="list" allowBlank="1" showDropDown="0" showInputMessage="1" showErrorMessage="1" sqref="S12:S111">
      <formula1>"新規,継続,区分変更"</formula1>
    </dataValidation>
  </dataValidations>
  <pageMargins left="0.39370078740157483" right="0.39370078740157483" top="0.6692913385826772" bottom="0.43307086614173218" header="0.31496062992125984" footer="0.35433070866141736"/>
  <pageSetup paperSize="9" scale="44" fitToWidth="1" fitToHeight="1" orientation="landscape" usePrinterDefaults="1" r:id="rId1"/>
  <headerFooter alignWithMargins="0"/>
  <rowBreaks count="1" manualBreakCount="1">
    <brk id="31" max="32"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8C2919BE-FBCB-4F58-80CC-8F7A570DC22D}">
            <xm:f>'(入力③)別紙様式2-1 計画書_総括表'!$B$19="×"</xm:f>
            <x14:dxf>
              <fill>
                <patternFill>
                  <bgColor theme="0" tint="-0.25"/>
                </patternFill>
              </fill>
            </x14:dxf>
          </x14:cfRule>
          <xm:sqref>A1:AH31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AU114"/>
  <sheetViews>
    <sheetView view="pageBreakPreview" topLeftCell="A19" zoomScale="70" zoomScaleNormal="70" zoomScaleSheetLayoutView="70" workbookViewId="0">
      <selection activeCell="AI31" sqref="A1:AI31"/>
    </sheetView>
  </sheetViews>
  <sheetFormatPr defaultColWidth="2.5" defaultRowHeight="13.5"/>
  <cols>
    <col min="1" max="1" width="3.75" style="149" customWidth="1"/>
    <col min="2" max="11" width="2.625" style="149" customWidth="1"/>
    <col min="12" max="12" width="12.5" style="149" customWidth="1"/>
    <col min="13" max="13" width="11.875" style="149" customWidth="1"/>
    <col min="14" max="14" width="12.625" style="149" customWidth="1"/>
    <col min="15" max="16" width="31.25" style="149" customWidth="1"/>
    <col min="17" max="17" width="10.625" style="149" customWidth="1"/>
    <col min="18" max="18" width="10" style="149" customWidth="1"/>
    <col min="19" max="20" width="13.625" style="149" customWidth="1"/>
    <col min="21" max="21" width="6.75" style="149" customWidth="1"/>
    <col min="22" max="22" width="31.5" style="149" customWidth="1"/>
    <col min="23" max="23" width="4.75" style="149" bestFit="1" customWidth="1"/>
    <col min="24" max="24" width="3.625" style="149" customWidth="1"/>
    <col min="25" max="25" width="3.125" style="149" bestFit="1" customWidth="1"/>
    <col min="26" max="26" width="3.625" style="149" customWidth="1"/>
    <col min="27" max="27" width="8" style="149" bestFit="1" customWidth="1"/>
    <col min="28" max="28" width="3.625" style="149" customWidth="1"/>
    <col min="29" max="29" width="3.125" style="149" bestFit="1" customWidth="1"/>
    <col min="30" max="30" width="3.625" style="149" customWidth="1"/>
    <col min="31" max="32" width="3.125" style="149" customWidth="1"/>
    <col min="33" max="33" width="3.5" style="149" bestFit="1" customWidth="1"/>
    <col min="34" max="34" width="5.875" style="149" bestFit="1" customWidth="1"/>
    <col min="35" max="35" width="16" style="149" customWidth="1"/>
    <col min="36" max="36" width="2.5" style="149"/>
    <col min="37" max="37" width="6.125" style="149" customWidth="1"/>
    <col min="38" max="47" width="8.375" style="149" customWidth="1"/>
    <col min="48" max="16384" width="2.5" style="149"/>
  </cols>
  <sheetData>
    <row r="1" spans="1:47" ht="21" customHeight="1">
      <c r="A1" s="150" t="s">
        <v>208</v>
      </c>
      <c r="B1" s="151"/>
      <c r="C1" s="151"/>
      <c r="D1" s="151"/>
      <c r="E1" s="151"/>
      <c r="F1" s="151"/>
      <c r="G1" s="151"/>
      <c r="H1" s="159" t="s">
        <v>432</v>
      </c>
      <c r="I1" s="151"/>
      <c r="J1" s="151"/>
      <c r="K1" s="151"/>
      <c r="L1" s="151"/>
      <c r="M1" s="151"/>
      <c r="N1" s="151"/>
      <c r="O1" s="151"/>
      <c r="P1" s="151"/>
      <c r="Q1" s="151"/>
      <c r="R1" s="151"/>
      <c r="S1" s="151"/>
      <c r="T1" s="151"/>
      <c r="U1" s="151"/>
      <c r="V1" s="151"/>
      <c r="W1" s="151"/>
      <c r="X1" s="151"/>
      <c r="Y1" s="151"/>
      <c r="Z1" s="151"/>
      <c r="AA1" s="226"/>
      <c r="AB1" s="226"/>
      <c r="AC1" s="226"/>
      <c r="AD1" s="226"/>
      <c r="AE1" s="226"/>
      <c r="AF1" s="226"/>
      <c r="AG1" s="226"/>
      <c r="AH1" s="226"/>
      <c r="AI1" s="226"/>
      <c r="AJ1" s="151"/>
      <c r="AK1" s="151"/>
      <c r="AL1" s="151"/>
      <c r="AM1" s="151"/>
      <c r="AN1" s="151"/>
      <c r="AO1" s="151"/>
      <c r="AP1" s="151"/>
      <c r="AQ1" s="151"/>
      <c r="AR1" s="151"/>
      <c r="AS1" s="151"/>
      <c r="AT1" s="151"/>
      <c r="AU1" s="151"/>
    </row>
    <row r="2" spans="1:47" ht="21" customHeight="1">
      <c r="A2" s="151"/>
      <c r="B2" s="159"/>
      <c r="C2" s="159"/>
      <c r="D2" s="159"/>
      <c r="E2" s="159"/>
      <c r="F2" s="159"/>
      <c r="G2" s="159"/>
      <c r="H2" s="159"/>
      <c r="I2" s="159"/>
      <c r="J2" s="159"/>
      <c r="K2" s="159"/>
      <c r="L2" s="159"/>
      <c r="M2" s="159"/>
      <c r="N2" s="159"/>
      <c r="O2" s="159"/>
      <c r="P2" s="159"/>
      <c r="Q2" s="151"/>
      <c r="R2" s="151"/>
      <c r="S2" s="151"/>
      <c r="T2" s="151"/>
      <c r="U2" s="151"/>
      <c r="V2" s="151"/>
      <c r="W2" s="151"/>
      <c r="X2" s="159"/>
      <c r="Y2" s="159"/>
      <c r="Z2" s="159"/>
      <c r="AA2" s="226"/>
      <c r="AB2" s="226"/>
      <c r="AC2" s="226"/>
      <c r="AD2" s="226"/>
      <c r="AE2" s="235"/>
      <c r="AF2" s="235"/>
      <c r="AG2" s="235"/>
      <c r="AH2" s="235"/>
      <c r="AI2" s="235"/>
      <c r="AJ2" s="151"/>
      <c r="AK2" s="151"/>
      <c r="AL2" s="151"/>
      <c r="AM2" s="151"/>
      <c r="AN2" s="151"/>
      <c r="AO2" s="151"/>
      <c r="AP2" s="151"/>
      <c r="AQ2" s="151"/>
      <c r="AR2" s="151"/>
      <c r="AS2" s="151"/>
      <c r="AT2" s="151"/>
      <c r="AU2" s="151"/>
    </row>
    <row r="3" spans="1:47" ht="27" customHeight="1">
      <c r="A3" s="152" t="s">
        <v>28</v>
      </c>
      <c r="B3" s="152"/>
      <c r="C3" s="165"/>
      <c r="D3" s="170" t="str">
        <f>IF('(入力①) 基本情報入力シート'!M16="","",'(入力①) 基本情報入力シート'!M16)</f>
        <v/>
      </c>
      <c r="E3" s="173"/>
      <c r="F3" s="173"/>
      <c r="G3" s="173"/>
      <c r="H3" s="173"/>
      <c r="I3" s="173"/>
      <c r="J3" s="173"/>
      <c r="K3" s="173"/>
      <c r="L3" s="173"/>
      <c r="M3" s="173"/>
      <c r="N3" s="173"/>
      <c r="O3" s="189"/>
      <c r="P3" s="194"/>
      <c r="Q3" s="199"/>
      <c r="R3" s="199"/>
      <c r="S3" s="151"/>
      <c r="T3" s="151"/>
      <c r="U3" s="151"/>
      <c r="V3" s="151"/>
      <c r="W3" s="199"/>
      <c r="X3" s="199"/>
      <c r="Y3" s="199"/>
      <c r="Z3" s="199"/>
      <c r="AA3" s="151"/>
      <c r="AB3" s="151"/>
      <c r="AC3" s="151"/>
      <c r="AD3" s="151"/>
      <c r="AE3" s="151"/>
      <c r="AF3" s="151"/>
      <c r="AG3" s="151"/>
      <c r="AH3" s="151"/>
      <c r="AI3" s="151"/>
      <c r="AJ3" s="151"/>
      <c r="AK3" s="151"/>
      <c r="AL3" s="151"/>
      <c r="AM3" s="151"/>
      <c r="AN3" s="151"/>
      <c r="AO3" s="151"/>
      <c r="AP3" s="151"/>
      <c r="AQ3" s="151"/>
      <c r="AR3" s="151"/>
      <c r="AS3" s="151"/>
      <c r="AT3" s="151"/>
      <c r="AU3" s="151"/>
    </row>
    <row r="4" spans="1:47" ht="21" customHeight="1">
      <c r="A4" s="153"/>
      <c r="B4" s="153"/>
      <c r="C4" s="153"/>
      <c r="D4" s="171"/>
      <c r="E4" s="171"/>
      <c r="F4" s="171"/>
      <c r="G4" s="171"/>
      <c r="H4" s="171"/>
      <c r="I4" s="171"/>
      <c r="J4" s="171"/>
      <c r="K4" s="171"/>
      <c r="L4" s="171"/>
      <c r="M4" s="171"/>
      <c r="N4" s="171"/>
      <c r="O4" s="171"/>
      <c r="P4" s="171"/>
      <c r="Q4" s="199"/>
      <c r="R4" s="199"/>
      <c r="S4" s="151"/>
      <c r="T4" s="151"/>
      <c r="U4" s="151"/>
      <c r="V4" s="151"/>
      <c r="W4" s="199"/>
      <c r="X4" s="199"/>
      <c r="Y4" s="199"/>
      <c r="Z4" s="199"/>
      <c r="AA4" s="151"/>
      <c r="AB4" s="151"/>
      <c r="AC4" s="151"/>
      <c r="AD4" s="151"/>
      <c r="AE4" s="151"/>
      <c r="AF4" s="151"/>
      <c r="AG4" s="151"/>
      <c r="AH4" s="151"/>
      <c r="AI4" s="151"/>
      <c r="AJ4" s="151"/>
      <c r="AK4" s="151"/>
      <c r="AL4" s="151"/>
      <c r="AM4" s="151"/>
      <c r="AN4" s="151"/>
      <c r="AO4" s="151"/>
      <c r="AP4" s="151"/>
      <c r="AQ4" s="151"/>
      <c r="AR4" s="151"/>
      <c r="AS4" s="151"/>
      <c r="AT4" s="151"/>
      <c r="AU4" s="151"/>
    </row>
    <row r="5" spans="1:47" ht="27" customHeight="1">
      <c r="A5" s="244" t="s">
        <v>468</v>
      </c>
      <c r="B5" s="245"/>
      <c r="C5" s="245"/>
      <c r="D5" s="248"/>
      <c r="E5" s="248"/>
      <c r="F5" s="248"/>
      <c r="G5" s="248"/>
      <c r="H5" s="248"/>
      <c r="I5" s="248"/>
      <c r="J5" s="248"/>
      <c r="K5" s="248"/>
      <c r="L5" s="248"/>
      <c r="M5" s="248"/>
      <c r="N5" s="248"/>
      <c r="O5" s="190" t="str">
        <f>IF((SUM(AI12:AI111))=0,"",SUM(AI12:AI111))</f>
        <v/>
      </c>
      <c r="P5" s="171"/>
      <c r="Q5" s="151"/>
      <c r="R5" s="199"/>
      <c r="S5" s="234"/>
      <c r="T5" s="234"/>
      <c r="U5" s="234"/>
      <c r="V5" s="234"/>
      <c r="W5" s="199"/>
      <c r="X5" s="199"/>
      <c r="Y5" s="199"/>
      <c r="Z5" s="199"/>
      <c r="AA5" s="234"/>
      <c r="AB5" s="234"/>
      <c r="AC5" s="234"/>
      <c r="AD5" s="234"/>
      <c r="AE5" s="234"/>
      <c r="AF5" s="234"/>
      <c r="AG5" s="234"/>
      <c r="AH5" s="234"/>
      <c r="AI5" s="234"/>
      <c r="AJ5" s="151"/>
      <c r="AK5" s="151"/>
      <c r="AL5" s="151"/>
      <c r="AM5" s="151"/>
      <c r="AN5" s="151"/>
      <c r="AO5" s="151"/>
      <c r="AP5" s="151"/>
      <c r="AQ5" s="151"/>
      <c r="AR5" s="151"/>
      <c r="AS5" s="151"/>
      <c r="AT5" s="151"/>
      <c r="AU5" s="151"/>
    </row>
    <row r="6" spans="1:47" ht="21" customHeight="1">
      <c r="A6" s="151"/>
      <c r="B6" s="151"/>
      <c r="C6" s="151"/>
      <c r="D6" s="151"/>
      <c r="E6" s="151"/>
      <c r="F6" s="151"/>
      <c r="G6" s="151"/>
      <c r="H6" s="151"/>
      <c r="I6" s="151"/>
      <c r="J6" s="151"/>
      <c r="K6" s="151"/>
      <c r="L6" s="151"/>
      <c r="M6" s="151"/>
      <c r="N6" s="151"/>
      <c r="O6" s="151"/>
      <c r="P6" s="151"/>
      <c r="Q6" s="200"/>
      <c r="R6" s="200"/>
      <c r="S6" s="151"/>
      <c r="T6" s="151"/>
      <c r="U6" s="151"/>
      <c r="V6" s="151"/>
      <c r="W6" s="151"/>
      <c r="X6" s="151"/>
      <c r="Y6" s="151"/>
      <c r="Z6" s="151"/>
      <c r="AA6" s="151"/>
      <c r="AB6" s="151"/>
      <c r="AC6" s="151"/>
      <c r="AD6" s="151"/>
      <c r="AE6" s="151"/>
      <c r="AF6" s="151"/>
      <c r="AG6" s="151"/>
      <c r="AH6" s="151"/>
      <c r="AI6" s="151"/>
      <c r="AJ6" s="151"/>
      <c r="AK6" s="151"/>
      <c r="AL6" s="151"/>
      <c r="AM6" s="151"/>
      <c r="AN6" s="151"/>
      <c r="AO6" s="151"/>
      <c r="AP6" s="151"/>
      <c r="AQ6" s="151"/>
      <c r="AR6" s="151"/>
      <c r="AS6" s="151"/>
      <c r="AT6" s="151"/>
      <c r="AU6" s="151"/>
    </row>
    <row r="7" spans="1:47" ht="18" customHeight="1">
      <c r="A7" s="155"/>
      <c r="B7" s="161" t="s">
        <v>0</v>
      </c>
      <c r="C7" s="166"/>
      <c r="D7" s="166"/>
      <c r="E7" s="166"/>
      <c r="F7" s="166"/>
      <c r="G7" s="166"/>
      <c r="H7" s="166"/>
      <c r="I7" s="166"/>
      <c r="J7" s="166"/>
      <c r="K7" s="174"/>
      <c r="L7" s="178" t="s">
        <v>174</v>
      </c>
      <c r="M7" s="250" t="s">
        <v>17</v>
      </c>
      <c r="N7" s="239"/>
      <c r="O7" s="191" t="s">
        <v>193</v>
      </c>
      <c r="P7" s="195" t="s">
        <v>114</v>
      </c>
      <c r="Q7" s="201" t="s">
        <v>439</v>
      </c>
      <c r="R7" s="223" t="s">
        <v>183</v>
      </c>
      <c r="S7" s="255" t="s">
        <v>458</v>
      </c>
      <c r="T7" s="258"/>
      <c r="U7" s="258"/>
      <c r="V7" s="266"/>
      <c r="W7" s="266"/>
      <c r="X7" s="266"/>
      <c r="Y7" s="266"/>
      <c r="Z7" s="266"/>
      <c r="AA7" s="266"/>
      <c r="AB7" s="266"/>
      <c r="AC7" s="266"/>
      <c r="AD7" s="266"/>
      <c r="AE7" s="266"/>
      <c r="AF7" s="266"/>
      <c r="AG7" s="266"/>
      <c r="AH7" s="266"/>
      <c r="AI7" s="284"/>
      <c r="AJ7" s="151"/>
      <c r="AK7" s="151"/>
      <c r="AL7" s="151"/>
      <c r="AM7" s="151"/>
      <c r="AN7" s="151"/>
      <c r="AO7" s="151"/>
      <c r="AP7" s="151"/>
      <c r="AQ7" s="151"/>
      <c r="AR7" s="151"/>
      <c r="AS7" s="151"/>
      <c r="AT7" s="151"/>
      <c r="AU7" s="151"/>
    </row>
    <row r="8" spans="1:47" ht="14.25" customHeight="1">
      <c r="A8" s="156"/>
      <c r="B8" s="162"/>
      <c r="C8" s="167"/>
      <c r="D8" s="167"/>
      <c r="E8" s="167"/>
      <c r="F8" s="167"/>
      <c r="G8" s="167"/>
      <c r="H8" s="167"/>
      <c r="I8" s="167"/>
      <c r="J8" s="167"/>
      <c r="K8" s="175"/>
      <c r="L8" s="179"/>
      <c r="M8" s="183"/>
      <c r="N8" s="187"/>
      <c r="O8" s="192"/>
      <c r="P8" s="196"/>
      <c r="Q8" s="202"/>
      <c r="R8" s="252"/>
      <c r="S8" s="256"/>
      <c r="T8" s="259" t="s">
        <v>13</v>
      </c>
      <c r="U8" s="263"/>
      <c r="V8" s="267" t="s">
        <v>78</v>
      </c>
      <c r="W8" s="273" t="s">
        <v>69</v>
      </c>
      <c r="X8" s="275"/>
      <c r="Y8" s="275"/>
      <c r="Z8" s="275"/>
      <c r="AA8" s="275"/>
      <c r="AB8" s="275"/>
      <c r="AC8" s="275"/>
      <c r="AD8" s="275"/>
      <c r="AE8" s="275"/>
      <c r="AF8" s="275"/>
      <c r="AG8" s="275"/>
      <c r="AH8" s="275"/>
      <c r="AI8" s="285" t="s">
        <v>46</v>
      </c>
      <c r="AJ8" s="151"/>
      <c r="AK8" s="151"/>
      <c r="AL8" s="151"/>
      <c r="AM8" s="151"/>
      <c r="AN8" s="151"/>
      <c r="AO8" s="151"/>
      <c r="AP8" s="151"/>
      <c r="AQ8" s="151"/>
      <c r="AR8" s="151"/>
      <c r="AS8" s="151"/>
      <c r="AT8" s="151"/>
      <c r="AU8" s="151"/>
    </row>
    <row r="9" spans="1:47" ht="13.5" customHeight="1">
      <c r="A9" s="156"/>
      <c r="B9" s="162"/>
      <c r="C9" s="167"/>
      <c r="D9" s="167"/>
      <c r="E9" s="167"/>
      <c r="F9" s="167"/>
      <c r="G9" s="167"/>
      <c r="H9" s="167"/>
      <c r="I9" s="167"/>
      <c r="J9" s="167"/>
      <c r="K9" s="175"/>
      <c r="L9" s="179"/>
      <c r="M9" s="224"/>
      <c r="N9" s="251"/>
      <c r="O9" s="192"/>
      <c r="P9" s="196"/>
      <c r="Q9" s="202"/>
      <c r="R9" s="252"/>
      <c r="S9" s="210" t="s">
        <v>20</v>
      </c>
      <c r="T9" s="260" t="s">
        <v>459</v>
      </c>
      <c r="U9" s="264" t="s">
        <v>184</v>
      </c>
      <c r="V9" s="268" t="s">
        <v>128</v>
      </c>
      <c r="W9" s="223" t="s">
        <v>455</v>
      </c>
      <c r="X9" s="228"/>
      <c r="Y9" s="228"/>
      <c r="Z9" s="228"/>
      <c r="AA9" s="228"/>
      <c r="AB9" s="228"/>
      <c r="AC9" s="228"/>
      <c r="AD9" s="228"/>
      <c r="AE9" s="228"/>
      <c r="AF9" s="228"/>
      <c r="AG9" s="228"/>
      <c r="AH9" s="228"/>
      <c r="AI9" s="206" t="s">
        <v>454</v>
      </c>
      <c r="AJ9" s="151"/>
      <c r="AK9" s="151"/>
      <c r="AL9" s="151"/>
      <c r="AM9" s="151"/>
      <c r="AN9" s="151"/>
      <c r="AO9" s="151"/>
      <c r="AP9" s="151"/>
      <c r="AQ9" s="151"/>
      <c r="AR9" s="151"/>
      <c r="AS9" s="151"/>
      <c r="AT9" s="151"/>
      <c r="AU9" s="151"/>
    </row>
    <row r="10" spans="1:47" ht="150" customHeight="1">
      <c r="A10" s="156"/>
      <c r="B10" s="162"/>
      <c r="C10" s="167"/>
      <c r="D10" s="167"/>
      <c r="E10" s="167"/>
      <c r="F10" s="167"/>
      <c r="G10" s="167"/>
      <c r="H10" s="167"/>
      <c r="I10" s="167"/>
      <c r="J10" s="167"/>
      <c r="K10" s="175"/>
      <c r="L10" s="179"/>
      <c r="M10" s="179" t="s">
        <v>261</v>
      </c>
      <c r="N10" s="179" t="s">
        <v>262</v>
      </c>
      <c r="O10" s="192"/>
      <c r="P10" s="196"/>
      <c r="Q10" s="202"/>
      <c r="R10" s="252"/>
      <c r="S10" s="210"/>
      <c r="T10" s="260"/>
      <c r="U10" s="264"/>
      <c r="V10" s="269"/>
      <c r="W10" s="183"/>
      <c r="X10" s="229"/>
      <c r="Y10" s="229"/>
      <c r="Z10" s="229"/>
      <c r="AA10" s="229"/>
      <c r="AB10" s="229"/>
      <c r="AC10" s="229"/>
      <c r="AD10" s="229"/>
      <c r="AE10" s="229"/>
      <c r="AF10" s="229"/>
      <c r="AG10" s="229"/>
      <c r="AH10" s="229"/>
      <c r="AI10" s="206"/>
      <c r="AJ10" s="151"/>
      <c r="AK10" s="151"/>
      <c r="AL10" s="151"/>
      <c r="AM10" s="151"/>
      <c r="AN10" s="151"/>
      <c r="AO10" s="151"/>
      <c r="AP10" s="151"/>
      <c r="AQ10" s="151"/>
      <c r="AR10" s="151"/>
      <c r="AS10" s="151"/>
      <c r="AT10" s="151"/>
      <c r="AU10" s="151"/>
    </row>
    <row r="11" spans="1:47" ht="15">
      <c r="A11" s="157"/>
      <c r="B11" s="163"/>
      <c r="C11" s="168"/>
      <c r="D11" s="168"/>
      <c r="E11" s="168"/>
      <c r="F11" s="168"/>
      <c r="G11" s="168"/>
      <c r="H11" s="168"/>
      <c r="I11" s="168"/>
      <c r="J11" s="168"/>
      <c r="K11" s="176"/>
      <c r="L11" s="180"/>
      <c r="M11" s="180"/>
      <c r="N11" s="180"/>
      <c r="O11" s="193"/>
      <c r="P11" s="197"/>
      <c r="Q11" s="203"/>
      <c r="R11" s="253"/>
      <c r="S11" s="210"/>
      <c r="T11" s="260"/>
      <c r="U11" s="264"/>
      <c r="V11" s="270"/>
      <c r="W11" s="224"/>
      <c r="X11" s="230"/>
      <c r="Y11" s="230"/>
      <c r="Z11" s="230"/>
      <c r="AA11" s="230"/>
      <c r="AB11" s="230"/>
      <c r="AC11" s="230"/>
      <c r="AD11" s="230"/>
      <c r="AE11" s="230"/>
      <c r="AF11" s="230"/>
      <c r="AG11" s="230"/>
      <c r="AH11" s="230"/>
      <c r="AI11" s="207"/>
      <c r="AJ11" s="151"/>
      <c r="AK11" s="151"/>
      <c r="AL11" s="151"/>
      <c r="AM11" s="151"/>
      <c r="AN11" s="151"/>
      <c r="AO11" s="151"/>
      <c r="AP11" s="151"/>
      <c r="AQ11" s="151"/>
      <c r="AR11" s="151"/>
      <c r="AS11" s="151"/>
      <c r="AT11" s="151"/>
      <c r="AU11" s="151"/>
    </row>
    <row r="12" spans="1:47" ht="33" customHeight="1">
      <c r="A12" s="158">
        <v>1</v>
      </c>
      <c r="B12" s="246" t="str">
        <f>IF('(入力①) 基本情報入力シート'!C33="","",'(入力①) 基本情報入力シート'!C33)</f>
        <v/>
      </c>
      <c r="C12" s="247" t="str">
        <f>IF('(入力①) 基本情報入力シート'!D33="","",'(入力①) 基本情報入力シート'!D33)</f>
        <v/>
      </c>
      <c r="D12" s="247" t="str">
        <f>IF('(入力①) 基本情報入力シート'!E33="","",'(入力①) 基本情報入力シート'!E33)</f>
        <v/>
      </c>
      <c r="E12" s="247" t="str">
        <f>IF('(入力①) 基本情報入力シート'!F33="","",'(入力①) 基本情報入力シート'!F33)</f>
        <v/>
      </c>
      <c r="F12" s="247" t="str">
        <f>IF('(入力①) 基本情報入力シート'!G33="","",'(入力①) 基本情報入力シート'!G33)</f>
        <v/>
      </c>
      <c r="G12" s="247" t="str">
        <f>IF('(入力①) 基本情報入力シート'!H33="","",'(入力①) 基本情報入力シート'!H33)</f>
        <v/>
      </c>
      <c r="H12" s="247" t="str">
        <f>IF('(入力①) 基本情報入力シート'!I33="","",'(入力①) 基本情報入力シート'!I33)</f>
        <v/>
      </c>
      <c r="I12" s="247" t="str">
        <f>IF('(入力①) 基本情報入力シート'!J33="","",'(入力①) 基本情報入力シート'!J33)</f>
        <v/>
      </c>
      <c r="J12" s="247" t="str">
        <f>IF('(入力①) 基本情報入力シート'!K33="","",'(入力①) 基本情報入力シート'!K33)</f>
        <v/>
      </c>
      <c r="K12" s="249" t="str">
        <f>IF('(入力①) 基本情報入力シート'!L33="","",'(入力①) 基本情報入力シート'!L33)</f>
        <v/>
      </c>
      <c r="L12" s="185" t="str">
        <f>IF('(入力①) 基本情報入力シート'!M33="","",'(入力①) 基本情報入力シート'!M33)</f>
        <v/>
      </c>
      <c r="M12" s="185" t="str">
        <f>IF('(入力①) 基本情報入力シート'!R33="","",'(入力①) 基本情報入力シート'!R33)</f>
        <v/>
      </c>
      <c r="N12" s="185" t="str">
        <f>IF('(入力①) 基本情報入力シート'!W33="","",'(入力①) 基本情報入力シート'!W33)</f>
        <v/>
      </c>
      <c r="O12" s="185" t="str">
        <f>IF('(入力①) 基本情報入力シート'!X33="","",'(入力①) 基本情報入力シート'!X33)</f>
        <v/>
      </c>
      <c r="P12" s="198" t="str">
        <f>IF('(入力①) 基本情報入力シート'!Y33="","",'(入力①) 基本情報入力シート'!Y33)</f>
        <v/>
      </c>
      <c r="Q12" s="204" t="str">
        <f>IF('(入力①) 基本情報入力シート'!Z33="","",'(入力①) 基本情報入力シート'!Z33)</f>
        <v/>
      </c>
      <c r="R12" s="254" t="str">
        <f>IF('(入力①) 基本情報入力シート'!AA33="","",'(入力①) 基本情報入力シート'!AA33)</f>
        <v/>
      </c>
      <c r="S12" s="257"/>
      <c r="T12" s="261"/>
      <c r="U12" s="265" t="str">
        <f>IF(P12="","",VLOOKUP(P12,'【参考】数式用'!$A$5:$I$38,MATCH(T12,'【参考】数式用'!$H$4:$I$4,0)+7,0))</f>
        <v/>
      </c>
      <c r="V12" s="271"/>
      <c r="W12" s="225" t="s">
        <v>77</v>
      </c>
      <c r="X12" s="276"/>
      <c r="Y12" s="232" t="s">
        <v>37</v>
      </c>
      <c r="Z12" s="276"/>
      <c r="AA12" s="233" t="s">
        <v>145</v>
      </c>
      <c r="AB12" s="276"/>
      <c r="AC12" s="232" t="s">
        <v>37</v>
      </c>
      <c r="AD12" s="276"/>
      <c r="AE12" s="232" t="s">
        <v>6</v>
      </c>
      <c r="AF12" s="236" t="s">
        <v>72</v>
      </c>
      <c r="AG12" s="281" t="str">
        <f t="shared" ref="AG12:AG75" si="0">IF(X12&gt;=1,(AB12*12+AD12)-(X12*12+Z12)+1,"")</f>
        <v/>
      </c>
      <c r="AH12" s="281" t="s">
        <v>10</v>
      </c>
      <c r="AI12" s="243" t="str">
        <f t="shared" ref="AI12:AI75" si="1">IFERROR(ROUNDDOWN(ROUND(Q12*R12,0)*U12,0)*AG12,"")</f>
        <v/>
      </c>
      <c r="AJ12" s="151"/>
      <c r="AK12" s="289" t="str">
        <f t="shared" ref="AK12:AK75" si="2">IFERROR(IF(AND(T12="特定加算Ⅰ",OR(V12="",V12="-",V12="いずれも取得していない")),"☓","○"),"")</f>
        <v>○</v>
      </c>
      <c r="AL12" s="290" t="str">
        <f t="shared" ref="AL12:AL75" si="3">IFERROR(IF(AND(T12="特定加算Ⅰ",OR(V12="",V12="-",V12="いずれも取得していない")),"！特定加算Ⅰが選択されています。該当する介護福祉士配置等要件を選択してください。",""),"")</f>
        <v/>
      </c>
      <c r="AM12" s="291"/>
      <c r="AN12" s="291"/>
      <c r="AO12" s="291"/>
      <c r="AP12" s="291"/>
      <c r="AQ12" s="291"/>
      <c r="AR12" s="291"/>
      <c r="AS12" s="291"/>
      <c r="AT12" s="291"/>
      <c r="AU12" s="292"/>
    </row>
    <row r="13" spans="1:47" ht="33" customHeight="1">
      <c r="A13" s="158">
        <f t="shared" ref="A13:A76" si="4">A12+1</f>
        <v>2</v>
      </c>
      <c r="B13" s="246" t="str">
        <f>IF('(入力①) 基本情報入力シート'!C34="","",'(入力①) 基本情報入力シート'!C34)</f>
        <v/>
      </c>
      <c r="C13" s="247" t="str">
        <f>IF('(入力①) 基本情報入力シート'!D34="","",'(入力①) 基本情報入力シート'!D34)</f>
        <v/>
      </c>
      <c r="D13" s="247" t="str">
        <f>IF('(入力①) 基本情報入力シート'!E34="","",'(入力①) 基本情報入力シート'!E34)</f>
        <v/>
      </c>
      <c r="E13" s="247" t="str">
        <f>IF('(入力①) 基本情報入力シート'!F34="","",'(入力①) 基本情報入力シート'!F34)</f>
        <v/>
      </c>
      <c r="F13" s="247" t="str">
        <f>IF('(入力①) 基本情報入力シート'!G34="","",'(入力①) 基本情報入力シート'!G34)</f>
        <v/>
      </c>
      <c r="G13" s="247" t="str">
        <f>IF('(入力①) 基本情報入力シート'!H34="","",'(入力①) 基本情報入力シート'!H34)</f>
        <v/>
      </c>
      <c r="H13" s="247" t="str">
        <f>IF('(入力①) 基本情報入力シート'!I34="","",'(入力①) 基本情報入力シート'!I34)</f>
        <v/>
      </c>
      <c r="I13" s="247" t="str">
        <f>IF('(入力①) 基本情報入力シート'!J34="","",'(入力①) 基本情報入力シート'!J34)</f>
        <v/>
      </c>
      <c r="J13" s="247" t="str">
        <f>IF('(入力①) 基本情報入力シート'!K34="","",'(入力①) 基本情報入力シート'!K34)</f>
        <v/>
      </c>
      <c r="K13" s="249" t="str">
        <f>IF('(入力①) 基本情報入力シート'!L34="","",'(入力①) 基本情報入力シート'!L34)</f>
        <v/>
      </c>
      <c r="L13" s="185" t="str">
        <f>IF('(入力①) 基本情報入力シート'!M34="","",'(入力①) 基本情報入力シート'!M34)</f>
        <v/>
      </c>
      <c r="M13" s="185" t="str">
        <f>IF('(入力①) 基本情報入力シート'!R34="","",'(入力①) 基本情報入力シート'!R34)</f>
        <v/>
      </c>
      <c r="N13" s="185" t="str">
        <f>IF('(入力①) 基本情報入力シート'!W34="","",'(入力①) 基本情報入力シート'!W34)</f>
        <v/>
      </c>
      <c r="O13" s="185" t="str">
        <f>IF('(入力①) 基本情報入力シート'!X34="","",'(入力①) 基本情報入力シート'!X34)</f>
        <v/>
      </c>
      <c r="P13" s="198" t="str">
        <f>IF('(入力①) 基本情報入力シート'!Y34="","",'(入力①) 基本情報入力シート'!Y34)</f>
        <v/>
      </c>
      <c r="Q13" s="204" t="str">
        <f>IF('(入力①) 基本情報入力シート'!Z34="","",'(入力①) 基本情報入力シート'!Z34)</f>
        <v/>
      </c>
      <c r="R13" s="254" t="str">
        <f>IF('(入力①) 基本情報入力シート'!AA34="","",'(入力①) 基本情報入力シート'!AA34)</f>
        <v/>
      </c>
      <c r="S13" s="257"/>
      <c r="T13" s="261"/>
      <c r="U13" s="265" t="str">
        <f>IF(P13="","",VLOOKUP(P13,'【参考】数式用'!$A$5:$I$38,MATCH(T13,'【参考】数式用'!$H$4:$I$4,0)+7,0))</f>
        <v/>
      </c>
      <c r="V13" s="271"/>
      <c r="W13" s="225" t="s">
        <v>77</v>
      </c>
      <c r="X13" s="276"/>
      <c r="Y13" s="232" t="s">
        <v>37</v>
      </c>
      <c r="Z13" s="276"/>
      <c r="AA13" s="233" t="s">
        <v>145</v>
      </c>
      <c r="AB13" s="276"/>
      <c r="AC13" s="232" t="s">
        <v>37</v>
      </c>
      <c r="AD13" s="276"/>
      <c r="AE13" s="232" t="s">
        <v>6</v>
      </c>
      <c r="AF13" s="236" t="s">
        <v>72</v>
      </c>
      <c r="AG13" s="237" t="str">
        <f t="shared" si="0"/>
        <v/>
      </c>
      <c r="AH13" s="281" t="s">
        <v>10</v>
      </c>
      <c r="AI13" s="243" t="str">
        <f t="shared" si="1"/>
        <v/>
      </c>
      <c r="AJ13" s="151"/>
      <c r="AK13" s="289" t="str">
        <f t="shared" si="2"/>
        <v>○</v>
      </c>
      <c r="AL13" s="290" t="str">
        <f t="shared" si="3"/>
        <v/>
      </c>
      <c r="AM13" s="291"/>
      <c r="AN13" s="291"/>
      <c r="AO13" s="291"/>
      <c r="AP13" s="291"/>
      <c r="AQ13" s="291"/>
      <c r="AR13" s="291"/>
      <c r="AS13" s="291"/>
      <c r="AT13" s="291"/>
      <c r="AU13" s="292"/>
    </row>
    <row r="14" spans="1:47" ht="33" customHeight="1">
      <c r="A14" s="158">
        <f t="shared" si="4"/>
        <v>3</v>
      </c>
      <c r="B14" s="246" t="str">
        <f>IF('(入力①) 基本情報入力シート'!C35="","",'(入力①) 基本情報入力シート'!C35)</f>
        <v/>
      </c>
      <c r="C14" s="247" t="str">
        <f>IF('(入力①) 基本情報入力シート'!D35="","",'(入力①) 基本情報入力シート'!D35)</f>
        <v/>
      </c>
      <c r="D14" s="247" t="str">
        <f>IF('(入力①) 基本情報入力シート'!E35="","",'(入力①) 基本情報入力シート'!E35)</f>
        <v/>
      </c>
      <c r="E14" s="247" t="str">
        <f>IF('(入力①) 基本情報入力シート'!F35="","",'(入力①) 基本情報入力シート'!F35)</f>
        <v/>
      </c>
      <c r="F14" s="247" t="str">
        <f>IF('(入力①) 基本情報入力シート'!G35="","",'(入力①) 基本情報入力シート'!G35)</f>
        <v/>
      </c>
      <c r="G14" s="247" t="str">
        <f>IF('(入力①) 基本情報入力シート'!H35="","",'(入力①) 基本情報入力シート'!H35)</f>
        <v/>
      </c>
      <c r="H14" s="247" t="str">
        <f>IF('(入力①) 基本情報入力シート'!I35="","",'(入力①) 基本情報入力シート'!I35)</f>
        <v/>
      </c>
      <c r="I14" s="247" t="str">
        <f>IF('(入力①) 基本情報入力シート'!J35="","",'(入力①) 基本情報入力シート'!J35)</f>
        <v/>
      </c>
      <c r="J14" s="247" t="str">
        <f>IF('(入力①) 基本情報入力シート'!K35="","",'(入力①) 基本情報入力シート'!K35)</f>
        <v/>
      </c>
      <c r="K14" s="249" t="str">
        <f>IF('(入力①) 基本情報入力シート'!L35="","",'(入力①) 基本情報入力シート'!L35)</f>
        <v/>
      </c>
      <c r="L14" s="185" t="str">
        <f>IF('(入力①) 基本情報入力シート'!M35="","",'(入力①) 基本情報入力シート'!M35)</f>
        <v/>
      </c>
      <c r="M14" s="185" t="str">
        <f>IF('(入力①) 基本情報入力シート'!R35="","",'(入力①) 基本情報入力シート'!R35)</f>
        <v/>
      </c>
      <c r="N14" s="185" t="str">
        <f>IF('(入力①) 基本情報入力シート'!W35="","",'(入力①) 基本情報入力シート'!W35)</f>
        <v/>
      </c>
      <c r="O14" s="185" t="str">
        <f>IF('(入力①) 基本情報入力シート'!X35="","",'(入力①) 基本情報入力シート'!X35)</f>
        <v/>
      </c>
      <c r="P14" s="198" t="str">
        <f>IF('(入力①) 基本情報入力シート'!Y35="","",'(入力①) 基本情報入力シート'!Y35)</f>
        <v/>
      </c>
      <c r="Q14" s="204" t="str">
        <f>IF('(入力①) 基本情報入力シート'!Z35="","",'(入力①) 基本情報入力シート'!Z35)</f>
        <v/>
      </c>
      <c r="R14" s="254" t="str">
        <f>IF('(入力①) 基本情報入力シート'!AA35="","",'(入力①) 基本情報入力シート'!AA35)</f>
        <v/>
      </c>
      <c r="S14" s="257"/>
      <c r="T14" s="261"/>
      <c r="U14" s="265" t="str">
        <f>IF(P14="","",VLOOKUP(P14,'【参考】数式用'!$A$5:$I$38,MATCH(T14,'【参考】数式用'!$H$4:$I$4,0)+7,0))</f>
        <v/>
      </c>
      <c r="V14" s="271"/>
      <c r="W14" s="225" t="s">
        <v>77</v>
      </c>
      <c r="X14" s="276"/>
      <c r="Y14" s="232" t="s">
        <v>37</v>
      </c>
      <c r="Z14" s="276"/>
      <c r="AA14" s="233" t="s">
        <v>145</v>
      </c>
      <c r="AB14" s="276"/>
      <c r="AC14" s="232" t="s">
        <v>37</v>
      </c>
      <c r="AD14" s="276"/>
      <c r="AE14" s="232" t="s">
        <v>6</v>
      </c>
      <c r="AF14" s="236" t="s">
        <v>72</v>
      </c>
      <c r="AG14" s="237" t="str">
        <f t="shared" si="0"/>
        <v/>
      </c>
      <c r="AH14" s="281" t="s">
        <v>10</v>
      </c>
      <c r="AI14" s="243" t="str">
        <f t="shared" si="1"/>
        <v/>
      </c>
      <c r="AJ14" s="151"/>
      <c r="AK14" s="289" t="str">
        <f t="shared" si="2"/>
        <v>○</v>
      </c>
      <c r="AL14" s="290" t="str">
        <f t="shared" si="3"/>
        <v/>
      </c>
      <c r="AM14" s="291"/>
      <c r="AN14" s="291"/>
      <c r="AO14" s="291"/>
      <c r="AP14" s="291"/>
      <c r="AQ14" s="291"/>
      <c r="AR14" s="291"/>
      <c r="AS14" s="291"/>
      <c r="AT14" s="291"/>
      <c r="AU14" s="292"/>
    </row>
    <row r="15" spans="1:47" ht="33" customHeight="1">
      <c r="A15" s="158">
        <f t="shared" si="4"/>
        <v>4</v>
      </c>
      <c r="B15" s="246" t="str">
        <f>IF('(入力①) 基本情報入力シート'!C36="","",'(入力①) 基本情報入力シート'!C36)</f>
        <v/>
      </c>
      <c r="C15" s="247" t="str">
        <f>IF('(入力①) 基本情報入力シート'!D36="","",'(入力①) 基本情報入力シート'!D36)</f>
        <v/>
      </c>
      <c r="D15" s="247" t="str">
        <f>IF('(入力①) 基本情報入力シート'!E36="","",'(入力①) 基本情報入力シート'!E36)</f>
        <v/>
      </c>
      <c r="E15" s="247" t="str">
        <f>IF('(入力①) 基本情報入力シート'!F36="","",'(入力①) 基本情報入力シート'!F36)</f>
        <v/>
      </c>
      <c r="F15" s="247" t="str">
        <f>IF('(入力①) 基本情報入力シート'!G36="","",'(入力①) 基本情報入力シート'!G36)</f>
        <v/>
      </c>
      <c r="G15" s="247" t="str">
        <f>IF('(入力①) 基本情報入力シート'!H36="","",'(入力①) 基本情報入力シート'!H36)</f>
        <v/>
      </c>
      <c r="H15" s="247" t="str">
        <f>IF('(入力①) 基本情報入力シート'!I36="","",'(入力①) 基本情報入力シート'!I36)</f>
        <v/>
      </c>
      <c r="I15" s="247" t="str">
        <f>IF('(入力①) 基本情報入力シート'!J36="","",'(入力①) 基本情報入力シート'!J36)</f>
        <v/>
      </c>
      <c r="J15" s="247" t="str">
        <f>IF('(入力①) 基本情報入力シート'!K36="","",'(入力①) 基本情報入力シート'!K36)</f>
        <v/>
      </c>
      <c r="K15" s="249" t="str">
        <f>IF('(入力①) 基本情報入力シート'!L36="","",'(入力①) 基本情報入力シート'!L36)</f>
        <v/>
      </c>
      <c r="L15" s="185" t="str">
        <f>IF('(入力①) 基本情報入力シート'!M36="","",'(入力①) 基本情報入力シート'!M36)</f>
        <v/>
      </c>
      <c r="M15" s="185" t="str">
        <f>IF('(入力①) 基本情報入力シート'!R36="","",'(入力①) 基本情報入力シート'!R36)</f>
        <v/>
      </c>
      <c r="N15" s="185" t="str">
        <f>IF('(入力①) 基本情報入力シート'!W36="","",'(入力①) 基本情報入力シート'!W36)</f>
        <v/>
      </c>
      <c r="O15" s="185" t="str">
        <f>IF('(入力①) 基本情報入力シート'!X36="","",'(入力①) 基本情報入力シート'!X36)</f>
        <v/>
      </c>
      <c r="P15" s="198" t="str">
        <f>IF('(入力①) 基本情報入力シート'!Y36="","",'(入力①) 基本情報入力シート'!Y36)</f>
        <v/>
      </c>
      <c r="Q15" s="204" t="str">
        <f>IF('(入力①) 基本情報入力シート'!Z36="","",'(入力①) 基本情報入力シート'!Z36)</f>
        <v/>
      </c>
      <c r="R15" s="254" t="str">
        <f>IF('(入力①) 基本情報入力シート'!AA36="","",'(入力①) 基本情報入力シート'!AA36)</f>
        <v/>
      </c>
      <c r="S15" s="257"/>
      <c r="T15" s="261"/>
      <c r="U15" s="265" t="str">
        <f>IF(P15="","",VLOOKUP(P15,'【参考】数式用'!$A$5:$I$38,MATCH(T15,'【参考】数式用'!$H$4:$I$4,0)+7,0))</f>
        <v/>
      </c>
      <c r="V15" s="271"/>
      <c r="W15" s="225" t="s">
        <v>77</v>
      </c>
      <c r="X15" s="276"/>
      <c r="Y15" s="232" t="s">
        <v>37</v>
      </c>
      <c r="Z15" s="276"/>
      <c r="AA15" s="233" t="s">
        <v>145</v>
      </c>
      <c r="AB15" s="276"/>
      <c r="AC15" s="232" t="s">
        <v>37</v>
      </c>
      <c r="AD15" s="276"/>
      <c r="AE15" s="232" t="s">
        <v>6</v>
      </c>
      <c r="AF15" s="236" t="s">
        <v>72</v>
      </c>
      <c r="AG15" s="237" t="str">
        <f t="shared" si="0"/>
        <v/>
      </c>
      <c r="AH15" s="281" t="s">
        <v>10</v>
      </c>
      <c r="AI15" s="243" t="str">
        <f t="shared" si="1"/>
        <v/>
      </c>
      <c r="AJ15" s="151"/>
      <c r="AK15" s="289" t="str">
        <f t="shared" si="2"/>
        <v>○</v>
      </c>
      <c r="AL15" s="290" t="str">
        <f t="shared" si="3"/>
        <v/>
      </c>
      <c r="AM15" s="291"/>
      <c r="AN15" s="291"/>
      <c r="AO15" s="291"/>
      <c r="AP15" s="291"/>
      <c r="AQ15" s="291"/>
      <c r="AR15" s="291"/>
      <c r="AS15" s="291"/>
      <c r="AT15" s="291"/>
      <c r="AU15" s="292"/>
    </row>
    <row r="16" spans="1:47" ht="33" customHeight="1">
      <c r="A16" s="158">
        <f t="shared" si="4"/>
        <v>5</v>
      </c>
      <c r="B16" s="246" t="str">
        <f>IF('(入力①) 基本情報入力シート'!C37="","",'(入力①) 基本情報入力シート'!C37)</f>
        <v/>
      </c>
      <c r="C16" s="247" t="str">
        <f>IF('(入力①) 基本情報入力シート'!D37="","",'(入力①) 基本情報入力シート'!D37)</f>
        <v/>
      </c>
      <c r="D16" s="247" t="str">
        <f>IF('(入力①) 基本情報入力シート'!E37="","",'(入力①) 基本情報入力シート'!E37)</f>
        <v/>
      </c>
      <c r="E16" s="247" t="str">
        <f>IF('(入力①) 基本情報入力シート'!F37="","",'(入力①) 基本情報入力シート'!F37)</f>
        <v/>
      </c>
      <c r="F16" s="247" t="str">
        <f>IF('(入力①) 基本情報入力シート'!G37="","",'(入力①) 基本情報入力シート'!G37)</f>
        <v/>
      </c>
      <c r="G16" s="247" t="str">
        <f>IF('(入力①) 基本情報入力シート'!H37="","",'(入力①) 基本情報入力シート'!H37)</f>
        <v/>
      </c>
      <c r="H16" s="247" t="str">
        <f>IF('(入力①) 基本情報入力シート'!I37="","",'(入力①) 基本情報入力シート'!I37)</f>
        <v/>
      </c>
      <c r="I16" s="247" t="str">
        <f>IF('(入力①) 基本情報入力シート'!J37="","",'(入力①) 基本情報入力シート'!J37)</f>
        <v/>
      </c>
      <c r="J16" s="247" t="str">
        <f>IF('(入力①) 基本情報入力シート'!K37="","",'(入力①) 基本情報入力シート'!K37)</f>
        <v/>
      </c>
      <c r="K16" s="249" t="str">
        <f>IF('(入力①) 基本情報入力シート'!L37="","",'(入力①) 基本情報入力シート'!L37)</f>
        <v/>
      </c>
      <c r="L16" s="185" t="str">
        <f>IF('(入力①) 基本情報入力シート'!M37="","",'(入力①) 基本情報入力シート'!M37)</f>
        <v/>
      </c>
      <c r="M16" s="185" t="str">
        <f>IF('(入力①) 基本情報入力シート'!R37="","",'(入力①) 基本情報入力シート'!R37)</f>
        <v/>
      </c>
      <c r="N16" s="185" t="str">
        <f>IF('(入力①) 基本情報入力シート'!W37="","",'(入力①) 基本情報入力シート'!W37)</f>
        <v/>
      </c>
      <c r="O16" s="185" t="str">
        <f>IF('(入力①) 基本情報入力シート'!X37="","",'(入力①) 基本情報入力シート'!X37)</f>
        <v/>
      </c>
      <c r="P16" s="198" t="str">
        <f>IF('(入力①) 基本情報入力シート'!Y37="","",'(入力①) 基本情報入力シート'!Y37)</f>
        <v/>
      </c>
      <c r="Q16" s="204" t="str">
        <f>IF('(入力①) 基本情報入力シート'!Z37="","",'(入力①) 基本情報入力シート'!Z37)</f>
        <v/>
      </c>
      <c r="R16" s="254" t="str">
        <f>IF('(入力①) 基本情報入力シート'!AA37="","",'(入力①) 基本情報入力シート'!AA37)</f>
        <v/>
      </c>
      <c r="S16" s="257"/>
      <c r="T16" s="261"/>
      <c r="U16" s="265" t="str">
        <f>IF(P16="","",VLOOKUP(P16,'【参考】数式用'!$A$5:$I$38,MATCH(T16,'【参考】数式用'!$H$4:$I$4,0)+7,0))</f>
        <v/>
      </c>
      <c r="V16" s="271"/>
      <c r="W16" s="225" t="s">
        <v>77</v>
      </c>
      <c r="X16" s="276"/>
      <c r="Y16" s="232" t="s">
        <v>37</v>
      </c>
      <c r="Z16" s="276"/>
      <c r="AA16" s="233" t="s">
        <v>145</v>
      </c>
      <c r="AB16" s="276"/>
      <c r="AC16" s="232" t="s">
        <v>37</v>
      </c>
      <c r="AD16" s="276"/>
      <c r="AE16" s="232" t="s">
        <v>6</v>
      </c>
      <c r="AF16" s="236" t="s">
        <v>72</v>
      </c>
      <c r="AG16" s="237" t="str">
        <f t="shared" si="0"/>
        <v/>
      </c>
      <c r="AH16" s="281" t="s">
        <v>10</v>
      </c>
      <c r="AI16" s="243" t="str">
        <f t="shared" si="1"/>
        <v/>
      </c>
      <c r="AJ16" s="151"/>
      <c r="AK16" s="289" t="str">
        <f t="shared" si="2"/>
        <v>○</v>
      </c>
      <c r="AL16" s="290" t="str">
        <f t="shared" si="3"/>
        <v/>
      </c>
      <c r="AM16" s="291"/>
      <c r="AN16" s="291"/>
      <c r="AO16" s="291"/>
      <c r="AP16" s="291"/>
      <c r="AQ16" s="291"/>
      <c r="AR16" s="291"/>
      <c r="AS16" s="291"/>
      <c r="AT16" s="291"/>
      <c r="AU16" s="292"/>
    </row>
    <row r="17" spans="1:47" ht="33" customHeight="1">
      <c r="A17" s="158">
        <f t="shared" si="4"/>
        <v>6</v>
      </c>
      <c r="B17" s="246" t="str">
        <f>IF('(入力①) 基本情報入力シート'!C38="","",'(入力①) 基本情報入力シート'!C38)</f>
        <v/>
      </c>
      <c r="C17" s="247" t="str">
        <f>IF('(入力①) 基本情報入力シート'!D38="","",'(入力①) 基本情報入力シート'!D38)</f>
        <v/>
      </c>
      <c r="D17" s="247" t="str">
        <f>IF('(入力①) 基本情報入力シート'!E38="","",'(入力①) 基本情報入力シート'!E38)</f>
        <v/>
      </c>
      <c r="E17" s="247" t="str">
        <f>IF('(入力①) 基本情報入力シート'!F38="","",'(入力①) 基本情報入力シート'!F38)</f>
        <v/>
      </c>
      <c r="F17" s="247" t="str">
        <f>IF('(入力①) 基本情報入力シート'!G38="","",'(入力①) 基本情報入力シート'!G38)</f>
        <v/>
      </c>
      <c r="G17" s="247" t="str">
        <f>IF('(入力①) 基本情報入力シート'!H38="","",'(入力①) 基本情報入力シート'!H38)</f>
        <v/>
      </c>
      <c r="H17" s="247" t="str">
        <f>IF('(入力①) 基本情報入力シート'!I38="","",'(入力①) 基本情報入力シート'!I38)</f>
        <v/>
      </c>
      <c r="I17" s="247" t="str">
        <f>IF('(入力①) 基本情報入力シート'!J38="","",'(入力①) 基本情報入力シート'!J38)</f>
        <v/>
      </c>
      <c r="J17" s="247" t="str">
        <f>IF('(入力①) 基本情報入力シート'!K38="","",'(入力①) 基本情報入力シート'!K38)</f>
        <v/>
      </c>
      <c r="K17" s="249" t="str">
        <f>IF('(入力①) 基本情報入力シート'!L38="","",'(入力①) 基本情報入力シート'!L38)</f>
        <v/>
      </c>
      <c r="L17" s="185" t="str">
        <f>IF('(入力①) 基本情報入力シート'!M38="","",'(入力①) 基本情報入力シート'!M38)</f>
        <v/>
      </c>
      <c r="M17" s="185" t="str">
        <f>IF('(入力①) 基本情報入力シート'!R38="","",'(入力①) 基本情報入力シート'!R38)</f>
        <v/>
      </c>
      <c r="N17" s="185" t="str">
        <f>IF('(入力①) 基本情報入力シート'!W38="","",'(入力①) 基本情報入力シート'!W38)</f>
        <v/>
      </c>
      <c r="O17" s="185" t="str">
        <f>IF('(入力①) 基本情報入力シート'!X38="","",'(入力①) 基本情報入力シート'!X38)</f>
        <v/>
      </c>
      <c r="P17" s="198" t="str">
        <f>IF('(入力①) 基本情報入力シート'!Y38="","",'(入力①) 基本情報入力シート'!Y38)</f>
        <v/>
      </c>
      <c r="Q17" s="204" t="str">
        <f>IF('(入力①) 基本情報入力シート'!Z38="","",'(入力①) 基本情報入力シート'!Z38)</f>
        <v/>
      </c>
      <c r="R17" s="254" t="str">
        <f>IF('(入力①) 基本情報入力シート'!AA38="","",'(入力①) 基本情報入力シート'!AA38)</f>
        <v/>
      </c>
      <c r="S17" s="257"/>
      <c r="T17" s="261"/>
      <c r="U17" s="265" t="str">
        <f>IF(P17="","",VLOOKUP(P17,'【参考】数式用'!$A$5:$I$38,MATCH(T17,'【参考】数式用'!$H$4:$I$4,0)+7,0))</f>
        <v/>
      </c>
      <c r="V17" s="271"/>
      <c r="W17" s="225" t="s">
        <v>253</v>
      </c>
      <c r="X17" s="276"/>
      <c r="Y17" s="232" t="s">
        <v>37</v>
      </c>
      <c r="Z17" s="276"/>
      <c r="AA17" s="233" t="s">
        <v>237</v>
      </c>
      <c r="AB17" s="276"/>
      <c r="AC17" s="232" t="s">
        <v>37</v>
      </c>
      <c r="AD17" s="276"/>
      <c r="AE17" s="232" t="s">
        <v>42</v>
      </c>
      <c r="AF17" s="236" t="s">
        <v>72</v>
      </c>
      <c r="AG17" s="237" t="str">
        <f t="shared" si="0"/>
        <v/>
      </c>
      <c r="AH17" s="281" t="s">
        <v>255</v>
      </c>
      <c r="AI17" s="243" t="str">
        <f t="shared" si="1"/>
        <v/>
      </c>
      <c r="AJ17" s="151"/>
      <c r="AK17" s="289" t="str">
        <f t="shared" si="2"/>
        <v>○</v>
      </c>
      <c r="AL17" s="290" t="str">
        <f t="shared" si="3"/>
        <v/>
      </c>
      <c r="AM17" s="291"/>
      <c r="AN17" s="291"/>
      <c r="AO17" s="291"/>
      <c r="AP17" s="291"/>
      <c r="AQ17" s="291"/>
      <c r="AR17" s="291"/>
      <c r="AS17" s="291"/>
      <c r="AT17" s="291"/>
      <c r="AU17" s="292"/>
    </row>
    <row r="18" spans="1:47" ht="33" customHeight="1">
      <c r="A18" s="158">
        <f t="shared" si="4"/>
        <v>7</v>
      </c>
      <c r="B18" s="246" t="str">
        <f>IF('(入力①) 基本情報入力シート'!C39="","",'(入力①) 基本情報入力シート'!C39)</f>
        <v/>
      </c>
      <c r="C18" s="247" t="str">
        <f>IF('(入力①) 基本情報入力シート'!D39="","",'(入力①) 基本情報入力シート'!D39)</f>
        <v/>
      </c>
      <c r="D18" s="247" t="str">
        <f>IF('(入力①) 基本情報入力シート'!E39="","",'(入力①) 基本情報入力シート'!E39)</f>
        <v/>
      </c>
      <c r="E18" s="247" t="str">
        <f>IF('(入力①) 基本情報入力シート'!F39="","",'(入力①) 基本情報入力シート'!F39)</f>
        <v/>
      </c>
      <c r="F18" s="247" t="str">
        <f>IF('(入力①) 基本情報入力シート'!G39="","",'(入力①) 基本情報入力シート'!G39)</f>
        <v/>
      </c>
      <c r="G18" s="247" t="str">
        <f>IF('(入力①) 基本情報入力シート'!H39="","",'(入力①) 基本情報入力シート'!H39)</f>
        <v/>
      </c>
      <c r="H18" s="247" t="str">
        <f>IF('(入力①) 基本情報入力シート'!I39="","",'(入力①) 基本情報入力シート'!I39)</f>
        <v/>
      </c>
      <c r="I18" s="247" t="str">
        <f>IF('(入力①) 基本情報入力シート'!J39="","",'(入力①) 基本情報入力シート'!J39)</f>
        <v/>
      </c>
      <c r="J18" s="247" t="str">
        <f>IF('(入力①) 基本情報入力シート'!K39="","",'(入力①) 基本情報入力シート'!K39)</f>
        <v/>
      </c>
      <c r="K18" s="249" t="str">
        <f>IF('(入力①) 基本情報入力シート'!L39="","",'(入力①) 基本情報入力シート'!L39)</f>
        <v/>
      </c>
      <c r="L18" s="185" t="str">
        <f>IF('(入力①) 基本情報入力シート'!M39="","",'(入力①) 基本情報入力シート'!M39)</f>
        <v/>
      </c>
      <c r="M18" s="185" t="str">
        <f>IF('(入力①) 基本情報入力シート'!R39="","",'(入力①) 基本情報入力シート'!R39)</f>
        <v/>
      </c>
      <c r="N18" s="185" t="str">
        <f>IF('(入力①) 基本情報入力シート'!W39="","",'(入力①) 基本情報入力シート'!W39)</f>
        <v/>
      </c>
      <c r="O18" s="185" t="str">
        <f>IF('(入力①) 基本情報入力シート'!X39="","",'(入力①) 基本情報入力シート'!X39)</f>
        <v/>
      </c>
      <c r="P18" s="198" t="str">
        <f>IF('(入力①) 基本情報入力シート'!Y39="","",'(入力①) 基本情報入力シート'!Y39)</f>
        <v/>
      </c>
      <c r="Q18" s="204" t="str">
        <f>IF('(入力①) 基本情報入力シート'!Z39="","",'(入力①) 基本情報入力シート'!Z39)</f>
        <v/>
      </c>
      <c r="R18" s="254" t="str">
        <f>IF('(入力①) 基本情報入力シート'!AA39="","",'(入力①) 基本情報入力シート'!AA39)</f>
        <v/>
      </c>
      <c r="S18" s="257"/>
      <c r="T18" s="261"/>
      <c r="U18" s="265" t="str">
        <f>IF(P18="","",VLOOKUP(P18,'【参考】数式用'!$A$5:$I$38,MATCH(T18,'【参考】数式用'!$H$4:$I$4,0)+7,0))</f>
        <v/>
      </c>
      <c r="V18" s="271"/>
      <c r="W18" s="225" t="s">
        <v>253</v>
      </c>
      <c r="X18" s="276"/>
      <c r="Y18" s="232" t="s">
        <v>37</v>
      </c>
      <c r="Z18" s="276"/>
      <c r="AA18" s="233" t="s">
        <v>237</v>
      </c>
      <c r="AB18" s="276"/>
      <c r="AC18" s="232" t="s">
        <v>37</v>
      </c>
      <c r="AD18" s="276"/>
      <c r="AE18" s="232" t="s">
        <v>42</v>
      </c>
      <c r="AF18" s="236" t="s">
        <v>72</v>
      </c>
      <c r="AG18" s="237" t="str">
        <f t="shared" si="0"/>
        <v/>
      </c>
      <c r="AH18" s="281" t="s">
        <v>255</v>
      </c>
      <c r="AI18" s="243" t="str">
        <f t="shared" si="1"/>
        <v/>
      </c>
      <c r="AJ18" s="151"/>
      <c r="AK18" s="289" t="str">
        <f t="shared" si="2"/>
        <v>○</v>
      </c>
      <c r="AL18" s="290" t="str">
        <f t="shared" si="3"/>
        <v/>
      </c>
      <c r="AM18" s="291"/>
      <c r="AN18" s="291"/>
      <c r="AO18" s="291"/>
      <c r="AP18" s="291"/>
      <c r="AQ18" s="291"/>
      <c r="AR18" s="291"/>
      <c r="AS18" s="291"/>
      <c r="AT18" s="291"/>
      <c r="AU18" s="292"/>
    </row>
    <row r="19" spans="1:47" ht="33" customHeight="1">
      <c r="A19" s="158">
        <f t="shared" si="4"/>
        <v>8</v>
      </c>
      <c r="B19" s="246" t="str">
        <f>IF('(入力①) 基本情報入力シート'!C40="","",'(入力①) 基本情報入力シート'!C40)</f>
        <v/>
      </c>
      <c r="C19" s="247" t="str">
        <f>IF('(入力①) 基本情報入力シート'!D40="","",'(入力①) 基本情報入力シート'!D40)</f>
        <v/>
      </c>
      <c r="D19" s="247" t="str">
        <f>IF('(入力①) 基本情報入力シート'!E40="","",'(入力①) 基本情報入力シート'!E40)</f>
        <v/>
      </c>
      <c r="E19" s="247" t="str">
        <f>IF('(入力①) 基本情報入力シート'!F40="","",'(入力①) 基本情報入力シート'!F40)</f>
        <v/>
      </c>
      <c r="F19" s="247" t="str">
        <f>IF('(入力①) 基本情報入力シート'!G40="","",'(入力①) 基本情報入力シート'!G40)</f>
        <v/>
      </c>
      <c r="G19" s="247" t="str">
        <f>IF('(入力①) 基本情報入力シート'!H40="","",'(入力①) 基本情報入力シート'!H40)</f>
        <v/>
      </c>
      <c r="H19" s="247" t="str">
        <f>IF('(入力①) 基本情報入力シート'!I40="","",'(入力①) 基本情報入力シート'!I40)</f>
        <v/>
      </c>
      <c r="I19" s="247" t="str">
        <f>IF('(入力①) 基本情報入力シート'!J40="","",'(入力①) 基本情報入力シート'!J40)</f>
        <v/>
      </c>
      <c r="J19" s="247" t="str">
        <f>IF('(入力①) 基本情報入力シート'!K40="","",'(入力①) 基本情報入力シート'!K40)</f>
        <v/>
      </c>
      <c r="K19" s="249" t="str">
        <f>IF('(入力①) 基本情報入力シート'!L40="","",'(入力①) 基本情報入力シート'!L40)</f>
        <v/>
      </c>
      <c r="L19" s="185" t="str">
        <f>IF('(入力①) 基本情報入力シート'!M40="","",'(入力①) 基本情報入力シート'!M40)</f>
        <v/>
      </c>
      <c r="M19" s="185" t="str">
        <f>IF('(入力①) 基本情報入力シート'!R40="","",'(入力①) 基本情報入力シート'!R40)</f>
        <v/>
      </c>
      <c r="N19" s="185" t="str">
        <f>IF('(入力①) 基本情報入力シート'!W40="","",'(入力①) 基本情報入力シート'!W40)</f>
        <v/>
      </c>
      <c r="O19" s="185" t="str">
        <f>IF('(入力①) 基本情報入力シート'!X40="","",'(入力①) 基本情報入力シート'!X40)</f>
        <v/>
      </c>
      <c r="P19" s="198" t="str">
        <f>IF('(入力①) 基本情報入力シート'!Y40="","",'(入力①) 基本情報入力シート'!Y40)</f>
        <v/>
      </c>
      <c r="Q19" s="204" t="str">
        <f>IF('(入力①) 基本情報入力シート'!Z40="","",'(入力①) 基本情報入力シート'!Z40)</f>
        <v/>
      </c>
      <c r="R19" s="254" t="str">
        <f>IF('(入力①) 基本情報入力シート'!AA40="","",'(入力①) 基本情報入力シート'!AA40)</f>
        <v/>
      </c>
      <c r="S19" s="257"/>
      <c r="T19" s="261"/>
      <c r="U19" s="265" t="str">
        <f>IF(P19="","",VLOOKUP(P19,'【参考】数式用'!$A$5:$I$38,MATCH(T19,'【参考】数式用'!$H$4:$I$4,0)+7,0))</f>
        <v/>
      </c>
      <c r="V19" s="271"/>
      <c r="W19" s="225" t="s">
        <v>253</v>
      </c>
      <c r="X19" s="276"/>
      <c r="Y19" s="232" t="s">
        <v>37</v>
      </c>
      <c r="Z19" s="276"/>
      <c r="AA19" s="233" t="s">
        <v>237</v>
      </c>
      <c r="AB19" s="276"/>
      <c r="AC19" s="232" t="s">
        <v>37</v>
      </c>
      <c r="AD19" s="276"/>
      <c r="AE19" s="232" t="s">
        <v>42</v>
      </c>
      <c r="AF19" s="236" t="s">
        <v>72</v>
      </c>
      <c r="AG19" s="237" t="str">
        <f t="shared" si="0"/>
        <v/>
      </c>
      <c r="AH19" s="281" t="s">
        <v>255</v>
      </c>
      <c r="AI19" s="243" t="str">
        <f t="shared" si="1"/>
        <v/>
      </c>
      <c r="AJ19" s="151"/>
      <c r="AK19" s="289" t="str">
        <f t="shared" si="2"/>
        <v>○</v>
      </c>
      <c r="AL19" s="290" t="str">
        <f t="shared" si="3"/>
        <v/>
      </c>
      <c r="AM19" s="291"/>
      <c r="AN19" s="291"/>
      <c r="AO19" s="291"/>
      <c r="AP19" s="291"/>
      <c r="AQ19" s="291"/>
      <c r="AR19" s="291"/>
      <c r="AS19" s="291"/>
      <c r="AT19" s="291"/>
      <c r="AU19" s="292"/>
    </row>
    <row r="20" spans="1:47" ht="33" customHeight="1">
      <c r="A20" s="158">
        <f t="shared" si="4"/>
        <v>9</v>
      </c>
      <c r="B20" s="246" t="str">
        <f>IF('(入力①) 基本情報入力シート'!C41="","",'(入力①) 基本情報入力シート'!C41)</f>
        <v/>
      </c>
      <c r="C20" s="247" t="str">
        <f>IF('(入力①) 基本情報入力シート'!D41="","",'(入力①) 基本情報入力シート'!D41)</f>
        <v/>
      </c>
      <c r="D20" s="247" t="str">
        <f>IF('(入力①) 基本情報入力シート'!E41="","",'(入力①) 基本情報入力シート'!E41)</f>
        <v/>
      </c>
      <c r="E20" s="247" t="str">
        <f>IF('(入力①) 基本情報入力シート'!F41="","",'(入力①) 基本情報入力シート'!F41)</f>
        <v/>
      </c>
      <c r="F20" s="247" t="str">
        <f>IF('(入力①) 基本情報入力シート'!G41="","",'(入力①) 基本情報入力シート'!G41)</f>
        <v/>
      </c>
      <c r="G20" s="247" t="str">
        <f>IF('(入力①) 基本情報入力シート'!H41="","",'(入力①) 基本情報入力シート'!H41)</f>
        <v/>
      </c>
      <c r="H20" s="247" t="str">
        <f>IF('(入力①) 基本情報入力シート'!I41="","",'(入力①) 基本情報入力シート'!I41)</f>
        <v/>
      </c>
      <c r="I20" s="247" t="str">
        <f>IF('(入力①) 基本情報入力シート'!J41="","",'(入力①) 基本情報入力シート'!J41)</f>
        <v/>
      </c>
      <c r="J20" s="247" t="str">
        <f>IF('(入力①) 基本情報入力シート'!K41="","",'(入力①) 基本情報入力シート'!K41)</f>
        <v/>
      </c>
      <c r="K20" s="249" t="str">
        <f>IF('(入力①) 基本情報入力シート'!L41="","",'(入力①) 基本情報入力シート'!L41)</f>
        <v/>
      </c>
      <c r="L20" s="185" t="str">
        <f>IF('(入力①) 基本情報入力シート'!M41="","",'(入力①) 基本情報入力シート'!M41)</f>
        <v/>
      </c>
      <c r="M20" s="185" t="str">
        <f>IF('(入力①) 基本情報入力シート'!R41="","",'(入力①) 基本情報入力シート'!R41)</f>
        <v/>
      </c>
      <c r="N20" s="185" t="str">
        <f>IF('(入力①) 基本情報入力シート'!W41="","",'(入力①) 基本情報入力シート'!W41)</f>
        <v/>
      </c>
      <c r="O20" s="185" t="str">
        <f>IF('(入力①) 基本情報入力シート'!X41="","",'(入力①) 基本情報入力シート'!X41)</f>
        <v/>
      </c>
      <c r="P20" s="198" t="str">
        <f>IF('(入力①) 基本情報入力シート'!Y41="","",'(入力①) 基本情報入力シート'!Y41)</f>
        <v/>
      </c>
      <c r="Q20" s="204" t="str">
        <f>IF('(入力①) 基本情報入力シート'!Z41="","",'(入力①) 基本情報入力シート'!Z41)</f>
        <v/>
      </c>
      <c r="R20" s="254" t="str">
        <f>IF('(入力①) 基本情報入力シート'!AA41="","",'(入力①) 基本情報入力シート'!AA41)</f>
        <v/>
      </c>
      <c r="S20" s="257"/>
      <c r="T20" s="261"/>
      <c r="U20" s="265" t="str">
        <f>IF(P20="","",VLOOKUP(P20,'【参考】数式用'!$A$5:$I$38,MATCH(T20,'【参考】数式用'!$H$4:$I$4,0)+7,0))</f>
        <v/>
      </c>
      <c r="V20" s="271"/>
      <c r="W20" s="225" t="s">
        <v>253</v>
      </c>
      <c r="X20" s="276"/>
      <c r="Y20" s="232" t="s">
        <v>37</v>
      </c>
      <c r="Z20" s="276"/>
      <c r="AA20" s="233" t="s">
        <v>237</v>
      </c>
      <c r="AB20" s="276"/>
      <c r="AC20" s="232" t="s">
        <v>37</v>
      </c>
      <c r="AD20" s="276"/>
      <c r="AE20" s="232" t="s">
        <v>42</v>
      </c>
      <c r="AF20" s="236" t="s">
        <v>72</v>
      </c>
      <c r="AG20" s="237" t="str">
        <f t="shared" si="0"/>
        <v/>
      </c>
      <c r="AH20" s="281" t="s">
        <v>255</v>
      </c>
      <c r="AI20" s="243" t="str">
        <f t="shared" si="1"/>
        <v/>
      </c>
      <c r="AJ20" s="151"/>
      <c r="AK20" s="289" t="str">
        <f t="shared" si="2"/>
        <v>○</v>
      </c>
      <c r="AL20" s="290" t="str">
        <f t="shared" si="3"/>
        <v/>
      </c>
      <c r="AM20" s="291"/>
      <c r="AN20" s="291"/>
      <c r="AO20" s="291"/>
      <c r="AP20" s="291"/>
      <c r="AQ20" s="291"/>
      <c r="AR20" s="291"/>
      <c r="AS20" s="291"/>
      <c r="AT20" s="291"/>
      <c r="AU20" s="292"/>
    </row>
    <row r="21" spans="1:47" ht="33" customHeight="1">
      <c r="A21" s="158">
        <f t="shared" si="4"/>
        <v>10</v>
      </c>
      <c r="B21" s="246" t="str">
        <f>IF('(入力①) 基本情報入力シート'!C42="","",'(入力①) 基本情報入力シート'!C42)</f>
        <v/>
      </c>
      <c r="C21" s="247" t="str">
        <f>IF('(入力①) 基本情報入力シート'!D42="","",'(入力①) 基本情報入力シート'!D42)</f>
        <v/>
      </c>
      <c r="D21" s="247" t="str">
        <f>IF('(入力①) 基本情報入力シート'!E42="","",'(入力①) 基本情報入力シート'!E42)</f>
        <v/>
      </c>
      <c r="E21" s="247" t="str">
        <f>IF('(入力①) 基本情報入力シート'!F42="","",'(入力①) 基本情報入力シート'!F42)</f>
        <v/>
      </c>
      <c r="F21" s="247" t="str">
        <f>IF('(入力①) 基本情報入力シート'!G42="","",'(入力①) 基本情報入力シート'!G42)</f>
        <v/>
      </c>
      <c r="G21" s="247" t="str">
        <f>IF('(入力①) 基本情報入力シート'!H42="","",'(入力①) 基本情報入力シート'!H42)</f>
        <v/>
      </c>
      <c r="H21" s="247" t="str">
        <f>IF('(入力①) 基本情報入力シート'!I42="","",'(入力①) 基本情報入力シート'!I42)</f>
        <v/>
      </c>
      <c r="I21" s="247" t="str">
        <f>IF('(入力①) 基本情報入力シート'!J42="","",'(入力①) 基本情報入力シート'!J42)</f>
        <v/>
      </c>
      <c r="J21" s="247" t="str">
        <f>IF('(入力①) 基本情報入力シート'!K42="","",'(入力①) 基本情報入力シート'!K42)</f>
        <v/>
      </c>
      <c r="K21" s="249" t="str">
        <f>IF('(入力①) 基本情報入力シート'!L42="","",'(入力①) 基本情報入力シート'!L42)</f>
        <v/>
      </c>
      <c r="L21" s="185" t="str">
        <f>IF('(入力①) 基本情報入力シート'!M42="","",'(入力①) 基本情報入力シート'!M42)</f>
        <v/>
      </c>
      <c r="M21" s="185" t="str">
        <f>IF('(入力①) 基本情報入力シート'!R42="","",'(入力①) 基本情報入力シート'!R42)</f>
        <v/>
      </c>
      <c r="N21" s="185" t="str">
        <f>IF('(入力①) 基本情報入力シート'!W42="","",'(入力①) 基本情報入力シート'!W42)</f>
        <v/>
      </c>
      <c r="O21" s="185" t="str">
        <f>IF('(入力①) 基本情報入力シート'!X42="","",'(入力①) 基本情報入力シート'!X42)</f>
        <v/>
      </c>
      <c r="P21" s="198" t="str">
        <f>IF('(入力①) 基本情報入力シート'!Y42="","",'(入力①) 基本情報入力シート'!Y42)</f>
        <v/>
      </c>
      <c r="Q21" s="204" t="str">
        <f>IF('(入力①) 基本情報入力シート'!Z42="","",'(入力①) 基本情報入力シート'!Z42)</f>
        <v/>
      </c>
      <c r="R21" s="254" t="str">
        <f>IF('(入力①) 基本情報入力シート'!AA42="","",'(入力①) 基本情報入力シート'!AA42)</f>
        <v/>
      </c>
      <c r="S21" s="257"/>
      <c r="T21" s="261"/>
      <c r="U21" s="265" t="str">
        <f>IF(P21="","",VLOOKUP(P21,'【参考】数式用'!$A$5:$I$38,MATCH(T21,'【参考】数式用'!$H$4:$I$4,0)+7,0))</f>
        <v/>
      </c>
      <c r="V21" s="271"/>
      <c r="W21" s="225" t="s">
        <v>253</v>
      </c>
      <c r="X21" s="276"/>
      <c r="Y21" s="232" t="s">
        <v>37</v>
      </c>
      <c r="Z21" s="276"/>
      <c r="AA21" s="233" t="s">
        <v>237</v>
      </c>
      <c r="AB21" s="276"/>
      <c r="AC21" s="232" t="s">
        <v>37</v>
      </c>
      <c r="AD21" s="276"/>
      <c r="AE21" s="232" t="s">
        <v>42</v>
      </c>
      <c r="AF21" s="236" t="s">
        <v>72</v>
      </c>
      <c r="AG21" s="237" t="str">
        <f t="shared" si="0"/>
        <v/>
      </c>
      <c r="AH21" s="281" t="s">
        <v>255</v>
      </c>
      <c r="AI21" s="243" t="str">
        <f t="shared" si="1"/>
        <v/>
      </c>
      <c r="AJ21" s="151"/>
      <c r="AK21" s="289" t="str">
        <f t="shared" si="2"/>
        <v>○</v>
      </c>
      <c r="AL21" s="290" t="str">
        <f t="shared" si="3"/>
        <v/>
      </c>
      <c r="AM21" s="291"/>
      <c r="AN21" s="291"/>
      <c r="AO21" s="291"/>
      <c r="AP21" s="291"/>
      <c r="AQ21" s="291"/>
      <c r="AR21" s="291"/>
      <c r="AS21" s="291"/>
      <c r="AT21" s="291"/>
      <c r="AU21" s="292"/>
    </row>
    <row r="22" spans="1:47" ht="33" customHeight="1">
      <c r="A22" s="158">
        <f t="shared" si="4"/>
        <v>11</v>
      </c>
      <c r="B22" s="246" t="str">
        <f>IF('(入力①) 基本情報入力シート'!C43="","",'(入力①) 基本情報入力シート'!C43)</f>
        <v/>
      </c>
      <c r="C22" s="247" t="str">
        <f>IF('(入力①) 基本情報入力シート'!D43="","",'(入力①) 基本情報入力シート'!D43)</f>
        <v/>
      </c>
      <c r="D22" s="247" t="str">
        <f>IF('(入力①) 基本情報入力シート'!E43="","",'(入力①) 基本情報入力シート'!E43)</f>
        <v/>
      </c>
      <c r="E22" s="247" t="str">
        <f>IF('(入力①) 基本情報入力シート'!F43="","",'(入力①) 基本情報入力シート'!F43)</f>
        <v/>
      </c>
      <c r="F22" s="247" t="str">
        <f>IF('(入力①) 基本情報入力シート'!G43="","",'(入力①) 基本情報入力シート'!G43)</f>
        <v/>
      </c>
      <c r="G22" s="247" t="str">
        <f>IF('(入力①) 基本情報入力シート'!H43="","",'(入力①) 基本情報入力シート'!H43)</f>
        <v/>
      </c>
      <c r="H22" s="247" t="str">
        <f>IF('(入力①) 基本情報入力シート'!I43="","",'(入力①) 基本情報入力シート'!I43)</f>
        <v/>
      </c>
      <c r="I22" s="247" t="str">
        <f>IF('(入力①) 基本情報入力シート'!J43="","",'(入力①) 基本情報入力シート'!J43)</f>
        <v/>
      </c>
      <c r="J22" s="247" t="str">
        <f>IF('(入力①) 基本情報入力シート'!K43="","",'(入力①) 基本情報入力シート'!K43)</f>
        <v/>
      </c>
      <c r="K22" s="249" t="str">
        <f>IF('(入力①) 基本情報入力シート'!L43="","",'(入力①) 基本情報入力シート'!L43)</f>
        <v/>
      </c>
      <c r="L22" s="185" t="str">
        <f>IF('(入力①) 基本情報入力シート'!M43="","",'(入力①) 基本情報入力シート'!M43)</f>
        <v/>
      </c>
      <c r="M22" s="185" t="str">
        <f>IF('(入力①) 基本情報入力シート'!R43="","",'(入力①) 基本情報入力シート'!R43)</f>
        <v/>
      </c>
      <c r="N22" s="185" t="str">
        <f>IF('(入力①) 基本情報入力シート'!W43="","",'(入力①) 基本情報入力シート'!W43)</f>
        <v/>
      </c>
      <c r="O22" s="185" t="str">
        <f>IF('(入力①) 基本情報入力シート'!X43="","",'(入力①) 基本情報入力シート'!X43)</f>
        <v/>
      </c>
      <c r="P22" s="198" t="str">
        <f>IF('(入力①) 基本情報入力シート'!Y43="","",'(入力①) 基本情報入力シート'!Y43)</f>
        <v/>
      </c>
      <c r="Q22" s="204" t="str">
        <f>IF('(入力①) 基本情報入力シート'!Z43="","",'(入力①) 基本情報入力シート'!Z43)</f>
        <v/>
      </c>
      <c r="R22" s="254" t="str">
        <f>IF('(入力①) 基本情報入力シート'!AA43="","",'(入力①) 基本情報入力シート'!AA43)</f>
        <v/>
      </c>
      <c r="S22" s="257"/>
      <c r="T22" s="261"/>
      <c r="U22" s="265" t="str">
        <f>IF(P22="","",VLOOKUP(P22,'【参考】数式用'!$A$5:$I$38,MATCH(T22,'【参考】数式用'!$H$4:$I$4,0)+7,0))</f>
        <v/>
      </c>
      <c r="V22" s="271"/>
      <c r="W22" s="225" t="s">
        <v>253</v>
      </c>
      <c r="X22" s="276"/>
      <c r="Y22" s="232" t="s">
        <v>37</v>
      </c>
      <c r="Z22" s="276"/>
      <c r="AA22" s="233" t="s">
        <v>237</v>
      </c>
      <c r="AB22" s="276"/>
      <c r="AC22" s="232" t="s">
        <v>37</v>
      </c>
      <c r="AD22" s="276"/>
      <c r="AE22" s="232" t="s">
        <v>42</v>
      </c>
      <c r="AF22" s="236" t="s">
        <v>72</v>
      </c>
      <c r="AG22" s="237" t="str">
        <f t="shared" si="0"/>
        <v/>
      </c>
      <c r="AH22" s="281" t="s">
        <v>255</v>
      </c>
      <c r="AI22" s="243" t="str">
        <f t="shared" si="1"/>
        <v/>
      </c>
      <c r="AJ22" s="151"/>
      <c r="AK22" s="289" t="str">
        <f t="shared" si="2"/>
        <v>○</v>
      </c>
      <c r="AL22" s="290" t="str">
        <f t="shared" si="3"/>
        <v/>
      </c>
      <c r="AM22" s="291"/>
      <c r="AN22" s="291"/>
      <c r="AO22" s="291"/>
      <c r="AP22" s="291"/>
      <c r="AQ22" s="291"/>
      <c r="AR22" s="291"/>
      <c r="AS22" s="291"/>
      <c r="AT22" s="291"/>
      <c r="AU22" s="292"/>
    </row>
    <row r="23" spans="1:47" ht="33" customHeight="1">
      <c r="A23" s="158">
        <f t="shared" si="4"/>
        <v>12</v>
      </c>
      <c r="B23" s="246" t="str">
        <f>IF('(入力①) 基本情報入力シート'!C44="","",'(入力①) 基本情報入力シート'!C44)</f>
        <v/>
      </c>
      <c r="C23" s="247" t="str">
        <f>IF('(入力①) 基本情報入力シート'!D44="","",'(入力①) 基本情報入力シート'!D44)</f>
        <v/>
      </c>
      <c r="D23" s="247" t="str">
        <f>IF('(入力①) 基本情報入力シート'!E44="","",'(入力①) 基本情報入力シート'!E44)</f>
        <v/>
      </c>
      <c r="E23" s="247" t="str">
        <f>IF('(入力①) 基本情報入力シート'!F44="","",'(入力①) 基本情報入力シート'!F44)</f>
        <v/>
      </c>
      <c r="F23" s="247" t="str">
        <f>IF('(入力①) 基本情報入力シート'!G44="","",'(入力①) 基本情報入力シート'!G44)</f>
        <v/>
      </c>
      <c r="G23" s="247" t="str">
        <f>IF('(入力①) 基本情報入力シート'!H44="","",'(入力①) 基本情報入力シート'!H44)</f>
        <v/>
      </c>
      <c r="H23" s="247" t="str">
        <f>IF('(入力①) 基本情報入力シート'!I44="","",'(入力①) 基本情報入力シート'!I44)</f>
        <v/>
      </c>
      <c r="I23" s="247" t="str">
        <f>IF('(入力①) 基本情報入力シート'!J44="","",'(入力①) 基本情報入力シート'!J44)</f>
        <v/>
      </c>
      <c r="J23" s="247" t="str">
        <f>IF('(入力①) 基本情報入力シート'!K44="","",'(入力①) 基本情報入力シート'!K44)</f>
        <v/>
      </c>
      <c r="K23" s="249" t="str">
        <f>IF('(入力①) 基本情報入力シート'!L44="","",'(入力①) 基本情報入力シート'!L44)</f>
        <v/>
      </c>
      <c r="L23" s="185" t="str">
        <f>IF('(入力①) 基本情報入力シート'!M44="","",'(入力①) 基本情報入力シート'!M44)</f>
        <v/>
      </c>
      <c r="M23" s="185" t="str">
        <f>IF('(入力①) 基本情報入力シート'!R44="","",'(入力①) 基本情報入力シート'!R44)</f>
        <v/>
      </c>
      <c r="N23" s="185" t="str">
        <f>IF('(入力①) 基本情報入力シート'!W44="","",'(入力①) 基本情報入力シート'!W44)</f>
        <v/>
      </c>
      <c r="O23" s="185" t="str">
        <f>IF('(入力①) 基本情報入力シート'!X44="","",'(入力①) 基本情報入力シート'!X44)</f>
        <v/>
      </c>
      <c r="P23" s="198" t="str">
        <f>IF('(入力①) 基本情報入力シート'!Y44="","",'(入力①) 基本情報入力シート'!Y44)</f>
        <v/>
      </c>
      <c r="Q23" s="204" t="str">
        <f>IF('(入力①) 基本情報入力シート'!Z44="","",'(入力①) 基本情報入力シート'!Z44)</f>
        <v/>
      </c>
      <c r="R23" s="254" t="str">
        <f>IF('(入力①) 基本情報入力シート'!AA44="","",'(入力①) 基本情報入力シート'!AA44)</f>
        <v/>
      </c>
      <c r="S23" s="257"/>
      <c r="T23" s="261"/>
      <c r="U23" s="265" t="str">
        <f>IF(P23="","",VLOOKUP(P23,'【参考】数式用'!$A$5:$I$38,MATCH(T23,'【参考】数式用'!$H$4:$I$4,0)+7,0))</f>
        <v/>
      </c>
      <c r="V23" s="271"/>
      <c r="W23" s="225" t="s">
        <v>253</v>
      </c>
      <c r="X23" s="276"/>
      <c r="Y23" s="232" t="s">
        <v>37</v>
      </c>
      <c r="Z23" s="276"/>
      <c r="AA23" s="233" t="s">
        <v>237</v>
      </c>
      <c r="AB23" s="276"/>
      <c r="AC23" s="232" t="s">
        <v>37</v>
      </c>
      <c r="AD23" s="276"/>
      <c r="AE23" s="232" t="s">
        <v>42</v>
      </c>
      <c r="AF23" s="236" t="s">
        <v>72</v>
      </c>
      <c r="AG23" s="237" t="str">
        <f t="shared" si="0"/>
        <v/>
      </c>
      <c r="AH23" s="281" t="s">
        <v>255</v>
      </c>
      <c r="AI23" s="243" t="str">
        <f t="shared" si="1"/>
        <v/>
      </c>
      <c r="AJ23" s="151"/>
      <c r="AK23" s="289" t="str">
        <f t="shared" si="2"/>
        <v>○</v>
      </c>
      <c r="AL23" s="290" t="str">
        <f t="shared" si="3"/>
        <v/>
      </c>
      <c r="AM23" s="291"/>
      <c r="AN23" s="291"/>
      <c r="AO23" s="291"/>
      <c r="AP23" s="291"/>
      <c r="AQ23" s="291"/>
      <c r="AR23" s="291"/>
      <c r="AS23" s="291"/>
      <c r="AT23" s="291"/>
      <c r="AU23" s="292"/>
    </row>
    <row r="24" spans="1:47" ht="33" customHeight="1">
      <c r="A24" s="158">
        <f t="shared" si="4"/>
        <v>13</v>
      </c>
      <c r="B24" s="246" t="str">
        <f>IF('(入力①) 基本情報入力シート'!C45="","",'(入力①) 基本情報入力シート'!C45)</f>
        <v/>
      </c>
      <c r="C24" s="247" t="str">
        <f>IF('(入力①) 基本情報入力シート'!D45="","",'(入力①) 基本情報入力シート'!D45)</f>
        <v/>
      </c>
      <c r="D24" s="247" t="str">
        <f>IF('(入力①) 基本情報入力シート'!E45="","",'(入力①) 基本情報入力シート'!E45)</f>
        <v/>
      </c>
      <c r="E24" s="247" t="str">
        <f>IF('(入力①) 基本情報入力シート'!F45="","",'(入力①) 基本情報入力シート'!F45)</f>
        <v/>
      </c>
      <c r="F24" s="247" t="str">
        <f>IF('(入力①) 基本情報入力シート'!G45="","",'(入力①) 基本情報入力シート'!G45)</f>
        <v/>
      </c>
      <c r="G24" s="247" t="str">
        <f>IF('(入力①) 基本情報入力シート'!H45="","",'(入力①) 基本情報入力シート'!H45)</f>
        <v/>
      </c>
      <c r="H24" s="247" t="str">
        <f>IF('(入力①) 基本情報入力シート'!I45="","",'(入力①) 基本情報入力シート'!I45)</f>
        <v/>
      </c>
      <c r="I24" s="247" t="str">
        <f>IF('(入力①) 基本情報入力シート'!J45="","",'(入力①) 基本情報入力シート'!J45)</f>
        <v/>
      </c>
      <c r="J24" s="247" t="str">
        <f>IF('(入力①) 基本情報入力シート'!K45="","",'(入力①) 基本情報入力シート'!K45)</f>
        <v/>
      </c>
      <c r="K24" s="249" t="str">
        <f>IF('(入力①) 基本情報入力シート'!L45="","",'(入力①) 基本情報入力シート'!L45)</f>
        <v/>
      </c>
      <c r="L24" s="185" t="str">
        <f>IF('(入力①) 基本情報入力シート'!M45="","",'(入力①) 基本情報入力シート'!M45)</f>
        <v/>
      </c>
      <c r="M24" s="185" t="str">
        <f>IF('(入力①) 基本情報入力シート'!R45="","",'(入力①) 基本情報入力シート'!R45)</f>
        <v/>
      </c>
      <c r="N24" s="185" t="str">
        <f>IF('(入力①) 基本情報入力シート'!W45="","",'(入力①) 基本情報入力シート'!W45)</f>
        <v/>
      </c>
      <c r="O24" s="185" t="str">
        <f>IF('(入力①) 基本情報入力シート'!X45="","",'(入力①) 基本情報入力シート'!X45)</f>
        <v/>
      </c>
      <c r="P24" s="198" t="str">
        <f>IF('(入力①) 基本情報入力シート'!Y45="","",'(入力①) 基本情報入力シート'!Y45)</f>
        <v/>
      </c>
      <c r="Q24" s="204" t="str">
        <f>IF('(入力①) 基本情報入力シート'!Z45="","",'(入力①) 基本情報入力シート'!Z45)</f>
        <v/>
      </c>
      <c r="R24" s="254" t="str">
        <f>IF('(入力①) 基本情報入力シート'!AA45="","",'(入力①) 基本情報入力シート'!AA45)</f>
        <v/>
      </c>
      <c r="S24" s="257"/>
      <c r="T24" s="261"/>
      <c r="U24" s="265" t="str">
        <f>IF(P24="","",VLOOKUP(P24,'【参考】数式用'!$A$5:$I$38,MATCH(T24,'【参考】数式用'!$H$4:$I$4,0)+7,0))</f>
        <v/>
      </c>
      <c r="V24" s="271"/>
      <c r="W24" s="225" t="s">
        <v>253</v>
      </c>
      <c r="X24" s="276"/>
      <c r="Y24" s="232" t="s">
        <v>37</v>
      </c>
      <c r="Z24" s="276"/>
      <c r="AA24" s="233" t="s">
        <v>237</v>
      </c>
      <c r="AB24" s="276"/>
      <c r="AC24" s="232" t="s">
        <v>37</v>
      </c>
      <c r="AD24" s="276"/>
      <c r="AE24" s="232" t="s">
        <v>42</v>
      </c>
      <c r="AF24" s="236" t="s">
        <v>72</v>
      </c>
      <c r="AG24" s="237" t="str">
        <f t="shared" si="0"/>
        <v/>
      </c>
      <c r="AH24" s="281" t="s">
        <v>255</v>
      </c>
      <c r="AI24" s="243" t="str">
        <f t="shared" si="1"/>
        <v/>
      </c>
      <c r="AJ24" s="151"/>
      <c r="AK24" s="289" t="str">
        <f t="shared" si="2"/>
        <v>○</v>
      </c>
      <c r="AL24" s="290" t="str">
        <f t="shared" si="3"/>
        <v/>
      </c>
      <c r="AM24" s="291"/>
      <c r="AN24" s="291"/>
      <c r="AO24" s="291"/>
      <c r="AP24" s="291"/>
      <c r="AQ24" s="291"/>
      <c r="AR24" s="291"/>
      <c r="AS24" s="291"/>
      <c r="AT24" s="291"/>
      <c r="AU24" s="292"/>
    </row>
    <row r="25" spans="1:47" ht="33" customHeight="1">
      <c r="A25" s="158">
        <f t="shared" si="4"/>
        <v>14</v>
      </c>
      <c r="B25" s="246" t="str">
        <f>IF('(入力①) 基本情報入力シート'!C46="","",'(入力①) 基本情報入力シート'!C46)</f>
        <v/>
      </c>
      <c r="C25" s="247" t="str">
        <f>IF('(入力①) 基本情報入力シート'!D46="","",'(入力①) 基本情報入力シート'!D46)</f>
        <v/>
      </c>
      <c r="D25" s="247" t="str">
        <f>IF('(入力①) 基本情報入力シート'!E46="","",'(入力①) 基本情報入力シート'!E46)</f>
        <v/>
      </c>
      <c r="E25" s="247" t="str">
        <f>IF('(入力①) 基本情報入力シート'!F46="","",'(入力①) 基本情報入力シート'!F46)</f>
        <v/>
      </c>
      <c r="F25" s="247" t="str">
        <f>IF('(入力①) 基本情報入力シート'!G46="","",'(入力①) 基本情報入力シート'!G46)</f>
        <v/>
      </c>
      <c r="G25" s="247" t="str">
        <f>IF('(入力①) 基本情報入力シート'!H46="","",'(入力①) 基本情報入力シート'!H46)</f>
        <v/>
      </c>
      <c r="H25" s="247" t="str">
        <f>IF('(入力①) 基本情報入力シート'!I46="","",'(入力①) 基本情報入力シート'!I46)</f>
        <v/>
      </c>
      <c r="I25" s="247" t="str">
        <f>IF('(入力①) 基本情報入力シート'!J46="","",'(入力①) 基本情報入力シート'!J46)</f>
        <v/>
      </c>
      <c r="J25" s="247" t="str">
        <f>IF('(入力①) 基本情報入力シート'!K46="","",'(入力①) 基本情報入力シート'!K46)</f>
        <v/>
      </c>
      <c r="K25" s="249" t="str">
        <f>IF('(入力①) 基本情報入力シート'!L46="","",'(入力①) 基本情報入力シート'!L46)</f>
        <v/>
      </c>
      <c r="L25" s="185" t="str">
        <f>IF('(入力①) 基本情報入力シート'!M46="","",'(入力①) 基本情報入力シート'!M46)</f>
        <v/>
      </c>
      <c r="M25" s="185" t="str">
        <f>IF('(入力①) 基本情報入力シート'!R46="","",'(入力①) 基本情報入力シート'!R46)</f>
        <v/>
      </c>
      <c r="N25" s="185" t="str">
        <f>IF('(入力①) 基本情報入力シート'!W46="","",'(入力①) 基本情報入力シート'!W46)</f>
        <v/>
      </c>
      <c r="O25" s="185" t="str">
        <f>IF('(入力①) 基本情報入力シート'!X46="","",'(入力①) 基本情報入力シート'!X46)</f>
        <v/>
      </c>
      <c r="P25" s="198" t="str">
        <f>IF('(入力①) 基本情報入力シート'!Y46="","",'(入力①) 基本情報入力シート'!Y46)</f>
        <v/>
      </c>
      <c r="Q25" s="204" t="str">
        <f>IF('(入力①) 基本情報入力シート'!Z46="","",'(入力①) 基本情報入力シート'!Z46)</f>
        <v/>
      </c>
      <c r="R25" s="254" t="str">
        <f>IF('(入力①) 基本情報入力シート'!AA46="","",'(入力①) 基本情報入力シート'!AA46)</f>
        <v/>
      </c>
      <c r="S25" s="257"/>
      <c r="T25" s="261"/>
      <c r="U25" s="265" t="str">
        <f>IF(P25="","",VLOOKUP(P25,'【参考】数式用'!$A$5:$I$38,MATCH(T25,'【参考】数式用'!$H$4:$I$4,0)+7,0))</f>
        <v/>
      </c>
      <c r="V25" s="271"/>
      <c r="W25" s="225" t="s">
        <v>253</v>
      </c>
      <c r="X25" s="276"/>
      <c r="Y25" s="232" t="s">
        <v>37</v>
      </c>
      <c r="Z25" s="276"/>
      <c r="AA25" s="233" t="s">
        <v>237</v>
      </c>
      <c r="AB25" s="276"/>
      <c r="AC25" s="232" t="s">
        <v>37</v>
      </c>
      <c r="AD25" s="276"/>
      <c r="AE25" s="232" t="s">
        <v>42</v>
      </c>
      <c r="AF25" s="236" t="s">
        <v>72</v>
      </c>
      <c r="AG25" s="237" t="str">
        <f t="shared" si="0"/>
        <v/>
      </c>
      <c r="AH25" s="281" t="s">
        <v>255</v>
      </c>
      <c r="AI25" s="243" t="str">
        <f t="shared" si="1"/>
        <v/>
      </c>
      <c r="AJ25" s="151"/>
      <c r="AK25" s="289" t="str">
        <f t="shared" si="2"/>
        <v>○</v>
      </c>
      <c r="AL25" s="290" t="str">
        <f t="shared" si="3"/>
        <v/>
      </c>
      <c r="AM25" s="291"/>
      <c r="AN25" s="291"/>
      <c r="AO25" s="291"/>
      <c r="AP25" s="291"/>
      <c r="AQ25" s="291"/>
      <c r="AR25" s="291"/>
      <c r="AS25" s="291"/>
      <c r="AT25" s="291"/>
      <c r="AU25" s="292"/>
    </row>
    <row r="26" spans="1:47" ht="33" customHeight="1">
      <c r="A26" s="158">
        <f t="shared" si="4"/>
        <v>15</v>
      </c>
      <c r="B26" s="246" t="str">
        <f>IF('(入力①) 基本情報入力シート'!C47="","",'(入力①) 基本情報入力シート'!C47)</f>
        <v/>
      </c>
      <c r="C26" s="247" t="str">
        <f>IF('(入力①) 基本情報入力シート'!D47="","",'(入力①) 基本情報入力シート'!D47)</f>
        <v/>
      </c>
      <c r="D26" s="247" t="str">
        <f>IF('(入力①) 基本情報入力シート'!E47="","",'(入力①) 基本情報入力シート'!E47)</f>
        <v/>
      </c>
      <c r="E26" s="247" t="str">
        <f>IF('(入力①) 基本情報入力シート'!F47="","",'(入力①) 基本情報入力シート'!F47)</f>
        <v/>
      </c>
      <c r="F26" s="247" t="str">
        <f>IF('(入力①) 基本情報入力シート'!G47="","",'(入力①) 基本情報入力シート'!G47)</f>
        <v/>
      </c>
      <c r="G26" s="247" t="str">
        <f>IF('(入力①) 基本情報入力シート'!H47="","",'(入力①) 基本情報入力シート'!H47)</f>
        <v/>
      </c>
      <c r="H26" s="247" t="str">
        <f>IF('(入力①) 基本情報入力シート'!I47="","",'(入力①) 基本情報入力シート'!I47)</f>
        <v/>
      </c>
      <c r="I26" s="247" t="str">
        <f>IF('(入力①) 基本情報入力シート'!J47="","",'(入力①) 基本情報入力シート'!J47)</f>
        <v/>
      </c>
      <c r="J26" s="247" t="str">
        <f>IF('(入力①) 基本情報入力シート'!K47="","",'(入力①) 基本情報入力シート'!K47)</f>
        <v/>
      </c>
      <c r="K26" s="249" t="str">
        <f>IF('(入力①) 基本情報入力シート'!L47="","",'(入力①) 基本情報入力シート'!L47)</f>
        <v/>
      </c>
      <c r="L26" s="185" t="str">
        <f>IF('(入力①) 基本情報入力シート'!M47="","",'(入力①) 基本情報入力シート'!M47)</f>
        <v/>
      </c>
      <c r="M26" s="185" t="str">
        <f>IF('(入力①) 基本情報入力シート'!R47="","",'(入力①) 基本情報入力シート'!R47)</f>
        <v/>
      </c>
      <c r="N26" s="185" t="str">
        <f>IF('(入力①) 基本情報入力シート'!W47="","",'(入力①) 基本情報入力シート'!W47)</f>
        <v/>
      </c>
      <c r="O26" s="185" t="str">
        <f>IF('(入力①) 基本情報入力シート'!X47="","",'(入力①) 基本情報入力シート'!X47)</f>
        <v/>
      </c>
      <c r="P26" s="198" t="str">
        <f>IF('(入力①) 基本情報入力シート'!Y47="","",'(入力①) 基本情報入力シート'!Y47)</f>
        <v/>
      </c>
      <c r="Q26" s="204" t="str">
        <f>IF('(入力①) 基本情報入力シート'!Z47="","",'(入力①) 基本情報入力シート'!Z47)</f>
        <v/>
      </c>
      <c r="R26" s="254" t="str">
        <f>IF('(入力①) 基本情報入力シート'!AA47="","",'(入力①) 基本情報入力シート'!AA47)</f>
        <v/>
      </c>
      <c r="S26" s="257"/>
      <c r="T26" s="261"/>
      <c r="U26" s="265" t="str">
        <f>IF(P26="","",VLOOKUP(P26,'【参考】数式用'!$A$5:$I$38,MATCH(T26,'【参考】数式用'!$H$4:$I$4,0)+7,0))</f>
        <v/>
      </c>
      <c r="V26" s="271"/>
      <c r="W26" s="225" t="s">
        <v>253</v>
      </c>
      <c r="X26" s="276"/>
      <c r="Y26" s="232" t="s">
        <v>37</v>
      </c>
      <c r="Z26" s="276"/>
      <c r="AA26" s="233" t="s">
        <v>237</v>
      </c>
      <c r="AB26" s="276"/>
      <c r="AC26" s="232" t="s">
        <v>37</v>
      </c>
      <c r="AD26" s="276"/>
      <c r="AE26" s="232" t="s">
        <v>42</v>
      </c>
      <c r="AF26" s="236" t="s">
        <v>72</v>
      </c>
      <c r="AG26" s="237" t="str">
        <f t="shared" si="0"/>
        <v/>
      </c>
      <c r="AH26" s="281" t="s">
        <v>255</v>
      </c>
      <c r="AI26" s="243" t="str">
        <f t="shared" si="1"/>
        <v/>
      </c>
      <c r="AJ26" s="151"/>
      <c r="AK26" s="289" t="str">
        <f t="shared" si="2"/>
        <v>○</v>
      </c>
      <c r="AL26" s="290" t="str">
        <f t="shared" si="3"/>
        <v/>
      </c>
      <c r="AM26" s="291"/>
      <c r="AN26" s="291"/>
      <c r="AO26" s="291"/>
      <c r="AP26" s="291"/>
      <c r="AQ26" s="291"/>
      <c r="AR26" s="291"/>
      <c r="AS26" s="291"/>
      <c r="AT26" s="291"/>
      <c r="AU26" s="292"/>
    </row>
    <row r="27" spans="1:47" ht="33" customHeight="1">
      <c r="A27" s="158">
        <f t="shared" si="4"/>
        <v>16</v>
      </c>
      <c r="B27" s="246" t="str">
        <f>IF('(入力①) 基本情報入力シート'!C48="","",'(入力①) 基本情報入力シート'!C48)</f>
        <v/>
      </c>
      <c r="C27" s="247" t="str">
        <f>IF('(入力①) 基本情報入力シート'!D48="","",'(入力①) 基本情報入力シート'!D48)</f>
        <v/>
      </c>
      <c r="D27" s="247" t="str">
        <f>IF('(入力①) 基本情報入力シート'!E48="","",'(入力①) 基本情報入力シート'!E48)</f>
        <v/>
      </c>
      <c r="E27" s="247" t="str">
        <f>IF('(入力①) 基本情報入力シート'!F48="","",'(入力①) 基本情報入力シート'!F48)</f>
        <v/>
      </c>
      <c r="F27" s="247" t="str">
        <f>IF('(入力①) 基本情報入力シート'!G48="","",'(入力①) 基本情報入力シート'!G48)</f>
        <v/>
      </c>
      <c r="G27" s="247" t="str">
        <f>IF('(入力①) 基本情報入力シート'!H48="","",'(入力①) 基本情報入力シート'!H48)</f>
        <v/>
      </c>
      <c r="H27" s="247" t="str">
        <f>IF('(入力①) 基本情報入力シート'!I48="","",'(入力①) 基本情報入力シート'!I48)</f>
        <v/>
      </c>
      <c r="I27" s="247" t="str">
        <f>IF('(入力①) 基本情報入力シート'!J48="","",'(入力①) 基本情報入力シート'!J48)</f>
        <v/>
      </c>
      <c r="J27" s="247" t="str">
        <f>IF('(入力①) 基本情報入力シート'!K48="","",'(入力①) 基本情報入力シート'!K48)</f>
        <v/>
      </c>
      <c r="K27" s="249" t="str">
        <f>IF('(入力①) 基本情報入力シート'!L48="","",'(入力①) 基本情報入力シート'!L48)</f>
        <v/>
      </c>
      <c r="L27" s="185" t="str">
        <f>IF('(入力①) 基本情報入力シート'!M48="","",'(入力①) 基本情報入力シート'!M48)</f>
        <v/>
      </c>
      <c r="M27" s="185" t="str">
        <f>IF('(入力①) 基本情報入力シート'!R48="","",'(入力①) 基本情報入力シート'!R48)</f>
        <v/>
      </c>
      <c r="N27" s="185" t="str">
        <f>IF('(入力①) 基本情報入力シート'!W48="","",'(入力①) 基本情報入力シート'!W48)</f>
        <v/>
      </c>
      <c r="O27" s="185" t="str">
        <f>IF('(入力①) 基本情報入力シート'!X48="","",'(入力①) 基本情報入力シート'!X48)</f>
        <v/>
      </c>
      <c r="P27" s="198" t="str">
        <f>IF('(入力①) 基本情報入力シート'!Y48="","",'(入力①) 基本情報入力シート'!Y48)</f>
        <v/>
      </c>
      <c r="Q27" s="204" t="str">
        <f>IF('(入力①) 基本情報入力シート'!Z48="","",'(入力①) 基本情報入力シート'!Z48)</f>
        <v/>
      </c>
      <c r="R27" s="254" t="str">
        <f>IF('(入力①) 基本情報入力シート'!AA48="","",'(入力①) 基本情報入力シート'!AA48)</f>
        <v/>
      </c>
      <c r="S27" s="257"/>
      <c r="T27" s="261"/>
      <c r="U27" s="265" t="str">
        <f>IF(P27="","",VLOOKUP(P27,'【参考】数式用'!$A$5:$I$38,MATCH(T27,'【参考】数式用'!$H$4:$I$4,0)+7,0))</f>
        <v/>
      </c>
      <c r="V27" s="271"/>
      <c r="W27" s="225" t="s">
        <v>253</v>
      </c>
      <c r="X27" s="276"/>
      <c r="Y27" s="232" t="s">
        <v>37</v>
      </c>
      <c r="Z27" s="276"/>
      <c r="AA27" s="233" t="s">
        <v>237</v>
      </c>
      <c r="AB27" s="276"/>
      <c r="AC27" s="232" t="s">
        <v>37</v>
      </c>
      <c r="AD27" s="276"/>
      <c r="AE27" s="232" t="s">
        <v>42</v>
      </c>
      <c r="AF27" s="236" t="s">
        <v>72</v>
      </c>
      <c r="AG27" s="237" t="str">
        <f t="shared" si="0"/>
        <v/>
      </c>
      <c r="AH27" s="281" t="s">
        <v>255</v>
      </c>
      <c r="AI27" s="243" t="str">
        <f t="shared" si="1"/>
        <v/>
      </c>
      <c r="AJ27" s="151"/>
      <c r="AK27" s="289" t="str">
        <f t="shared" si="2"/>
        <v>○</v>
      </c>
      <c r="AL27" s="290" t="str">
        <f t="shared" si="3"/>
        <v/>
      </c>
      <c r="AM27" s="291"/>
      <c r="AN27" s="291"/>
      <c r="AO27" s="291"/>
      <c r="AP27" s="291"/>
      <c r="AQ27" s="291"/>
      <c r="AR27" s="291"/>
      <c r="AS27" s="291"/>
      <c r="AT27" s="291"/>
      <c r="AU27" s="292"/>
    </row>
    <row r="28" spans="1:47" ht="33" customHeight="1">
      <c r="A28" s="158">
        <f t="shared" si="4"/>
        <v>17</v>
      </c>
      <c r="B28" s="246" t="str">
        <f>IF('(入力①) 基本情報入力シート'!C49="","",'(入力①) 基本情報入力シート'!C49)</f>
        <v/>
      </c>
      <c r="C28" s="247" t="str">
        <f>IF('(入力①) 基本情報入力シート'!D49="","",'(入力①) 基本情報入力シート'!D49)</f>
        <v/>
      </c>
      <c r="D28" s="247" t="str">
        <f>IF('(入力①) 基本情報入力シート'!E49="","",'(入力①) 基本情報入力シート'!E49)</f>
        <v/>
      </c>
      <c r="E28" s="247" t="str">
        <f>IF('(入力①) 基本情報入力シート'!F49="","",'(入力①) 基本情報入力シート'!F49)</f>
        <v/>
      </c>
      <c r="F28" s="247" t="str">
        <f>IF('(入力①) 基本情報入力シート'!G49="","",'(入力①) 基本情報入力シート'!G49)</f>
        <v/>
      </c>
      <c r="G28" s="247" t="str">
        <f>IF('(入力①) 基本情報入力シート'!H49="","",'(入力①) 基本情報入力シート'!H49)</f>
        <v/>
      </c>
      <c r="H28" s="247" t="str">
        <f>IF('(入力①) 基本情報入力シート'!I49="","",'(入力①) 基本情報入力シート'!I49)</f>
        <v/>
      </c>
      <c r="I28" s="247" t="str">
        <f>IF('(入力①) 基本情報入力シート'!J49="","",'(入力①) 基本情報入力シート'!J49)</f>
        <v/>
      </c>
      <c r="J28" s="247" t="str">
        <f>IF('(入力①) 基本情報入力シート'!K49="","",'(入力①) 基本情報入力シート'!K49)</f>
        <v/>
      </c>
      <c r="K28" s="249" t="str">
        <f>IF('(入力①) 基本情報入力シート'!L49="","",'(入力①) 基本情報入力シート'!L49)</f>
        <v/>
      </c>
      <c r="L28" s="185" t="str">
        <f>IF('(入力①) 基本情報入力シート'!M49="","",'(入力①) 基本情報入力シート'!M49)</f>
        <v/>
      </c>
      <c r="M28" s="185" t="str">
        <f>IF('(入力①) 基本情報入力シート'!R49="","",'(入力①) 基本情報入力シート'!R49)</f>
        <v/>
      </c>
      <c r="N28" s="185" t="str">
        <f>IF('(入力①) 基本情報入力シート'!W49="","",'(入力①) 基本情報入力シート'!W49)</f>
        <v/>
      </c>
      <c r="O28" s="185" t="str">
        <f>IF('(入力①) 基本情報入力シート'!X49="","",'(入力①) 基本情報入力シート'!X49)</f>
        <v/>
      </c>
      <c r="P28" s="198" t="str">
        <f>IF('(入力①) 基本情報入力シート'!Y49="","",'(入力①) 基本情報入力シート'!Y49)</f>
        <v/>
      </c>
      <c r="Q28" s="204" t="str">
        <f>IF('(入力①) 基本情報入力シート'!Z49="","",'(入力①) 基本情報入力シート'!Z49)</f>
        <v/>
      </c>
      <c r="R28" s="254" t="str">
        <f>IF('(入力①) 基本情報入力シート'!AA49="","",'(入力①) 基本情報入力シート'!AA49)</f>
        <v/>
      </c>
      <c r="S28" s="257"/>
      <c r="T28" s="261"/>
      <c r="U28" s="265" t="str">
        <f>IF(P28="","",VLOOKUP(P28,'【参考】数式用'!$A$5:$I$38,MATCH(T28,'【参考】数式用'!$H$4:$I$4,0)+7,0))</f>
        <v/>
      </c>
      <c r="V28" s="271"/>
      <c r="W28" s="225" t="s">
        <v>253</v>
      </c>
      <c r="X28" s="276"/>
      <c r="Y28" s="232" t="s">
        <v>37</v>
      </c>
      <c r="Z28" s="276"/>
      <c r="AA28" s="233" t="s">
        <v>237</v>
      </c>
      <c r="AB28" s="276"/>
      <c r="AC28" s="232" t="s">
        <v>37</v>
      </c>
      <c r="AD28" s="276"/>
      <c r="AE28" s="232" t="s">
        <v>42</v>
      </c>
      <c r="AF28" s="236" t="s">
        <v>72</v>
      </c>
      <c r="AG28" s="237" t="str">
        <f t="shared" si="0"/>
        <v/>
      </c>
      <c r="AH28" s="281" t="s">
        <v>255</v>
      </c>
      <c r="AI28" s="243" t="str">
        <f t="shared" si="1"/>
        <v/>
      </c>
      <c r="AJ28" s="151"/>
      <c r="AK28" s="289" t="str">
        <f t="shared" si="2"/>
        <v>○</v>
      </c>
      <c r="AL28" s="290" t="str">
        <f t="shared" si="3"/>
        <v/>
      </c>
      <c r="AM28" s="291"/>
      <c r="AN28" s="291"/>
      <c r="AO28" s="291"/>
      <c r="AP28" s="291"/>
      <c r="AQ28" s="291"/>
      <c r="AR28" s="291"/>
      <c r="AS28" s="291"/>
      <c r="AT28" s="291"/>
      <c r="AU28" s="292"/>
    </row>
    <row r="29" spans="1:47" ht="33" customHeight="1">
      <c r="A29" s="158">
        <f t="shared" si="4"/>
        <v>18</v>
      </c>
      <c r="B29" s="246" t="str">
        <f>IF('(入力①) 基本情報入力シート'!C50="","",'(入力①) 基本情報入力シート'!C50)</f>
        <v/>
      </c>
      <c r="C29" s="247" t="str">
        <f>IF('(入力①) 基本情報入力シート'!D50="","",'(入力①) 基本情報入力シート'!D50)</f>
        <v/>
      </c>
      <c r="D29" s="247" t="str">
        <f>IF('(入力①) 基本情報入力シート'!E50="","",'(入力①) 基本情報入力シート'!E50)</f>
        <v/>
      </c>
      <c r="E29" s="247" t="str">
        <f>IF('(入力①) 基本情報入力シート'!F50="","",'(入力①) 基本情報入力シート'!F50)</f>
        <v/>
      </c>
      <c r="F29" s="247" t="str">
        <f>IF('(入力①) 基本情報入力シート'!G50="","",'(入力①) 基本情報入力シート'!G50)</f>
        <v/>
      </c>
      <c r="G29" s="247" t="str">
        <f>IF('(入力①) 基本情報入力シート'!H50="","",'(入力①) 基本情報入力シート'!H50)</f>
        <v/>
      </c>
      <c r="H29" s="247" t="str">
        <f>IF('(入力①) 基本情報入力シート'!I50="","",'(入力①) 基本情報入力シート'!I50)</f>
        <v/>
      </c>
      <c r="I29" s="247" t="str">
        <f>IF('(入力①) 基本情報入力シート'!J50="","",'(入力①) 基本情報入力シート'!J50)</f>
        <v/>
      </c>
      <c r="J29" s="247" t="str">
        <f>IF('(入力①) 基本情報入力シート'!K50="","",'(入力①) 基本情報入力シート'!K50)</f>
        <v/>
      </c>
      <c r="K29" s="249" t="str">
        <f>IF('(入力①) 基本情報入力シート'!L50="","",'(入力①) 基本情報入力シート'!L50)</f>
        <v/>
      </c>
      <c r="L29" s="185" t="str">
        <f>IF('(入力①) 基本情報入力シート'!M50="","",'(入力①) 基本情報入力シート'!M50)</f>
        <v/>
      </c>
      <c r="M29" s="185" t="str">
        <f>IF('(入力①) 基本情報入力シート'!R50="","",'(入力①) 基本情報入力シート'!R50)</f>
        <v/>
      </c>
      <c r="N29" s="185" t="str">
        <f>IF('(入力①) 基本情報入力シート'!W50="","",'(入力①) 基本情報入力シート'!W50)</f>
        <v/>
      </c>
      <c r="O29" s="185" t="str">
        <f>IF('(入力①) 基本情報入力シート'!X50="","",'(入力①) 基本情報入力シート'!X50)</f>
        <v/>
      </c>
      <c r="P29" s="198" t="str">
        <f>IF('(入力①) 基本情報入力シート'!Y50="","",'(入力①) 基本情報入力シート'!Y50)</f>
        <v/>
      </c>
      <c r="Q29" s="204" t="str">
        <f>IF('(入力①) 基本情報入力シート'!Z50="","",'(入力①) 基本情報入力シート'!Z50)</f>
        <v/>
      </c>
      <c r="R29" s="254" t="str">
        <f>IF('(入力①) 基本情報入力シート'!AA50="","",'(入力①) 基本情報入力シート'!AA50)</f>
        <v/>
      </c>
      <c r="S29" s="257"/>
      <c r="T29" s="261"/>
      <c r="U29" s="265" t="str">
        <f>IF(P29="","",VLOOKUP(P29,'【参考】数式用'!$A$5:$I$38,MATCH(T29,'【参考】数式用'!$H$4:$I$4,0)+7,0))</f>
        <v/>
      </c>
      <c r="V29" s="271"/>
      <c r="W29" s="225" t="s">
        <v>253</v>
      </c>
      <c r="X29" s="276"/>
      <c r="Y29" s="232" t="s">
        <v>37</v>
      </c>
      <c r="Z29" s="276"/>
      <c r="AA29" s="233" t="s">
        <v>237</v>
      </c>
      <c r="AB29" s="276"/>
      <c r="AC29" s="232" t="s">
        <v>37</v>
      </c>
      <c r="AD29" s="276"/>
      <c r="AE29" s="232" t="s">
        <v>42</v>
      </c>
      <c r="AF29" s="236" t="s">
        <v>72</v>
      </c>
      <c r="AG29" s="237" t="str">
        <f t="shared" si="0"/>
        <v/>
      </c>
      <c r="AH29" s="281" t="s">
        <v>255</v>
      </c>
      <c r="AI29" s="243" t="str">
        <f t="shared" si="1"/>
        <v/>
      </c>
      <c r="AJ29" s="151"/>
      <c r="AK29" s="289" t="str">
        <f t="shared" si="2"/>
        <v>○</v>
      </c>
      <c r="AL29" s="290" t="str">
        <f t="shared" si="3"/>
        <v/>
      </c>
      <c r="AM29" s="291"/>
      <c r="AN29" s="291"/>
      <c r="AO29" s="291"/>
      <c r="AP29" s="291"/>
      <c r="AQ29" s="291"/>
      <c r="AR29" s="291"/>
      <c r="AS29" s="291"/>
      <c r="AT29" s="291"/>
      <c r="AU29" s="292"/>
    </row>
    <row r="30" spans="1:47" ht="33" customHeight="1">
      <c r="A30" s="158">
        <f t="shared" si="4"/>
        <v>19</v>
      </c>
      <c r="B30" s="246" t="str">
        <f>IF('(入力①) 基本情報入力シート'!C51="","",'(入力①) 基本情報入力シート'!C51)</f>
        <v/>
      </c>
      <c r="C30" s="247" t="str">
        <f>IF('(入力①) 基本情報入力シート'!D51="","",'(入力①) 基本情報入力シート'!D51)</f>
        <v/>
      </c>
      <c r="D30" s="247" t="str">
        <f>IF('(入力①) 基本情報入力シート'!E51="","",'(入力①) 基本情報入力シート'!E51)</f>
        <v/>
      </c>
      <c r="E30" s="247" t="str">
        <f>IF('(入力①) 基本情報入力シート'!F51="","",'(入力①) 基本情報入力シート'!F51)</f>
        <v/>
      </c>
      <c r="F30" s="247" t="str">
        <f>IF('(入力①) 基本情報入力シート'!G51="","",'(入力①) 基本情報入力シート'!G51)</f>
        <v/>
      </c>
      <c r="G30" s="247" t="str">
        <f>IF('(入力①) 基本情報入力シート'!H51="","",'(入力①) 基本情報入力シート'!H51)</f>
        <v/>
      </c>
      <c r="H30" s="247" t="str">
        <f>IF('(入力①) 基本情報入力シート'!I51="","",'(入力①) 基本情報入力シート'!I51)</f>
        <v/>
      </c>
      <c r="I30" s="247" t="str">
        <f>IF('(入力①) 基本情報入力シート'!J51="","",'(入力①) 基本情報入力シート'!J51)</f>
        <v/>
      </c>
      <c r="J30" s="247" t="str">
        <f>IF('(入力①) 基本情報入力シート'!K51="","",'(入力①) 基本情報入力シート'!K51)</f>
        <v/>
      </c>
      <c r="K30" s="249" t="str">
        <f>IF('(入力①) 基本情報入力シート'!L51="","",'(入力①) 基本情報入力シート'!L51)</f>
        <v/>
      </c>
      <c r="L30" s="185" t="str">
        <f>IF('(入力①) 基本情報入力シート'!M51="","",'(入力①) 基本情報入力シート'!M51)</f>
        <v/>
      </c>
      <c r="M30" s="185" t="str">
        <f>IF('(入力①) 基本情報入力シート'!R51="","",'(入力①) 基本情報入力シート'!R51)</f>
        <v/>
      </c>
      <c r="N30" s="185" t="str">
        <f>IF('(入力①) 基本情報入力シート'!W51="","",'(入力①) 基本情報入力シート'!W51)</f>
        <v/>
      </c>
      <c r="O30" s="185" t="str">
        <f>IF('(入力①) 基本情報入力シート'!X51="","",'(入力①) 基本情報入力シート'!X51)</f>
        <v/>
      </c>
      <c r="P30" s="198" t="str">
        <f>IF('(入力①) 基本情報入力シート'!Y51="","",'(入力①) 基本情報入力シート'!Y51)</f>
        <v/>
      </c>
      <c r="Q30" s="204" t="str">
        <f>IF('(入力①) 基本情報入力シート'!Z51="","",'(入力①) 基本情報入力シート'!Z51)</f>
        <v/>
      </c>
      <c r="R30" s="254" t="str">
        <f>IF('(入力①) 基本情報入力シート'!AA51="","",'(入力①) 基本情報入力シート'!AA51)</f>
        <v/>
      </c>
      <c r="S30" s="257"/>
      <c r="T30" s="261"/>
      <c r="U30" s="265" t="str">
        <f>IF(P30="","",VLOOKUP(P30,'【参考】数式用'!$A$5:$I$38,MATCH(T30,'【参考】数式用'!$H$4:$I$4,0)+7,0))</f>
        <v/>
      </c>
      <c r="V30" s="271"/>
      <c r="W30" s="225" t="s">
        <v>253</v>
      </c>
      <c r="X30" s="276"/>
      <c r="Y30" s="232" t="s">
        <v>37</v>
      </c>
      <c r="Z30" s="276"/>
      <c r="AA30" s="233" t="s">
        <v>237</v>
      </c>
      <c r="AB30" s="276"/>
      <c r="AC30" s="232" t="s">
        <v>37</v>
      </c>
      <c r="AD30" s="276"/>
      <c r="AE30" s="232" t="s">
        <v>42</v>
      </c>
      <c r="AF30" s="236" t="s">
        <v>72</v>
      </c>
      <c r="AG30" s="237" t="str">
        <f t="shared" si="0"/>
        <v/>
      </c>
      <c r="AH30" s="281" t="s">
        <v>255</v>
      </c>
      <c r="AI30" s="243" t="str">
        <f t="shared" si="1"/>
        <v/>
      </c>
      <c r="AJ30" s="151"/>
      <c r="AK30" s="289" t="str">
        <f t="shared" si="2"/>
        <v>○</v>
      </c>
      <c r="AL30" s="290" t="str">
        <f t="shared" si="3"/>
        <v/>
      </c>
      <c r="AM30" s="291"/>
      <c r="AN30" s="291"/>
      <c r="AO30" s="291"/>
      <c r="AP30" s="291"/>
      <c r="AQ30" s="291"/>
      <c r="AR30" s="291"/>
      <c r="AS30" s="291"/>
      <c r="AT30" s="291"/>
      <c r="AU30" s="292"/>
    </row>
    <row r="31" spans="1:47" ht="33" customHeight="1">
      <c r="A31" s="158">
        <f t="shared" si="4"/>
        <v>20</v>
      </c>
      <c r="B31" s="246" t="str">
        <f>IF('(入力①) 基本情報入力シート'!C52="","",'(入力①) 基本情報入力シート'!C52)</f>
        <v/>
      </c>
      <c r="C31" s="247" t="str">
        <f>IF('(入力①) 基本情報入力シート'!D52="","",'(入力①) 基本情報入力シート'!D52)</f>
        <v/>
      </c>
      <c r="D31" s="247" t="str">
        <f>IF('(入力①) 基本情報入力シート'!E52="","",'(入力①) 基本情報入力シート'!E52)</f>
        <v/>
      </c>
      <c r="E31" s="247" t="str">
        <f>IF('(入力①) 基本情報入力シート'!F52="","",'(入力①) 基本情報入力シート'!F52)</f>
        <v/>
      </c>
      <c r="F31" s="247" t="str">
        <f>IF('(入力①) 基本情報入力シート'!G52="","",'(入力①) 基本情報入力シート'!G52)</f>
        <v/>
      </c>
      <c r="G31" s="247" t="str">
        <f>IF('(入力①) 基本情報入力シート'!H52="","",'(入力①) 基本情報入力シート'!H52)</f>
        <v/>
      </c>
      <c r="H31" s="247" t="str">
        <f>IF('(入力①) 基本情報入力シート'!I52="","",'(入力①) 基本情報入力シート'!I52)</f>
        <v/>
      </c>
      <c r="I31" s="247" t="str">
        <f>IF('(入力①) 基本情報入力シート'!J52="","",'(入力①) 基本情報入力シート'!J52)</f>
        <v/>
      </c>
      <c r="J31" s="247" t="str">
        <f>IF('(入力①) 基本情報入力シート'!K52="","",'(入力①) 基本情報入力シート'!K52)</f>
        <v/>
      </c>
      <c r="K31" s="249" t="str">
        <f>IF('(入力①) 基本情報入力シート'!L52="","",'(入力①) 基本情報入力シート'!L52)</f>
        <v/>
      </c>
      <c r="L31" s="185" t="str">
        <f>IF('(入力①) 基本情報入力シート'!M52="","",'(入力①) 基本情報入力シート'!M52)</f>
        <v/>
      </c>
      <c r="M31" s="185" t="str">
        <f>IF('(入力①) 基本情報入力シート'!R52="","",'(入力①) 基本情報入力シート'!R52)</f>
        <v/>
      </c>
      <c r="N31" s="185" t="str">
        <f>IF('(入力①) 基本情報入力シート'!W52="","",'(入力①) 基本情報入力シート'!W52)</f>
        <v/>
      </c>
      <c r="O31" s="185" t="str">
        <f>IF('(入力①) 基本情報入力シート'!X52="","",'(入力①) 基本情報入力シート'!X52)</f>
        <v/>
      </c>
      <c r="P31" s="198" t="str">
        <f>IF('(入力①) 基本情報入力シート'!Y52="","",'(入力①) 基本情報入力シート'!Y52)</f>
        <v/>
      </c>
      <c r="Q31" s="204" t="str">
        <f>IF('(入力①) 基本情報入力シート'!Z52="","",'(入力①) 基本情報入力シート'!Z52)</f>
        <v/>
      </c>
      <c r="R31" s="254" t="str">
        <f>IF('(入力①) 基本情報入力シート'!AA52="","",'(入力①) 基本情報入力シート'!AA52)</f>
        <v/>
      </c>
      <c r="S31" s="257"/>
      <c r="T31" s="261"/>
      <c r="U31" s="265" t="str">
        <f>IF(P31="","",VLOOKUP(P31,'【参考】数式用'!$A$5:$I$38,MATCH(T31,'【参考】数式用'!$H$4:$I$4,0)+7,0))</f>
        <v/>
      </c>
      <c r="V31" s="271"/>
      <c r="W31" s="225" t="s">
        <v>253</v>
      </c>
      <c r="X31" s="276"/>
      <c r="Y31" s="232" t="s">
        <v>37</v>
      </c>
      <c r="Z31" s="276"/>
      <c r="AA31" s="233" t="s">
        <v>237</v>
      </c>
      <c r="AB31" s="276"/>
      <c r="AC31" s="232" t="s">
        <v>37</v>
      </c>
      <c r="AD31" s="276"/>
      <c r="AE31" s="232" t="s">
        <v>42</v>
      </c>
      <c r="AF31" s="236" t="s">
        <v>72</v>
      </c>
      <c r="AG31" s="237" t="str">
        <f t="shared" si="0"/>
        <v/>
      </c>
      <c r="AH31" s="281" t="s">
        <v>255</v>
      </c>
      <c r="AI31" s="243" t="str">
        <f t="shared" si="1"/>
        <v/>
      </c>
      <c r="AJ31" s="151"/>
      <c r="AK31" s="289" t="str">
        <f t="shared" si="2"/>
        <v>○</v>
      </c>
      <c r="AL31" s="290" t="str">
        <f t="shared" si="3"/>
        <v/>
      </c>
      <c r="AM31" s="291"/>
      <c r="AN31" s="291"/>
      <c r="AO31" s="291"/>
      <c r="AP31" s="291"/>
      <c r="AQ31" s="291"/>
      <c r="AR31" s="291"/>
      <c r="AS31" s="291"/>
      <c r="AT31" s="291"/>
      <c r="AU31" s="292"/>
    </row>
    <row r="32" spans="1:47" ht="33" customHeight="1">
      <c r="A32" s="158">
        <f t="shared" si="4"/>
        <v>21</v>
      </c>
      <c r="B32" s="246" t="str">
        <f>IF('(入力①) 基本情報入力シート'!C53="","",'(入力①) 基本情報入力シート'!C53)</f>
        <v/>
      </c>
      <c r="C32" s="247" t="str">
        <f>IF('(入力①) 基本情報入力シート'!D53="","",'(入力①) 基本情報入力シート'!D53)</f>
        <v/>
      </c>
      <c r="D32" s="247" t="str">
        <f>IF('(入力①) 基本情報入力シート'!E53="","",'(入力①) 基本情報入力シート'!E53)</f>
        <v/>
      </c>
      <c r="E32" s="247" t="str">
        <f>IF('(入力①) 基本情報入力シート'!F53="","",'(入力①) 基本情報入力シート'!F53)</f>
        <v/>
      </c>
      <c r="F32" s="247" t="str">
        <f>IF('(入力①) 基本情報入力シート'!G53="","",'(入力①) 基本情報入力シート'!G53)</f>
        <v/>
      </c>
      <c r="G32" s="247" t="str">
        <f>IF('(入力①) 基本情報入力シート'!H53="","",'(入力①) 基本情報入力シート'!H53)</f>
        <v/>
      </c>
      <c r="H32" s="247" t="str">
        <f>IF('(入力①) 基本情報入力シート'!I53="","",'(入力①) 基本情報入力シート'!I53)</f>
        <v/>
      </c>
      <c r="I32" s="247" t="str">
        <f>IF('(入力①) 基本情報入力シート'!J53="","",'(入力①) 基本情報入力シート'!J53)</f>
        <v/>
      </c>
      <c r="J32" s="247" t="str">
        <f>IF('(入力①) 基本情報入力シート'!K53="","",'(入力①) 基本情報入力シート'!K53)</f>
        <v/>
      </c>
      <c r="K32" s="249" t="str">
        <f>IF('(入力①) 基本情報入力シート'!L53="","",'(入力①) 基本情報入力シート'!L53)</f>
        <v/>
      </c>
      <c r="L32" s="185" t="str">
        <f>IF('(入力①) 基本情報入力シート'!M53="","",'(入力①) 基本情報入力シート'!M53)</f>
        <v/>
      </c>
      <c r="M32" s="185" t="str">
        <f>IF('(入力①) 基本情報入力シート'!R53="","",'(入力①) 基本情報入力シート'!R53)</f>
        <v/>
      </c>
      <c r="N32" s="185" t="str">
        <f>IF('(入力①) 基本情報入力シート'!W53="","",'(入力①) 基本情報入力シート'!W53)</f>
        <v/>
      </c>
      <c r="O32" s="185" t="str">
        <f>IF('(入力①) 基本情報入力シート'!X53="","",'(入力①) 基本情報入力シート'!X53)</f>
        <v/>
      </c>
      <c r="P32" s="198" t="str">
        <f>IF('(入力①) 基本情報入力シート'!Y53="","",'(入力①) 基本情報入力シート'!Y53)</f>
        <v/>
      </c>
      <c r="Q32" s="204" t="str">
        <f>IF('(入力①) 基本情報入力シート'!Z53="","",'(入力①) 基本情報入力シート'!Z53)</f>
        <v/>
      </c>
      <c r="R32" s="254" t="str">
        <f>IF('(入力①) 基本情報入力シート'!AA53="","",'(入力①) 基本情報入力シート'!AA53)</f>
        <v/>
      </c>
      <c r="S32" s="257"/>
      <c r="T32" s="261"/>
      <c r="U32" s="265" t="str">
        <f>IF(P32="","",VLOOKUP(P32,'【参考】数式用'!$A$5:$I$38,MATCH(T32,'【参考】数式用'!$H$4:$I$4,0)+7,0))</f>
        <v/>
      </c>
      <c r="V32" s="271"/>
      <c r="W32" s="225" t="s">
        <v>253</v>
      </c>
      <c r="X32" s="276"/>
      <c r="Y32" s="232" t="s">
        <v>37</v>
      </c>
      <c r="Z32" s="276"/>
      <c r="AA32" s="233" t="s">
        <v>237</v>
      </c>
      <c r="AB32" s="276"/>
      <c r="AC32" s="232" t="s">
        <v>37</v>
      </c>
      <c r="AD32" s="276"/>
      <c r="AE32" s="232" t="s">
        <v>42</v>
      </c>
      <c r="AF32" s="236" t="s">
        <v>72</v>
      </c>
      <c r="AG32" s="237" t="str">
        <f t="shared" si="0"/>
        <v/>
      </c>
      <c r="AH32" s="281" t="s">
        <v>255</v>
      </c>
      <c r="AI32" s="243" t="str">
        <f t="shared" si="1"/>
        <v/>
      </c>
      <c r="AJ32" s="151"/>
      <c r="AK32" s="289" t="str">
        <f t="shared" si="2"/>
        <v>○</v>
      </c>
      <c r="AL32" s="290" t="str">
        <f t="shared" si="3"/>
        <v/>
      </c>
      <c r="AM32" s="291"/>
      <c r="AN32" s="291"/>
      <c r="AO32" s="291"/>
      <c r="AP32" s="291"/>
      <c r="AQ32" s="291"/>
      <c r="AR32" s="291"/>
      <c r="AS32" s="291"/>
      <c r="AT32" s="291"/>
      <c r="AU32" s="292"/>
    </row>
    <row r="33" spans="1:47" ht="33" customHeight="1">
      <c r="A33" s="158">
        <f t="shared" si="4"/>
        <v>22</v>
      </c>
      <c r="B33" s="246" t="str">
        <f>IF('(入力①) 基本情報入力シート'!C54="","",'(入力①) 基本情報入力シート'!C54)</f>
        <v/>
      </c>
      <c r="C33" s="247" t="str">
        <f>IF('(入力①) 基本情報入力シート'!D54="","",'(入力①) 基本情報入力シート'!D54)</f>
        <v/>
      </c>
      <c r="D33" s="247" t="str">
        <f>IF('(入力①) 基本情報入力シート'!E54="","",'(入力①) 基本情報入力シート'!E54)</f>
        <v/>
      </c>
      <c r="E33" s="247" t="str">
        <f>IF('(入力①) 基本情報入力シート'!F54="","",'(入力①) 基本情報入力シート'!F54)</f>
        <v/>
      </c>
      <c r="F33" s="247" t="str">
        <f>IF('(入力①) 基本情報入力シート'!G54="","",'(入力①) 基本情報入力シート'!G54)</f>
        <v/>
      </c>
      <c r="G33" s="247" t="str">
        <f>IF('(入力①) 基本情報入力シート'!H54="","",'(入力①) 基本情報入力シート'!H54)</f>
        <v/>
      </c>
      <c r="H33" s="247" t="str">
        <f>IF('(入力①) 基本情報入力シート'!I54="","",'(入力①) 基本情報入力シート'!I54)</f>
        <v/>
      </c>
      <c r="I33" s="247" t="str">
        <f>IF('(入力①) 基本情報入力シート'!J54="","",'(入力①) 基本情報入力シート'!J54)</f>
        <v/>
      </c>
      <c r="J33" s="247" t="str">
        <f>IF('(入力①) 基本情報入力シート'!K54="","",'(入力①) 基本情報入力シート'!K54)</f>
        <v/>
      </c>
      <c r="K33" s="249" t="str">
        <f>IF('(入力①) 基本情報入力シート'!L54="","",'(入力①) 基本情報入力シート'!L54)</f>
        <v/>
      </c>
      <c r="L33" s="185" t="str">
        <f>IF('(入力①) 基本情報入力シート'!M54="","",'(入力①) 基本情報入力シート'!M54)</f>
        <v/>
      </c>
      <c r="M33" s="185" t="str">
        <f>IF('(入力①) 基本情報入力シート'!R54="","",'(入力①) 基本情報入力シート'!R54)</f>
        <v/>
      </c>
      <c r="N33" s="185" t="str">
        <f>IF('(入力①) 基本情報入力シート'!W54="","",'(入力①) 基本情報入力シート'!W54)</f>
        <v/>
      </c>
      <c r="O33" s="185" t="str">
        <f>IF('(入力①) 基本情報入力シート'!X54="","",'(入力①) 基本情報入力シート'!X54)</f>
        <v/>
      </c>
      <c r="P33" s="198" t="str">
        <f>IF('(入力①) 基本情報入力シート'!Y54="","",'(入力①) 基本情報入力シート'!Y54)</f>
        <v/>
      </c>
      <c r="Q33" s="204" t="str">
        <f>IF('(入力①) 基本情報入力シート'!Z54="","",'(入力①) 基本情報入力シート'!Z54)</f>
        <v/>
      </c>
      <c r="R33" s="254" t="str">
        <f>IF('(入力①) 基本情報入力シート'!AA54="","",'(入力①) 基本情報入力シート'!AA54)</f>
        <v/>
      </c>
      <c r="S33" s="257"/>
      <c r="T33" s="261"/>
      <c r="U33" s="265" t="str">
        <f>IF(P33="","",VLOOKUP(P33,'【参考】数式用'!$A$5:$I$38,MATCH(T33,'【参考】数式用'!$H$4:$I$4,0)+7,0))</f>
        <v/>
      </c>
      <c r="V33" s="271"/>
      <c r="W33" s="225" t="s">
        <v>253</v>
      </c>
      <c r="X33" s="276"/>
      <c r="Y33" s="232" t="s">
        <v>37</v>
      </c>
      <c r="Z33" s="276"/>
      <c r="AA33" s="233" t="s">
        <v>237</v>
      </c>
      <c r="AB33" s="276"/>
      <c r="AC33" s="232" t="s">
        <v>37</v>
      </c>
      <c r="AD33" s="276"/>
      <c r="AE33" s="232" t="s">
        <v>42</v>
      </c>
      <c r="AF33" s="236" t="s">
        <v>72</v>
      </c>
      <c r="AG33" s="237" t="str">
        <f t="shared" si="0"/>
        <v/>
      </c>
      <c r="AH33" s="281" t="s">
        <v>255</v>
      </c>
      <c r="AI33" s="243" t="str">
        <f t="shared" si="1"/>
        <v/>
      </c>
      <c r="AJ33" s="151"/>
      <c r="AK33" s="289" t="str">
        <f t="shared" si="2"/>
        <v>○</v>
      </c>
      <c r="AL33" s="290" t="str">
        <f t="shared" si="3"/>
        <v/>
      </c>
      <c r="AM33" s="291"/>
      <c r="AN33" s="291"/>
      <c r="AO33" s="291"/>
      <c r="AP33" s="291"/>
      <c r="AQ33" s="291"/>
      <c r="AR33" s="291"/>
      <c r="AS33" s="291"/>
      <c r="AT33" s="291"/>
      <c r="AU33" s="292"/>
    </row>
    <row r="34" spans="1:47" ht="33" customHeight="1">
      <c r="A34" s="158">
        <f t="shared" si="4"/>
        <v>23</v>
      </c>
      <c r="B34" s="246" t="str">
        <f>IF('(入力①) 基本情報入力シート'!C55="","",'(入力①) 基本情報入力シート'!C55)</f>
        <v/>
      </c>
      <c r="C34" s="247" t="str">
        <f>IF('(入力①) 基本情報入力シート'!D55="","",'(入力①) 基本情報入力シート'!D55)</f>
        <v/>
      </c>
      <c r="D34" s="247" t="str">
        <f>IF('(入力①) 基本情報入力シート'!E55="","",'(入力①) 基本情報入力シート'!E55)</f>
        <v/>
      </c>
      <c r="E34" s="247" t="str">
        <f>IF('(入力①) 基本情報入力シート'!F55="","",'(入力①) 基本情報入力シート'!F55)</f>
        <v/>
      </c>
      <c r="F34" s="247" t="str">
        <f>IF('(入力①) 基本情報入力シート'!G55="","",'(入力①) 基本情報入力シート'!G55)</f>
        <v/>
      </c>
      <c r="G34" s="247" t="str">
        <f>IF('(入力①) 基本情報入力シート'!H55="","",'(入力①) 基本情報入力シート'!H55)</f>
        <v/>
      </c>
      <c r="H34" s="247" t="str">
        <f>IF('(入力①) 基本情報入力シート'!I55="","",'(入力①) 基本情報入力シート'!I55)</f>
        <v/>
      </c>
      <c r="I34" s="247" t="str">
        <f>IF('(入力①) 基本情報入力シート'!J55="","",'(入力①) 基本情報入力シート'!J55)</f>
        <v/>
      </c>
      <c r="J34" s="247" t="str">
        <f>IF('(入力①) 基本情報入力シート'!K55="","",'(入力①) 基本情報入力シート'!K55)</f>
        <v/>
      </c>
      <c r="K34" s="249" t="str">
        <f>IF('(入力①) 基本情報入力シート'!L55="","",'(入力①) 基本情報入力シート'!L55)</f>
        <v/>
      </c>
      <c r="L34" s="185" t="str">
        <f>IF('(入力①) 基本情報入力シート'!M55="","",'(入力①) 基本情報入力シート'!M55)</f>
        <v/>
      </c>
      <c r="M34" s="185" t="str">
        <f>IF('(入力①) 基本情報入力シート'!R55="","",'(入力①) 基本情報入力シート'!R55)</f>
        <v/>
      </c>
      <c r="N34" s="185" t="str">
        <f>IF('(入力①) 基本情報入力シート'!W55="","",'(入力①) 基本情報入力シート'!W55)</f>
        <v/>
      </c>
      <c r="O34" s="185" t="str">
        <f>IF('(入力①) 基本情報入力シート'!X55="","",'(入力①) 基本情報入力シート'!X55)</f>
        <v/>
      </c>
      <c r="P34" s="198" t="str">
        <f>IF('(入力①) 基本情報入力シート'!Y55="","",'(入力①) 基本情報入力シート'!Y55)</f>
        <v/>
      </c>
      <c r="Q34" s="204" t="str">
        <f>IF('(入力①) 基本情報入力シート'!Z55="","",'(入力①) 基本情報入力シート'!Z55)</f>
        <v/>
      </c>
      <c r="R34" s="254" t="str">
        <f>IF('(入力①) 基本情報入力シート'!AA55="","",'(入力①) 基本情報入力シート'!AA55)</f>
        <v/>
      </c>
      <c r="S34" s="257"/>
      <c r="T34" s="261"/>
      <c r="U34" s="265" t="str">
        <f>IF(P34="","",VLOOKUP(P34,'【参考】数式用'!$A$5:$I$38,MATCH(T34,'【参考】数式用'!$H$4:$I$4,0)+7,0))</f>
        <v/>
      </c>
      <c r="V34" s="271"/>
      <c r="W34" s="225" t="s">
        <v>253</v>
      </c>
      <c r="X34" s="276"/>
      <c r="Y34" s="232" t="s">
        <v>37</v>
      </c>
      <c r="Z34" s="276"/>
      <c r="AA34" s="233" t="s">
        <v>237</v>
      </c>
      <c r="AB34" s="276"/>
      <c r="AC34" s="232" t="s">
        <v>37</v>
      </c>
      <c r="AD34" s="276"/>
      <c r="AE34" s="232" t="s">
        <v>42</v>
      </c>
      <c r="AF34" s="236" t="s">
        <v>72</v>
      </c>
      <c r="AG34" s="237" t="str">
        <f t="shared" si="0"/>
        <v/>
      </c>
      <c r="AH34" s="281" t="s">
        <v>255</v>
      </c>
      <c r="AI34" s="243" t="str">
        <f t="shared" si="1"/>
        <v/>
      </c>
      <c r="AJ34" s="151"/>
      <c r="AK34" s="289" t="str">
        <f t="shared" si="2"/>
        <v>○</v>
      </c>
      <c r="AL34" s="290" t="str">
        <f t="shared" si="3"/>
        <v/>
      </c>
      <c r="AM34" s="291"/>
      <c r="AN34" s="291"/>
      <c r="AO34" s="291"/>
      <c r="AP34" s="291"/>
      <c r="AQ34" s="291"/>
      <c r="AR34" s="291"/>
      <c r="AS34" s="291"/>
      <c r="AT34" s="291"/>
      <c r="AU34" s="292"/>
    </row>
    <row r="35" spans="1:47" ht="33" customHeight="1">
      <c r="A35" s="158">
        <f t="shared" si="4"/>
        <v>24</v>
      </c>
      <c r="B35" s="246" t="str">
        <f>IF('(入力①) 基本情報入力シート'!C56="","",'(入力①) 基本情報入力シート'!C56)</f>
        <v/>
      </c>
      <c r="C35" s="247" t="str">
        <f>IF('(入力①) 基本情報入力シート'!D56="","",'(入力①) 基本情報入力シート'!D56)</f>
        <v/>
      </c>
      <c r="D35" s="247" t="str">
        <f>IF('(入力①) 基本情報入力シート'!E56="","",'(入力①) 基本情報入力シート'!E56)</f>
        <v/>
      </c>
      <c r="E35" s="247" t="str">
        <f>IF('(入力①) 基本情報入力シート'!F56="","",'(入力①) 基本情報入力シート'!F56)</f>
        <v/>
      </c>
      <c r="F35" s="247" t="str">
        <f>IF('(入力①) 基本情報入力シート'!G56="","",'(入力①) 基本情報入力シート'!G56)</f>
        <v/>
      </c>
      <c r="G35" s="247" t="str">
        <f>IF('(入力①) 基本情報入力シート'!H56="","",'(入力①) 基本情報入力シート'!H56)</f>
        <v/>
      </c>
      <c r="H35" s="247" t="str">
        <f>IF('(入力①) 基本情報入力シート'!I56="","",'(入力①) 基本情報入力シート'!I56)</f>
        <v/>
      </c>
      <c r="I35" s="247" t="str">
        <f>IF('(入力①) 基本情報入力シート'!J56="","",'(入力①) 基本情報入力シート'!J56)</f>
        <v/>
      </c>
      <c r="J35" s="247" t="str">
        <f>IF('(入力①) 基本情報入力シート'!K56="","",'(入力①) 基本情報入力シート'!K56)</f>
        <v/>
      </c>
      <c r="K35" s="249" t="str">
        <f>IF('(入力①) 基本情報入力シート'!L56="","",'(入力①) 基本情報入力シート'!L56)</f>
        <v/>
      </c>
      <c r="L35" s="185" t="str">
        <f>IF('(入力①) 基本情報入力シート'!M56="","",'(入力①) 基本情報入力シート'!M56)</f>
        <v/>
      </c>
      <c r="M35" s="185" t="str">
        <f>IF('(入力①) 基本情報入力シート'!R56="","",'(入力①) 基本情報入力シート'!R56)</f>
        <v/>
      </c>
      <c r="N35" s="185" t="str">
        <f>IF('(入力①) 基本情報入力シート'!W56="","",'(入力①) 基本情報入力シート'!W56)</f>
        <v/>
      </c>
      <c r="O35" s="185" t="str">
        <f>IF('(入力①) 基本情報入力シート'!X56="","",'(入力①) 基本情報入力シート'!X56)</f>
        <v/>
      </c>
      <c r="P35" s="198" t="str">
        <f>IF('(入力①) 基本情報入力シート'!Y56="","",'(入力①) 基本情報入力シート'!Y56)</f>
        <v/>
      </c>
      <c r="Q35" s="204" t="str">
        <f>IF('(入力①) 基本情報入力シート'!Z56="","",'(入力①) 基本情報入力シート'!Z56)</f>
        <v/>
      </c>
      <c r="R35" s="254" t="str">
        <f>IF('(入力①) 基本情報入力シート'!AA56="","",'(入力①) 基本情報入力シート'!AA56)</f>
        <v/>
      </c>
      <c r="S35" s="257"/>
      <c r="T35" s="261"/>
      <c r="U35" s="265" t="str">
        <f>IF(P35="","",VLOOKUP(P35,'【参考】数式用'!$A$5:$I$38,MATCH(T35,'【参考】数式用'!$H$4:$I$4,0)+7,0))</f>
        <v/>
      </c>
      <c r="V35" s="271"/>
      <c r="W35" s="225" t="s">
        <v>253</v>
      </c>
      <c r="X35" s="276"/>
      <c r="Y35" s="232" t="s">
        <v>37</v>
      </c>
      <c r="Z35" s="276"/>
      <c r="AA35" s="233" t="s">
        <v>237</v>
      </c>
      <c r="AB35" s="276"/>
      <c r="AC35" s="232" t="s">
        <v>37</v>
      </c>
      <c r="AD35" s="276"/>
      <c r="AE35" s="232" t="s">
        <v>42</v>
      </c>
      <c r="AF35" s="236" t="s">
        <v>72</v>
      </c>
      <c r="AG35" s="237" t="str">
        <f t="shared" si="0"/>
        <v/>
      </c>
      <c r="AH35" s="281" t="s">
        <v>255</v>
      </c>
      <c r="AI35" s="243" t="str">
        <f t="shared" si="1"/>
        <v/>
      </c>
      <c r="AJ35" s="151"/>
      <c r="AK35" s="289" t="str">
        <f t="shared" si="2"/>
        <v>○</v>
      </c>
      <c r="AL35" s="290" t="str">
        <f t="shared" si="3"/>
        <v/>
      </c>
      <c r="AM35" s="291"/>
      <c r="AN35" s="291"/>
      <c r="AO35" s="291"/>
      <c r="AP35" s="291"/>
      <c r="AQ35" s="291"/>
      <c r="AR35" s="291"/>
      <c r="AS35" s="291"/>
      <c r="AT35" s="291"/>
      <c r="AU35" s="292"/>
    </row>
    <row r="36" spans="1:47" ht="33" customHeight="1">
      <c r="A36" s="158">
        <f t="shared" si="4"/>
        <v>25</v>
      </c>
      <c r="B36" s="246" t="str">
        <f>IF('(入力①) 基本情報入力シート'!C57="","",'(入力①) 基本情報入力シート'!C57)</f>
        <v/>
      </c>
      <c r="C36" s="247" t="str">
        <f>IF('(入力①) 基本情報入力シート'!D57="","",'(入力①) 基本情報入力シート'!D57)</f>
        <v/>
      </c>
      <c r="D36" s="247" t="str">
        <f>IF('(入力①) 基本情報入力シート'!E57="","",'(入力①) 基本情報入力シート'!E57)</f>
        <v/>
      </c>
      <c r="E36" s="247" t="str">
        <f>IF('(入力①) 基本情報入力シート'!F57="","",'(入力①) 基本情報入力シート'!F57)</f>
        <v/>
      </c>
      <c r="F36" s="247" t="str">
        <f>IF('(入力①) 基本情報入力シート'!G57="","",'(入力①) 基本情報入力シート'!G57)</f>
        <v/>
      </c>
      <c r="G36" s="247" t="str">
        <f>IF('(入力①) 基本情報入力シート'!H57="","",'(入力①) 基本情報入力シート'!H57)</f>
        <v/>
      </c>
      <c r="H36" s="247" t="str">
        <f>IF('(入力①) 基本情報入力シート'!I57="","",'(入力①) 基本情報入力シート'!I57)</f>
        <v/>
      </c>
      <c r="I36" s="247" t="str">
        <f>IF('(入力①) 基本情報入力シート'!J57="","",'(入力①) 基本情報入力シート'!J57)</f>
        <v/>
      </c>
      <c r="J36" s="247" t="str">
        <f>IF('(入力①) 基本情報入力シート'!K57="","",'(入力①) 基本情報入力シート'!K57)</f>
        <v/>
      </c>
      <c r="K36" s="249" t="str">
        <f>IF('(入力①) 基本情報入力シート'!L57="","",'(入力①) 基本情報入力シート'!L57)</f>
        <v/>
      </c>
      <c r="L36" s="185" t="str">
        <f>IF('(入力①) 基本情報入力シート'!M57="","",'(入力①) 基本情報入力シート'!M57)</f>
        <v/>
      </c>
      <c r="M36" s="185" t="str">
        <f>IF('(入力①) 基本情報入力シート'!R57="","",'(入力①) 基本情報入力シート'!R57)</f>
        <v/>
      </c>
      <c r="N36" s="185" t="str">
        <f>IF('(入力①) 基本情報入力シート'!W57="","",'(入力①) 基本情報入力シート'!W57)</f>
        <v/>
      </c>
      <c r="O36" s="185" t="str">
        <f>IF('(入力①) 基本情報入力シート'!X57="","",'(入力①) 基本情報入力シート'!X57)</f>
        <v/>
      </c>
      <c r="P36" s="198" t="str">
        <f>IF('(入力①) 基本情報入力シート'!Y57="","",'(入力①) 基本情報入力シート'!Y57)</f>
        <v/>
      </c>
      <c r="Q36" s="204" t="str">
        <f>IF('(入力①) 基本情報入力シート'!Z57="","",'(入力①) 基本情報入力シート'!Z57)</f>
        <v/>
      </c>
      <c r="R36" s="254" t="str">
        <f>IF('(入力①) 基本情報入力シート'!AA57="","",'(入力①) 基本情報入力シート'!AA57)</f>
        <v/>
      </c>
      <c r="S36" s="257"/>
      <c r="T36" s="261"/>
      <c r="U36" s="265" t="str">
        <f>IF(P36="","",VLOOKUP(P36,'【参考】数式用'!$A$5:$I$38,MATCH(T36,'【参考】数式用'!$H$4:$I$4,0)+7,0))</f>
        <v/>
      </c>
      <c r="V36" s="271"/>
      <c r="W36" s="225" t="s">
        <v>253</v>
      </c>
      <c r="X36" s="276"/>
      <c r="Y36" s="232" t="s">
        <v>37</v>
      </c>
      <c r="Z36" s="276"/>
      <c r="AA36" s="233" t="s">
        <v>237</v>
      </c>
      <c r="AB36" s="276"/>
      <c r="AC36" s="232" t="s">
        <v>37</v>
      </c>
      <c r="AD36" s="276"/>
      <c r="AE36" s="232" t="s">
        <v>42</v>
      </c>
      <c r="AF36" s="236" t="s">
        <v>72</v>
      </c>
      <c r="AG36" s="237" t="str">
        <f t="shared" si="0"/>
        <v/>
      </c>
      <c r="AH36" s="281" t="s">
        <v>255</v>
      </c>
      <c r="AI36" s="243" t="str">
        <f t="shared" si="1"/>
        <v/>
      </c>
      <c r="AJ36" s="151"/>
      <c r="AK36" s="289" t="str">
        <f t="shared" si="2"/>
        <v>○</v>
      </c>
      <c r="AL36" s="290" t="str">
        <f t="shared" si="3"/>
        <v/>
      </c>
      <c r="AM36" s="291"/>
      <c r="AN36" s="291"/>
      <c r="AO36" s="291"/>
      <c r="AP36" s="291"/>
      <c r="AQ36" s="291"/>
      <c r="AR36" s="291"/>
      <c r="AS36" s="291"/>
      <c r="AT36" s="291"/>
      <c r="AU36" s="292"/>
    </row>
    <row r="37" spans="1:47" ht="33" customHeight="1">
      <c r="A37" s="158">
        <f t="shared" si="4"/>
        <v>26</v>
      </c>
      <c r="B37" s="246" t="str">
        <f>IF('(入力①) 基本情報入力シート'!C58="","",'(入力①) 基本情報入力シート'!C58)</f>
        <v/>
      </c>
      <c r="C37" s="247" t="str">
        <f>IF('(入力①) 基本情報入力シート'!D58="","",'(入力①) 基本情報入力シート'!D58)</f>
        <v/>
      </c>
      <c r="D37" s="247" t="str">
        <f>IF('(入力①) 基本情報入力シート'!E58="","",'(入力①) 基本情報入力シート'!E58)</f>
        <v/>
      </c>
      <c r="E37" s="247" t="str">
        <f>IF('(入力①) 基本情報入力シート'!F58="","",'(入力①) 基本情報入力シート'!F58)</f>
        <v/>
      </c>
      <c r="F37" s="247" t="str">
        <f>IF('(入力①) 基本情報入力シート'!G58="","",'(入力①) 基本情報入力シート'!G58)</f>
        <v/>
      </c>
      <c r="G37" s="247" t="str">
        <f>IF('(入力①) 基本情報入力シート'!H58="","",'(入力①) 基本情報入力シート'!H58)</f>
        <v/>
      </c>
      <c r="H37" s="247" t="str">
        <f>IF('(入力①) 基本情報入力シート'!I58="","",'(入力①) 基本情報入力シート'!I58)</f>
        <v/>
      </c>
      <c r="I37" s="247" t="str">
        <f>IF('(入力①) 基本情報入力シート'!J58="","",'(入力①) 基本情報入力シート'!J58)</f>
        <v/>
      </c>
      <c r="J37" s="247" t="str">
        <f>IF('(入力①) 基本情報入力シート'!K58="","",'(入力①) 基本情報入力シート'!K58)</f>
        <v/>
      </c>
      <c r="K37" s="249" t="str">
        <f>IF('(入力①) 基本情報入力シート'!L58="","",'(入力①) 基本情報入力シート'!L58)</f>
        <v/>
      </c>
      <c r="L37" s="185" t="str">
        <f>IF('(入力①) 基本情報入力シート'!M58="","",'(入力①) 基本情報入力シート'!M58)</f>
        <v/>
      </c>
      <c r="M37" s="185" t="str">
        <f>IF('(入力①) 基本情報入力シート'!R58="","",'(入力①) 基本情報入力シート'!R58)</f>
        <v/>
      </c>
      <c r="N37" s="185" t="str">
        <f>IF('(入力①) 基本情報入力シート'!W58="","",'(入力①) 基本情報入力シート'!W58)</f>
        <v/>
      </c>
      <c r="O37" s="185" t="str">
        <f>IF('(入力①) 基本情報入力シート'!X58="","",'(入力①) 基本情報入力シート'!X58)</f>
        <v/>
      </c>
      <c r="P37" s="198" t="str">
        <f>IF('(入力①) 基本情報入力シート'!Y58="","",'(入力①) 基本情報入力シート'!Y58)</f>
        <v/>
      </c>
      <c r="Q37" s="204" t="str">
        <f>IF('(入力①) 基本情報入力シート'!Z58="","",'(入力①) 基本情報入力シート'!Z58)</f>
        <v/>
      </c>
      <c r="R37" s="254" t="str">
        <f>IF('(入力①) 基本情報入力シート'!AA58="","",'(入力①) 基本情報入力シート'!AA58)</f>
        <v/>
      </c>
      <c r="S37" s="257"/>
      <c r="T37" s="261"/>
      <c r="U37" s="265" t="str">
        <f>IF(P37="","",VLOOKUP(P37,'【参考】数式用'!$A$5:$I$38,MATCH(T37,'【参考】数式用'!$H$4:$I$4,0)+7,0))</f>
        <v/>
      </c>
      <c r="V37" s="271"/>
      <c r="W37" s="225" t="s">
        <v>253</v>
      </c>
      <c r="X37" s="276"/>
      <c r="Y37" s="232" t="s">
        <v>37</v>
      </c>
      <c r="Z37" s="276"/>
      <c r="AA37" s="233" t="s">
        <v>237</v>
      </c>
      <c r="AB37" s="276"/>
      <c r="AC37" s="232" t="s">
        <v>37</v>
      </c>
      <c r="AD37" s="276"/>
      <c r="AE37" s="232" t="s">
        <v>42</v>
      </c>
      <c r="AF37" s="236" t="s">
        <v>72</v>
      </c>
      <c r="AG37" s="237" t="str">
        <f t="shared" si="0"/>
        <v/>
      </c>
      <c r="AH37" s="281" t="s">
        <v>255</v>
      </c>
      <c r="AI37" s="243" t="str">
        <f t="shared" si="1"/>
        <v/>
      </c>
      <c r="AJ37" s="151"/>
      <c r="AK37" s="289" t="str">
        <f t="shared" si="2"/>
        <v>○</v>
      </c>
      <c r="AL37" s="290" t="str">
        <f t="shared" si="3"/>
        <v/>
      </c>
      <c r="AM37" s="291"/>
      <c r="AN37" s="291"/>
      <c r="AO37" s="291"/>
      <c r="AP37" s="291"/>
      <c r="AQ37" s="291"/>
      <c r="AR37" s="291"/>
      <c r="AS37" s="291"/>
      <c r="AT37" s="291"/>
      <c r="AU37" s="292"/>
    </row>
    <row r="38" spans="1:47" ht="33" customHeight="1">
      <c r="A38" s="158">
        <f t="shared" si="4"/>
        <v>27</v>
      </c>
      <c r="B38" s="246" t="str">
        <f>IF('(入力①) 基本情報入力シート'!C59="","",'(入力①) 基本情報入力シート'!C59)</f>
        <v/>
      </c>
      <c r="C38" s="247" t="str">
        <f>IF('(入力①) 基本情報入力シート'!D59="","",'(入力①) 基本情報入力シート'!D59)</f>
        <v/>
      </c>
      <c r="D38" s="247" t="str">
        <f>IF('(入力①) 基本情報入力シート'!E59="","",'(入力①) 基本情報入力シート'!E59)</f>
        <v/>
      </c>
      <c r="E38" s="247" t="str">
        <f>IF('(入力①) 基本情報入力シート'!F59="","",'(入力①) 基本情報入力シート'!F59)</f>
        <v/>
      </c>
      <c r="F38" s="247" t="str">
        <f>IF('(入力①) 基本情報入力シート'!G59="","",'(入力①) 基本情報入力シート'!G59)</f>
        <v/>
      </c>
      <c r="G38" s="247" t="str">
        <f>IF('(入力①) 基本情報入力シート'!H59="","",'(入力①) 基本情報入力シート'!H59)</f>
        <v/>
      </c>
      <c r="H38" s="247" t="str">
        <f>IF('(入力①) 基本情報入力シート'!I59="","",'(入力①) 基本情報入力シート'!I59)</f>
        <v/>
      </c>
      <c r="I38" s="247" t="str">
        <f>IF('(入力①) 基本情報入力シート'!J59="","",'(入力①) 基本情報入力シート'!J59)</f>
        <v/>
      </c>
      <c r="J38" s="247" t="str">
        <f>IF('(入力①) 基本情報入力シート'!K59="","",'(入力①) 基本情報入力シート'!K59)</f>
        <v/>
      </c>
      <c r="K38" s="249" t="str">
        <f>IF('(入力①) 基本情報入力シート'!L59="","",'(入力①) 基本情報入力シート'!L59)</f>
        <v/>
      </c>
      <c r="L38" s="185" t="str">
        <f>IF('(入力①) 基本情報入力シート'!M59="","",'(入力①) 基本情報入力シート'!M59)</f>
        <v/>
      </c>
      <c r="M38" s="185" t="str">
        <f>IF('(入力①) 基本情報入力シート'!R59="","",'(入力①) 基本情報入力シート'!R59)</f>
        <v/>
      </c>
      <c r="N38" s="185" t="str">
        <f>IF('(入力①) 基本情報入力シート'!W59="","",'(入力①) 基本情報入力シート'!W59)</f>
        <v/>
      </c>
      <c r="O38" s="185" t="str">
        <f>IF('(入力①) 基本情報入力シート'!X59="","",'(入力①) 基本情報入力シート'!X59)</f>
        <v/>
      </c>
      <c r="P38" s="198" t="str">
        <f>IF('(入力①) 基本情報入力シート'!Y59="","",'(入力①) 基本情報入力シート'!Y59)</f>
        <v/>
      </c>
      <c r="Q38" s="204" t="str">
        <f>IF('(入力①) 基本情報入力シート'!Z59="","",'(入力①) 基本情報入力シート'!Z59)</f>
        <v/>
      </c>
      <c r="R38" s="254" t="str">
        <f>IF('(入力①) 基本情報入力シート'!AA59="","",'(入力①) 基本情報入力シート'!AA59)</f>
        <v/>
      </c>
      <c r="S38" s="257"/>
      <c r="T38" s="261"/>
      <c r="U38" s="265" t="str">
        <f>IF(P38="","",VLOOKUP(P38,'【参考】数式用'!$A$5:$I$38,MATCH(T38,'【参考】数式用'!$H$4:$I$4,0)+7,0))</f>
        <v/>
      </c>
      <c r="V38" s="271"/>
      <c r="W38" s="225" t="s">
        <v>253</v>
      </c>
      <c r="X38" s="276"/>
      <c r="Y38" s="232" t="s">
        <v>37</v>
      </c>
      <c r="Z38" s="276"/>
      <c r="AA38" s="233" t="s">
        <v>237</v>
      </c>
      <c r="AB38" s="276"/>
      <c r="AC38" s="232" t="s">
        <v>37</v>
      </c>
      <c r="AD38" s="276"/>
      <c r="AE38" s="232" t="s">
        <v>42</v>
      </c>
      <c r="AF38" s="236" t="s">
        <v>72</v>
      </c>
      <c r="AG38" s="237" t="str">
        <f t="shared" si="0"/>
        <v/>
      </c>
      <c r="AH38" s="281" t="s">
        <v>255</v>
      </c>
      <c r="AI38" s="243" t="str">
        <f t="shared" si="1"/>
        <v/>
      </c>
      <c r="AJ38" s="151"/>
      <c r="AK38" s="289" t="str">
        <f t="shared" si="2"/>
        <v>○</v>
      </c>
      <c r="AL38" s="290" t="str">
        <f t="shared" si="3"/>
        <v/>
      </c>
      <c r="AM38" s="291"/>
      <c r="AN38" s="291"/>
      <c r="AO38" s="291"/>
      <c r="AP38" s="291"/>
      <c r="AQ38" s="291"/>
      <c r="AR38" s="291"/>
      <c r="AS38" s="291"/>
      <c r="AT38" s="291"/>
      <c r="AU38" s="292"/>
    </row>
    <row r="39" spans="1:47" ht="33" customHeight="1">
      <c r="A39" s="158">
        <f t="shared" si="4"/>
        <v>28</v>
      </c>
      <c r="B39" s="246" t="str">
        <f>IF('(入力①) 基本情報入力シート'!C60="","",'(入力①) 基本情報入力シート'!C60)</f>
        <v/>
      </c>
      <c r="C39" s="247" t="str">
        <f>IF('(入力①) 基本情報入力シート'!D60="","",'(入力①) 基本情報入力シート'!D60)</f>
        <v/>
      </c>
      <c r="D39" s="247" t="str">
        <f>IF('(入力①) 基本情報入力シート'!E60="","",'(入力①) 基本情報入力シート'!E60)</f>
        <v/>
      </c>
      <c r="E39" s="247" t="str">
        <f>IF('(入力①) 基本情報入力シート'!F60="","",'(入力①) 基本情報入力シート'!F60)</f>
        <v/>
      </c>
      <c r="F39" s="247" t="str">
        <f>IF('(入力①) 基本情報入力シート'!G60="","",'(入力①) 基本情報入力シート'!G60)</f>
        <v/>
      </c>
      <c r="G39" s="247" t="str">
        <f>IF('(入力①) 基本情報入力シート'!H60="","",'(入力①) 基本情報入力シート'!H60)</f>
        <v/>
      </c>
      <c r="H39" s="247" t="str">
        <f>IF('(入力①) 基本情報入力シート'!I60="","",'(入力①) 基本情報入力シート'!I60)</f>
        <v/>
      </c>
      <c r="I39" s="247" t="str">
        <f>IF('(入力①) 基本情報入力シート'!J60="","",'(入力①) 基本情報入力シート'!J60)</f>
        <v/>
      </c>
      <c r="J39" s="247" t="str">
        <f>IF('(入力①) 基本情報入力シート'!K60="","",'(入力①) 基本情報入力シート'!K60)</f>
        <v/>
      </c>
      <c r="K39" s="249" t="str">
        <f>IF('(入力①) 基本情報入力シート'!L60="","",'(入力①) 基本情報入力シート'!L60)</f>
        <v/>
      </c>
      <c r="L39" s="185" t="str">
        <f>IF('(入力①) 基本情報入力シート'!M60="","",'(入力①) 基本情報入力シート'!M60)</f>
        <v/>
      </c>
      <c r="M39" s="185" t="str">
        <f>IF('(入力①) 基本情報入力シート'!R60="","",'(入力①) 基本情報入力シート'!R60)</f>
        <v/>
      </c>
      <c r="N39" s="185" t="str">
        <f>IF('(入力①) 基本情報入力シート'!W60="","",'(入力①) 基本情報入力シート'!W60)</f>
        <v/>
      </c>
      <c r="O39" s="185" t="str">
        <f>IF('(入力①) 基本情報入力シート'!X60="","",'(入力①) 基本情報入力シート'!X60)</f>
        <v/>
      </c>
      <c r="P39" s="198" t="str">
        <f>IF('(入力①) 基本情報入力シート'!Y60="","",'(入力①) 基本情報入力シート'!Y60)</f>
        <v/>
      </c>
      <c r="Q39" s="204" t="str">
        <f>IF('(入力①) 基本情報入力シート'!Z60="","",'(入力①) 基本情報入力シート'!Z60)</f>
        <v/>
      </c>
      <c r="R39" s="254" t="str">
        <f>IF('(入力①) 基本情報入力シート'!AA60="","",'(入力①) 基本情報入力シート'!AA60)</f>
        <v/>
      </c>
      <c r="S39" s="257"/>
      <c r="T39" s="261"/>
      <c r="U39" s="265" t="str">
        <f>IF(P39="","",VLOOKUP(P39,'【参考】数式用'!$A$5:$I$38,MATCH(T39,'【参考】数式用'!$H$4:$I$4,0)+7,0))</f>
        <v/>
      </c>
      <c r="V39" s="271"/>
      <c r="W39" s="225" t="s">
        <v>253</v>
      </c>
      <c r="X39" s="276"/>
      <c r="Y39" s="232" t="s">
        <v>37</v>
      </c>
      <c r="Z39" s="276"/>
      <c r="AA39" s="233" t="s">
        <v>237</v>
      </c>
      <c r="AB39" s="276"/>
      <c r="AC39" s="232" t="s">
        <v>37</v>
      </c>
      <c r="AD39" s="276"/>
      <c r="AE39" s="232" t="s">
        <v>42</v>
      </c>
      <c r="AF39" s="236" t="s">
        <v>72</v>
      </c>
      <c r="AG39" s="237" t="str">
        <f t="shared" si="0"/>
        <v/>
      </c>
      <c r="AH39" s="281" t="s">
        <v>255</v>
      </c>
      <c r="AI39" s="243" t="str">
        <f t="shared" si="1"/>
        <v/>
      </c>
      <c r="AJ39" s="151"/>
      <c r="AK39" s="289" t="str">
        <f t="shared" si="2"/>
        <v>○</v>
      </c>
      <c r="AL39" s="290" t="str">
        <f t="shared" si="3"/>
        <v/>
      </c>
      <c r="AM39" s="291"/>
      <c r="AN39" s="291"/>
      <c r="AO39" s="291"/>
      <c r="AP39" s="291"/>
      <c r="AQ39" s="291"/>
      <c r="AR39" s="291"/>
      <c r="AS39" s="291"/>
      <c r="AT39" s="291"/>
      <c r="AU39" s="292"/>
    </row>
    <row r="40" spans="1:47" ht="33" customHeight="1">
      <c r="A40" s="158">
        <f t="shared" si="4"/>
        <v>29</v>
      </c>
      <c r="B40" s="246" t="str">
        <f>IF('(入力①) 基本情報入力シート'!C61="","",'(入力①) 基本情報入力シート'!C61)</f>
        <v/>
      </c>
      <c r="C40" s="247" t="str">
        <f>IF('(入力①) 基本情報入力シート'!D61="","",'(入力①) 基本情報入力シート'!D61)</f>
        <v/>
      </c>
      <c r="D40" s="247" t="str">
        <f>IF('(入力①) 基本情報入力シート'!E61="","",'(入力①) 基本情報入力シート'!E61)</f>
        <v/>
      </c>
      <c r="E40" s="247" t="str">
        <f>IF('(入力①) 基本情報入力シート'!F61="","",'(入力①) 基本情報入力シート'!F61)</f>
        <v/>
      </c>
      <c r="F40" s="247" t="str">
        <f>IF('(入力①) 基本情報入力シート'!G61="","",'(入力①) 基本情報入力シート'!G61)</f>
        <v/>
      </c>
      <c r="G40" s="247" t="str">
        <f>IF('(入力①) 基本情報入力シート'!H61="","",'(入力①) 基本情報入力シート'!H61)</f>
        <v/>
      </c>
      <c r="H40" s="247" t="str">
        <f>IF('(入力①) 基本情報入力シート'!I61="","",'(入力①) 基本情報入力シート'!I61)</f>
        <v/>
      </c>
      <c r="I40" s="247" t="str">
        <f>IF('(入力①) 基本情報入力シート'!J61="","",'(入力①) 基本情報入力シート'!J61)</f>
        <v/>
      </c>
      <c r="J40" s="247" t="str">
        <f>IF('(入力①) 基本情報入力シート'!K61="","",'(入力①) 基本情報入力シート'!K61)</f>
        <v/>
      </c>
      <c r="K40" s="249" t="str">
        <f>IF('(入力①) 基本情報入力シート'!L61="","",'(入力①) 基本情報入力シート'!L61)</f>
        <v/>
      </c>
      <c r="L40" s="185" t="str">
        <f>IF('(入力①) 基本情報入力シート'!M61="","",'(入力①) 基本情報入力シート'!M61)</f>
        <v/>
      </c>
      <c r="M40" s="185" t="str">
        <f>IF('(入力①) 基本情報入力シート'!R61="","",'(入力①) 基本情報入力シート'!R61)</f>
        <v/>
      </c>
      <c r="N40" s="185" t="str">
        <f>IF('(入力①) 基本情報入力シート'!W61="","",'(入力①) 基本情報入力シート'!W61)</f>
        <v/>
      </c>
      <c r="O40" s="185" t="str">
        <f>IF('(入力①) 基本情報入力シート'!X61="","",'(入力①) 基本情報入力シート'!X61)</f>
        <v/>
      </c>
      <c r="P40" s="198" t="str">
        <f>IF('(入力①) 基本情報入力シート'!Y61="","",'(入力①) 基本情報入力シート'!Y61)</f>
        <v/>
      </c>
      <c r="Q40" s="204" t="str">
        <f>IF('(入力①) 基本情報入力シート'!Z61="","",'(入力①) 基本情報入力シート'!Z61)</f>
        <v/>
      </c>
      <c r="R40" s="254" t="str">
        <f>IF('(入力①) 基本情報入力シート'!AA61="","",'(入力①) 基本情報入力シート'!AA61)</f>
        <v/>
      </c>
      <c r="S40" s="257"/>
      <c r="T40" s="261"/>
      <c r="U40" s="265" t="str">
        <f>IF(P40="","",VLOOKUP(P40,'【参考】数式用'!$A$5:$I$38,MATCH(T40,'【参考】数式用'!$H$4:$I$4,0)+7,0))</f>
        <v/>
      </c>
      <c r="V40" s="271"/>
      <c r="W40" s="225" t="s">
        <v>253</v>
      </c>
      <c r="X40" s="276"/>
      <c r="Y40" s="232" t="s">
        <v>37</v>
      </c>
      <c r="Z40" s="276"/>
      <c r="AA40" s="233" t="s">
        <v>237</v>
      </c>
      <c r="AB40" s="276"/>
      <c r="AC40" s="232" t="s">
        <v>37</v>
      </c>
      <c r="AD40" s="276"/>
      <c r="AE40" s="232" t="s">
        <v>42</v>
      </c>
      <c r="AF40" s="236" t="s">
        <v>72</v>
      </c>
      <c r="AG40" s="237" t="str">
        <f t="shared" si="0"/>
        <v/>
      </c>
      <c r="AH40" s="281" t="s">
        <v>255</v>
      </c>
      <c r="AI40" s="243" t="str">
        <f t="shared" si="1"/>
        <v/>
      </c>
      <c r="AJ40" s="151"/>
      <c r="AK40" s="289" t="str">
        <f t="shared" si="2"/>
        <v>○</v>
      </c>
      <c r="AL40" s="290" t="str">
        <f t="shared" si="3"/>
        <v/>
      </c>
      <c r="AM40" s="291"/>
      <c r="AN40" s="291"/>
      <c r="AO40" s="291"/>
      <c r="AP40" s="291"/>
      <c r="AQ40" s="291"/>
      <c r="AR40" s="291"/>
      <c r="AS40" s="291"/>
      <c r="AT40" s="291"/>
      <c r="AU40" s="292"/>
    </row>
    <row r="41" spans="1:47" ht="33" customHeight="1">
      <c r="A41" s="158">
        <f t="shared" si="4"/>
        <v>30</v>
      </c>
      <c r="B41" s="246" t="str">
        <f>IF('(入力①) 基本情報入力シート'!C62="","",'(入力①) 基本情報入力シート'!C62)</f>
        <v/>
      </c>
      <c r="C41" s="247" t="str">
        <f>IF('(入力①) 基本情報入力シート'!D62="","",'(入力①) 基本情報入力シート'!D62)</f>
        <v/>
      </c>
      <c r="D41" s="247" t="str">
        <f>IF('(入力①) 基本情報入力シート'!E62="","",'(入力①) 基本情報入力シート'!E62)</f>
        <v/>
      </c>
      <c r="E41" s="247" t="str">
        <f>IF('(入力①) 基本情報入力シート'!F62="","",'(入力①) 基本情報入力シート'!F62)</f>
        <v/>
      </c>
      <c r="F41" s="247" t="str">
        <f>IF('(入力①) 基本情報入力シート'!G62="","",'(入力①) 基本情報入力シート'!G62)</f>
        <v/>
      </c>
      <c r="G41" s="247" t="str">
        <f>IF('(入力①) 基本情報入力シート'!H62="","",'(入力①) 基本情報入力シート'!H62)</f>
        <v/>
      </c>
      <c r="H41" s="247" t="str">
        <f>IF('(入力①) 基本情報入力シート'!I62="","",'(入力①) 基本情報入力シート'!I62)</f>
        <v/>
      </c>
      <c r="I41" s="247" t="str">
        <f>IF('(入力①) 基本情報入力シート'!J62="","",'(入力①) 基本情報入力シート'!J62)</f>
        <v/>
      </c>
      <c r="J41" s="247" t="str">
        <f>IF('(入力①) 基本情報入力シート'!K62="","",'(入力①) 基本情報入力シート'!K62)</f>
        <v/>
      </c>
      <c r="K41" s="249" t="str">
        <f>IF('(入力①) 基本情報入力シート'!L62="","",'(入力①) 基本情報入力シート'!L62)</f>
        <v/>
      </c>
      <c r="L41" s="185" t="str">
        <f>IF('(入力①) 基本情報入力シート'!M62="","",'(入力①) 基本情報入力シート'!M62)</f>
        <v/>
      </c>
      <c r="M41" s="185" t="str">
        <f>IF('(入力①) 基本情報入力シート'!R62="","",'(入力①) 基本情報入力シート'!R62)</f>
        <v/>
      </c>
      <c r="N41" s="185" t="str">
        <f>IF('(入力①) 基本情報入力シート'!W62="","",'(入力①) 基本情報入力シート'!W62)</f>
        <v/>
      </c>
      <c r="O41" s="185" t="str">
        <f>IF('(入力①) 基本情報入力シート'!X62="","",'(入力①) 基本情報入力シート'!X62)</f>
        <v/>
      </c>
      <c r="P41" s="198" t="str">
        <f>IF('(入力①) 基本情報入力シート'!Y62="","",'(入力①) 基本情報入力シート'!Y62)</f>
        <v/>
      </c>
      <c r="Q41" s="204" t="str">
        <f>IF('(入力①) 基本情報入力シート'!Z62="","",'(入力①) 基本情報入力シート'!Z62)</f>
        <v/>
      </c>
      <c r="R41" s="254" t="str">
        <f>IF('(入力①) 基本情報入力シート'!AA62="","",'(入力①) 基本情報入力シート'!AA62)</f>
        <v/>
      </c>
      <c r="S41" s="257"/>
      <c r="T41" s="261"/>
      <c r="U41" s="265" t="str">
        <f>IF(P41="","",VLOOKUP(P41,'【参考】数式用'!$A$5:$I$38,MATCH(T41,'【参考】数式用'!$H$4:$I$4,0)+7,0))</f>
        <v/>
      </c>
      <c r="V41" s="271"/>
      <c r="W41" s="225" t="s">
        <v>253</v>
      </c>
      <c r="X41" s="276"/>
      <c r="Y41" s="232" t="s">
        <v>37</v>
      </c>
      <c r="Z41" s="276"/>
      <c r="AA41" s="233" t="s">
        <v>237</v>
      </c>
      <c r="AB41" s="276"/>
      <c r="AC41" s="232" t="s">
        <v>37</v>
      </c>
      <c r="AD41" s="276"/>
      <c r="AE41" s="232" t="s">
        <v>42</v>
      </c>
      <c r="AF41" s="236" t="s">
        <v>72</v>
      </c>
      <c r="AG41" s="237" t="str">
        <f t="shared" si="0"/>
        <v/>
      </c>
      <c r="AH41" s="281" t="s">
        <v>255</v>
      </c>
      <c r="AI41" s="243" t="str">
        <f t="shared" si="1"/>
        <v/>
      </c>
      <c r="AJ41" s="151"/>
      <c r="AK41" s="289" t="str">
        <f t="shared" si="2"/>
        <v>○</v>
      </c>
      <c r="AL41" s="290" t="str">
        <f t="shared" si="3"/>
        <v/>
      </c>
      <c r="AM41" s="291"/>
      <c r="AN41" s="291"/>
      <c r="AO41" s="291"/>
      <c r="AP41" s="291"/>
      <c r="AQ41" s="291"/>
      <c r="AR41" s="291"/>
      <c r="AS41" s="291"/>
      <c r="AT41" s="291"/>
      <c r="AU41" s="292"/>
    </row>
    <row r="42" spans="1:47" ht="33" customHeight="1">
      <c r="A42" s="158">
        <f t="shared" si="4"/>
        <v>31</v>
      </c>
      <c r="B42" s="246" t="str">
        <f>IF('(入力①) 基本情報入力シート'!C63="","",'(入力①) 基本情報入力シート'!C63)</f>
        <v/>
      </c>
      <c r="C42" s="247" t="str">
        <f>IF('(入力①) 基本情報入力シート'!D63="","",'(入力①) 基本情報入力シート'!D63)</f>
        <v/>
      </c>
      <c r="D42" s="247" t="str">
        <f>IF('(入力①) 基本情報入力シート'!E63="","",'(入力①) 基本情報入力シート'!E63)</f>
        <v/>
      </c>
      <c r="E42" s="247" t="str">
        <f>IF('(入力①) 基本情報入力シート'!F63="","",'(入力①) 基本情報入力シート'!F63)</f>
        <v/>
      </c>
      <c r="F42" s="247" t="str">
        <f>IF('(入力①) 基本情報入力シート'!G63="","",'(入力①) 基本情報入力シート'!G63)</f>
        <v/>
      </c>
      <c r="G42" s="247" t="str">
        <f>IF('(入力①) 基本情報入力シート'!H63="","",'(入力①) 基本情報入力シート'!H63)</f>
        <v/>
      </c>
      <c r="H42" s="247" t="str">
        <f>IF('(入力①) 基本情報入力シート'!I63="","",'(入力①) 基本情報入力シート'!I63)</f>
        <v/>
      </c>
      <c r="I42" s="247" t="str">
        <f>IF('(入力①) 基本情報入力シート'!J63="","",'(入力①) 基本情報入力シート'!J63)</f>
        <v/>
      </c>
      <c r="J42" s="247" t="str">
        <f>IF('(入力①) 基本情報入力シート'!K63="","",'(入力①) 基本情報入力シート'!K63)</f>
        <v/>
      </c>
      <c r="K42" s="249" t="str">
        <f>IF('(入力①) 基本情報入力シート'!L63="","",'(入力①) 基本情報入力シート'!L63)</f>
        <v/>
      </c>
      <c r="L42" s="185" t="str">
        <f>IF('(入力①) 基本情報入力シート'!M63="","",'(入力①) 基本情報入力シート'!M63)</f>
        <v/>
      </c>
      <c r="M42" s="185" t="str">
        <f>IF('(入力①) 基本情報入力シート'!R63="","",'(入力①) 基本情報入力シート'!R63)</f>
        <v/>
      </c>
      <c r="N42" s="185" t="str">
        <f>IF('(入力①) 基本情報入力シート'!W63="","",'(入力①) 基本情報入力シート'!W63)</f>
        <v/>
      </c>
      <c r="O42" s="185" t="str">
        <f>IF('(入力①) 基本情報入力シート'!X63="","",'(入力①) 基本情報入力シート'!X63)</f>
        <v/>
      </c>
      <c r="P42" s="198" t="str">
        <f>IF('(入力①) 基本情報入力シート'!Y63="","",'(入力①) 基本情報入力シート'!Y63)</f>
        <v/>
      </c>
      <c r="Q42" s="204" t="str">
        <f>IF('(入力①) 基本情報入力シート'!Z63="","",'(入力①) 基本情報入力シート'!Z63)</f>
        <v/>
      </c>
      <c r="R42" s="254" t="str">
        <f>IF('(入力①) 基本情報入力シート'!AA63="","",'(入力①) 基本情報入力シート'!AA63)</f>
        <v/>
      </c>
      <c r="S42" s="257"/>
      <c r="T42" s="261"/>
      <c r="U42" s="265" t="str">
        <f>IF(P42="","",VLOOKUP(P42,'【参考】数式用'!$A$5:$I$38,MATCH(T42,'【参考】数式用'!$H$4:$I$4,0)+7,0))</f>
        <v/>
      </c>
      <c r="V42" s="271"/>
      <c r="W42" s="225" t="s">
        <v>253</v>
      </c>
      <c r="X42" s="276"/>
      <c r="Y42" s="232" t="s">
        <v>37</v>
      </c>
      <c r="Z42" s="276"/>
      <c r="AA42" s="233" t="s">
        <v>237</v>
      </c>
      <c r="AB42" s="276"/>
      <c r="AC42" s="232" t="s">
        <v>37</v>
      </c>
      <c r="AD42" s="276"/>
      <c r="AE42" s="232" t="s">
        <v>42</v>
      </c>
      <c r="AF42" s="236" t="s">
        <v>72</v>
      </c>
      <c r="AG42" s="237" t="str">
        <f t="shared" si="0"/>
        <v/>
      </c>
      <c r="AH42" s="281" t="s">
        <v>255</v>
      </c>
      <c r="AI42" s="243" t="str">
        <f t="shared" si="1"/>
        <v/>
      </c>
      <c r="AJ42" s="151"/>
      <c r="AK42" s="289" t="str">
        <f t="shared" si="2"/>
        <v>○</v>
      </c>
      <c r="AL42" s="290" t="str">
        <f t="shared" si="3"/>
        <v/>
      </c>
      <c r="AM42" s="291"/>
      <c r="AN42" s="291"/>
      <c r="AO42" s="291"/>
      <c r="AP42" s="291"/>
      <c r="AQ42" s="291"/>
      <c r="AR42" s="291"/>
      <c r="AS42" s="291"/>
      <c r="AT42" s="291"/>
      <c r="AU42" s="292"/>
    </row>
    <row r="43" spans="1:47" ht="33" customHeight="1">
      <c r="A43" s="158">
        <f t="shared" si="4"/>
        <v>32</v>
      </c>
      <c r="B43" s="246" t="str">
        <f>IF('(入力①) 基本情報入力シート'!C64="","",'(入力①) 基本情報入力シート'!C64)</f>
        <v/>
      </c>
      <c r="C43" s="247" t="str">
        <f>IF('(入力①) 基本情報入力シート'!D64="","",'(入力①) 基本情報入力シート'!D64)</f>
        <v/>
      </c>
      <c r="D43" s="247" t="str">
        <f>IF('(入力①) 基本情報入力シート'!E64="","",'(入力①) 基本情報入力シート'!E64)</f>
        <v/>
      </c>
      <c r="E43" s="247" t="str">
        <f>IF('(入力①) 基本情報入力シート'!F64="","",'(入力①) 基本情報入力シート'!F64)</f>
        <v/>
      </c>
      <c r="F43" s="247" t="str">
        <f>IF('(入力①) 基本情報入力シート'!G64="","",'(入力①) 基本情報入力シート'!G64)</f>
        <v/>
      </c>
      <c r="G43" s="247" t="str">
        <f>IF('(入力①) 基本情報入力シート'!H64="","",'(入力①) 基本情報入力シート'!H64)</f>
        <v/>
      </c>
      <c r="H43" s="247" t="str">
        <f>IF('(入力①) 基本情報入力シート'!I64="","",'(入力①) 基本情報入力シート'!I64)</f>
        <v/>
      </c>
      <c r="I43" s="247" t="str">
        <f>IF('(入力①) 基本情報入力シート'!J64="","",'(入力①) 基本情報入力シート'!J64)</f>
        <v/>
      </c>
      <c r="J43" s="247" t="str">
        <f>IF('(入力①) 基本情報入力シート'!K64="","",'(入力①) 基本情報入力シート'!K64)</f>
        <v/>
      </c>
      <c r="K43" s="249" t="str">
        <f>IF('(入力①) 基本情報入力シート'!L64="","",'(入力①) 基本情報入力シート'!L64)</f>
        <v/>
      </c>
      <c r="L43" s="185" t="str">
        <f>IF('(入力①) 基本情報入力シート'!M64="","",'(入力①) 基本情報入力シート'!M64)</f>
        <v/>
      </c>
      <c r="M43" s="185" t="str">
        <f>IF('(入力①) 基本情報入力シート'!R64="","",'(入力①) 基本情報入力シート'!R64)</f>
        <v/>
      </c>
      <c r="N43" s="185" t="str">
        <f>IF('(入力①) 基本情報入力シート'!W64="","",'(入力①) 基本情報入力シート'!W64)</f>
        <v/>
      </c>
      <c r="O43" s="185" t="str">
        <f>IF('(入力①) 基本情報入力シート'!X64="","",'(入力①) 基本情報入力シート'!X64)</f>
        <v/>
      </c>
      <c r="P43" s="198" t="str">
        <f>IF('(入力①) 基本情報入力シート'!Y64="","",'(入力①) 基本情報入力シート'!Y64)</f>
        <v/>
      </c>
      <c r="Q43" s="204" t="str">
        <f>IF('(入力①) 基本情報入力シート'!Z64="","",'(入力①) 基本情報入力シート'!Z64)</f>
        <v/>
      </c>
      <c r="R43" s="254" t="str">
        <f>IF('(入力①) 基本情報入力シート'!AA64="","",'(入力①) 基本情報入力シート'!AA64)</f>
        <v/>
      </c>
      <c r="S43" s="257"/>
      <c r="T43" s="261"/>
      <c r="U43" s="265" t="str">
        <f>IF(P43="","",VLOOKUP(P43,'【参考】数式用'!$A$5:$I$38,MATCH(T43,'【参考】数式用'!$H$4:$I$4,0)+7,0))</f>
        <v/>
      </c>
      <c r="V43" s="271"/>
      <c r="W43" s="225" t="s">
        <v>253</v>
      </c>
      <c r="X43" s="276"/>
      <c r="Y43" s="232" t="s">
        <v>37</v>
      </c>
      <c r="Z43" s="276"/>
      <c r="AA43" s="233" t="s">
        <v>237</v>
      </c>
      <c r="AB43" s="276"/>
      <c r="AC43" s="232" t="s">
        <v>37</v>
      </c>
      <c r="AD43" s="276"/>
      <c r="AE43" s="232" t="s">
        <v>42</v>
      </c>
      <c r="AF43" s="236" t="s">
        <v>72</v>
      </c>
      <c r="AG43" s="237" t="str">
        <f t="shared" si="0"/>
        <v/>
      </c>
      <c r="AH43" s="281" t="s">
        <v>255</v>
      </c>
      <c r="AI43" s="243" t="str">
        <f t="shared" si="1"/>
        <v/>
      </c>
      <c r="AJ43" s="151"/>
      <c r="AK43" s="289" t="str">
        <f t="shared" si="2"/>
        <v>○</v>
      </c>
      <c r="AL43" s="290" t="str">
        <f t="shared" si="3"/>
        <v/>
      </c>
      <c r="AM43" s="291"/>
      <c r="AN43" s="291"/>
      <c r="AO43" s="291"/>
      <c r="AP43" s="291"/>
      <c r="AQ43" s="291"/>
      <c r="AR43" s="291"/>
      <c r="AS43" s="291"/>
      <c r="AT43" s="291"/>
      <c r="AU43" s="292"/>
    </row>
    <row r="44" spans="1:47" ht="33" customHeight="1">
      <c r="A44" s="158">
        <f t="shared" si="4"/>
        <v>33</v>
      </c>
      <c r="B44" s="246" t="str">
        <f>IF('(入力①) 基本情報入力シート'!C65="","",'(入力①) 基本情報入力シート'!C65)</f>
        <v/>
      </c>
      <c r="C44" s="247" t="str">
        <f>IF('(入力①) 基本情報入力シート'!D65="","",'(入力①) 基本情報入力シート'!D65)</f>
        <v/>
      </c>
      <c r="D44" s="247" t="str">
        <f>IF('(入力①) 基本情報入力シート'!E65="","",'(入力①) 基本情報入力シート'!E65)</f>
        <v/>
      </c>
      <c r="E44" s="247" t="str">
        <f>IF('(入力①) 基本情報入力シート'!F65="","",'(入力①) 基本情報入力シート'!F65)</f>
        <v/>
      </c>
      <c r="F44" s="247" t="str">
        <f>IF('(入力①) 基本情報入力シート'!G65="","",'(入力①) 基本情報入力シート'!G65)</f>
        <v/>
      </c>
      <c r="G44" s="247" t="str">
        <f>IF('(入力①) 基本情報入力シート'!H65="","",'(入力①) 基本情報入力シート'!H65)</f>
        <v/>
      </c>
      <c r="H44" s="247" t="str">
        <f>IF('(入力①) 基本情報入力シート'!I65="","",'(入力①) 基本情報入力シート'!I65)</f>
        <v/>
      </c>
      <c r="I44" s="247" t="str">
        <f>IF('(入力①) 基本情報入力シート'!J65="","",'(入力①) 基本情報入力シート'!J65)</f>
        <v/>
      </c>
      <c r="J44" s="247" t="str">
        <f>IF('(入力①) 基本情報入力シート'!K65="","",'(入力①) 基本情報入力シート'!K65)</f>
        <v/>
      </c>
      <c r="K44" s="249" t="str">
        <f>IF('(入力①) 基本情報入力シート'!L65="","",'(入力①) 基本情報入力シート'!L65)</f>
        <v/>
      </c>
      <c r="L44" s="185" t="str">
        <f>IF('(入力①) 基本情報入力シート'!M65="","",'(入力①) 基本情報入力シート'!M65)</f>
        <v/>
      </c>
      <c r="M44" s="185" t="str">
        <f>IF('(入力①) 基本情報入力シート'!R65="","",'(入力①) 基本情報入力シート'!R65)</f>
        <v/>
      </c>
      <c r="N44" s="185" t="str">
        <f>IF('(入力①) 基本情報入力シート'!W65="","",'(入力①) 基本情報入力シート'!W65)</f>
        <v/>
      </c>
      <c r="O44" s="185" t="str">
        <f>IF('(入力①) 基本情報入力シート'!X65="","",'(入力①) 基本情報入力シート'!X65)</f>
        <v/>
      </c>
      <c r="P44" s="198" t="str">
        <f>IF('(入力①) 基本情報入力シート'!Y65="","",'(入力①) 基本情報入力シート'!Y65)</f>
        <v/>
      </c>
      <c r="Q44" s="204" t="str">
        <f>IF('(入力①) 基本情報入力シート'!Z65="","",'(入力①) 基本情報入力シート'!Z65)</f>
        <v/>
      </c>
      <c r="R44" s="254" t="str">
        <f>IF('(入力①) 基本情報入力シート'!AA65="","",'(入力①) 基本情報入力シート'!AA65)</f>
        <v/>
      </c>
      <c r="S44" s="257"/>
      <c r="T44" s="261"/>
      <c r="U44" s="265" t="str">
        <f>IF(P44="","",VLOOKUP(P44,'【参考】数式用'!$A$5:$I$38,MATCH(T44,'【参考】数式用'!$H$4:$I$4,0)+7,0))</f>
        <v/>
      </c>
      <c r="V44" s="271"/>
      <c r="W44" s="225" t="s">
        <v>253</v>
      </c>
      <c r="X44" s="276"/>
      <c r="Y44" s="232" t="s">
        <v>37</v>
      </c>
      <c r="Z44" s="276"/>
      <c r="AA44" s="233" t="s">
        <v>237</v>
      </c>
      <c r="AB44" s="276"/>
      <c r="AC44" s="232" t="s">
        <v>37</v>
      </c>
      <c r="AD44" s="276"/>
      <c r="AE44" s="232" t="s">
        <v>42</v>
      </c>
      <c r="AF44" s="236" t="s">
        <v>72</v>
      </c>
      <c r="AG44" s="237" t="str">
        <f t="shared" si="0"/>
        <v/>
      </c>
      <c r="AH44" s="281" t="s">
        <v>255</v>
      </c>
      <c r="AI44" s="243" t="str">
        <f t="shared" si="1"/>
        <v/>
      </c>
      <c r="AJ44" s="151"/>
      <c r="AK44" s="289" t="str">
        <f t="shared" si="2"/>
        <v>○</v>
      </c>
      <c r="AL44" s="290" t="str">
        <f t="shared" si="3"/>
        <v/>
      </c>
      <c r="AM44" s="291"/>
      <c r="AN44" s="291"/>
      <c r="AO44" s="291"/>
      <c r="AP44" s="291"/>
      <c r="AQ44" s="291"/>
      <c r="AR44" s="291"/>
      <c r="AS44" s="291"/>
      <c r="AT44" s="291"/>
      <c r="AU44" s="292"/>
    </row>
    <row r="45" spans="1:47" ht="33" customHeight="1">
      <c r="A45" s="158">
        <f t="shared" si="4"/>
        <v>34</v>
      </c>
      <c r="B45" s="246" t="str">
        <f>IF('(入力①) 基本情報入力シート'!C66="","",'(入力①) 基本情報入力シート'!C66)</f>
        <v/>
      </c>
      <c r="C45" s="247" t="str">
        <f>IF('(入力①) 基本情報入力シート'!D66="","",'(入力①) 基本情報入力シート'!D66)</f>
        <v/>
      </c>
      <c r="D45" s="247" t="str">
        <f>IF('(入力①) 基本情報入力シート'!E66="","",'(入力①) 基本情報入力シート'!E66)</f>
        <v/>
      </c>
      <c r="E45" s="247" t="str">
        <f>IF('(入力①) 基本情報入力シート'!F66="","",'(入力①) 基本情報入力シート'!F66)</f>
        <v/>
      </c>
      <c r="F45" s="247" t="str">
        <f>IF('(入力①) 基本情報入力シート'!G66="","",'(入力①) 基本情報入力シート'!G66)</f>
        <v/>
      </c>
      <c r="G45" s="247" t="str">
        <f>IF('(入力①) 基本情報入力シート'!H66="","",'(入力①) 基本情報入力シート'!H66)</f>
        <v/>
      </c>
      <c r="H45" s="247" t="str">
        <f>IF('(入力①) 基本情報入力シート'!I66="","",'(入力①) 基本情報入力シート'!I66)</f>
        <v/>
      </c>
      <c r="I45" s="247" t="str">
        <f>IF('(入力①) 基本情報入力シート'!J66="","",'(入力①) 基本情報入力シート'!J66)</f>
        <v/>
      </c>
      <c r="J45" s="247" t="str">
        <f>IF('(入力①) 基本情報入力シート'!K66="","",'(入力①) 基本情報入力シート'!K66)</f>
        <v/>
      </c>
      <c r="K45" s="249" t="str">
        <f>IF('(入力①) 基本情報入力シート'!L66="","",'(入力①) 基本情報入力シート'!L66)</f>
        <v/>
      </c>
      <c r="L45" s="185" t="str">
        <f>IF('(入力①) 基本情報入力シート'!M66="","",'(入力①) 基本情報入力シート'!M66)</f>
        <v/>
      </c>
      <c r="M45" s="185" t="str">
        <f>IF('(入力①) 基本情報入力シート'!R66="","",'(入力①) 基本情報入力シート'!R66)</f>
        <v/>
      </c>
      <c r="N45" s="185" t="str">
        <f>IF('(入力①) 基本情報入力シート'!W66="","",'(入力①) 基本情報入力シート'!W66)</f>
        <v/>
      </c>
      <c r="O45" s="185" t="str">
        <f>IF('(入力①) 基本情報入力シート'!X66="","",'(入力①) 基本情報入力シート'!X66)</f>
        <v/>
      </c>
      <c r="P45" s="198" t="str">
        <f>IF('(入力①) 基本情報入力シート'!Y66="","",'(入力①) 基本情報入力シート'!Y66)</f>
        <v/>
      </c>
      <c r="Q45" s="204" t="str">
        <f>IF('(入力①) 基本情報入力シート'!Z66="","",'(入力①) 基本情報入力シート'!Z66)</f>
        <v/>
      </c>
      <c r="R45" s="254" t="str">
        <f>IF('(入力①) 基本情報入力シート'!AA66="","",'(入力①) 基本情報入力シート'!AA66)</f>
        <v/>
      </c>
      <c r="S45" s="257"/>
      <c r="T45" s="261"/>
      <c r="U45" s="265" t="str">
        <f>IF(P45="","",VLOOKUP(P45,'【参考】数式用'!$A$5:$I$38,MATCH(T45,'【参考】数式用'!$H$4:$I$4,0)+7,0))</f>
        <v/>
      </c>
      <c r="V45" s="271"/>
      <c r="W45" s="225" t="s">
        <v>253</v>
      </c>
      <c r="X45" s="276"/>
      <c r="Y45" s="232" t="s">
        <v>37</v>
      </c>
      <c r="Z45" s="276"/>
      <c r="AA45" s="233" t="s">
        <v>237</v>
      </c>
      <c r="AB45" s="276"/>
      <c r="AC45" s="232" t="s">
        <v>37</v>
      </c>
      <c r="AD45" s="276"/>
      <c r="AE45" s="232" t="s">
        <v>42</v>
      </c>
      <c r="AF45" s="236" t="s">
        <v>72</v>
      </c>
      <c r="AG45" s="237" t="str">
        <f t="shared" si="0"/>
        <v/>
      </c>
      <c r="AH45" s="281" t="s">
        <v>255</v>
      </c>
      <c r="AI45" s="243" t="str">
        <f t="shared" si="1"/>
        <v/>
      </c>
      <c r="AJ45" s="151"/>
      <c r="AK45" s="289" t="str">
        <f t="shared" si="2"/>
        <v>○</v>
      </c>
      <c r="AL45" s="290" t="str">
        <f t="shared" si="3"/>
        <v/>
      </c>
      <c r="AM45" s="291"/>
      <c r="AN45" s="291"/>
      <c r="AO45" s="291"/>
      <c r="AP45" s="291"/>
      <c r="AQ45" s="291"/>
      <c r="AR45" s="291"/>
      <c r="AS45" s="291"/>
      <c r="AT45" s="291"/>
      <c r="AU45" s="292"/>
    </row>
    <row r="46" spans="1:47" ht="33" customHeight="1">
      <c r="A46" s="158">
        <f t="shared" si="4"/>
        <v>35</v>
      </c>
      <c r="B46" s="246" t="str">
        <f>IF('(入力①) 基本情報入力シート'!C67="","",'(入力①) 基本情報入力シート'!C67)</f>
        <v/>
      </c>
      <c r="C46" s="247" t="str">
        <f>IF('(入力①) 基本情報入力シート'!D67="","",'(入力①) 基本情報入力シート'!D67)</f>
        <v/>
      </c>
      <c r="D46" s="247" t="str">
        <f>IF('(入力①) 基本情報入力シート'!E67="","",'(入力①) 基本情報入力シート'!E67)</f>
        <v/>
      </c>
      <c r="E46" s="247" t="str">
        <f>IF('(入力①) 基本情報入力シート'!F67="","",'(入力①) 基本情報入力シート'!F67)</f>
        <v/>
      </c>
      <c r="F46" s="247" t="str">
        <f>IF('(入力①) 基本情報入力シート'!G67="","",'(入力①) 基本情報入力シート'!G67)</f>
        <v/>
      </c>
      <c r="G46" s="247" t="str">
        <f>IF('(入力①) 基本情報入力シート'!H67="","",'(入力①) 基本情報入力シート'!H67)</f>
        <v/>
      </c>
      <c r="H46" s="247" t="str">
        <f>IF('(入力①) 基本情報入力シート'!I67="","",'(入力①) 基本情報入力シート'!I67)</f>
        <v/>
      </c>
      <c r="I46" s="247" t="str">
        <f>IF('(入力①) 基本情報入力シート'!J67="","",'(入力①) 基本情報入力シート'!J67)</f>
        <v/>
      </c>
      <c r="J46" s="247" t="str">
        <f>IF('(入力①) 基本情報入力シート'!K67="","",'(入力①) 基本情報入力シート'!K67)</f>
        <v/>
      </c>
      <c r="K46" s="249" t="str">
        <f>IF('(入力①) 基本情報入力シート'!L67="","",'(入力①) 基本情報入力シート'!L67)</f>
        <v/>
      </c>
      <c r="L46" s="185" t="str">
        <f>IF('(入力①) 基本情報入力シート'!M67="","",'(入力①) 基本情報入力シート'!M67)</f>
        <v/>
      </c>
      <c r="M46" s="185" t="str">
        <f>IF('(入力①) 基本情報入力シート'!R67="","",'(入力①) 基本情報入力シート'!R67)</f>
        <v/>
      </c>
      <c r="N46" s="185" t="str">
        <f>IF('(入力①) 基本情報入力シート'!W67="","",'(入力①) 基本情報入力シート'!W67)</f>
        <v/>
      </c>
      <c r="O46" s="185" t="str">
        <f>IF('(入力①) 基本情報入力シート'!X67="","",'(入力①) 基本情報入力シート'!X67)</f>
        <v/>
      </c>
      <c r="P46" s="198" t="str">
        <f>IF('(入力①) 基本情報入力シート'!Y67="","",'(入力①) 基本情報入力シート'!Y67)</f>
        <v/>
      </c>
      <c r="Q46" s="204" t="str">
        <f>IF('(入力①) 基本情報入力シート'!Z67="","",'(入力①) 基本情報入力シート'!Z67)</f>
        <v/>
      </c>
      <c r="R46" s="254" t="str">
        <f>IF('(入力①) 基本情報入力シート'!AA67="","",'(入力①) 基本情報入力シート'!AA67)</f>
        <v/>
      </c>
      <c r="S46" s="257"/>
      <c r="T46" s="261"/>
      <c r="U46" s="265" t="str">
        <f>IF(P46="","",VLOOKUP(P46,'【参考】数式用'!$A$5:$I$38,MATCH(T46,'【参考】数式用'!$H$4:$I$4,0)+7,0))</f>
        <v/>
      </c>
      <c r="V46" s="271"/>
      <c r="W46" s="225" t="s">
        <v>253</v>
      </c>
      <c r="X46" s="276"/>
      <c r="Y46" s="232" t="s">
        <v>37</v>
      </c>
      <c r="Z46" s="276"/>
      <c r="AA46" s="233" t="s">
        <v>237</v>
      </c>
      <c r="AB46" s="276"/>
      <c r="AC46" s="232" t="s">
        <v>37</v>
      </c>
      <c r="AD46" s="276"/>
      <c r="AE46" s="232" t="s">
        <v>42</v>
      </c>
      <c r="AF46" s="236" t="s">
        <v>72</v>
      </c>
      <c r="AG46" s="237" t="str">
        <f t="shared" si="0"/>
        <v/>
      </c>
      <c r="AH46" s="281" t="s">
        <v>255</v>
      </c>
      <c r="AI46" s="243" t="str">
        <f t="shared" si="1"/>
        <v/>
      </c>
      <c r="AJ46" s="151"/>
      <c r="AK46" s="289" t="str">
        <f t="shared" si="2"/>
        <v>○</v>
      </c>
      <c r="AL46" s="290" t="str">
        <f t="shared" si="3"/>
        <v/>
      </c>
      <c r="AM46" s="291"/>
      <c r="AN46" s="291"/>
      <c r="AO46" s="291"/>
      <c r="AP46" s="291"/>
      <c r="AQ46" s="291"/>
      <c r="AR46" s="291"/>
      <c r="AS46" s="291"/>
      <c r="AT46" s="291"/>
      <c r="AU46" s="292"/>
    </row>
    <row r="47" spans="1:47" ht="33" customHeight="1">
      <c r="A47" s="158">
        <f t="shared" si="4"/>
        <v>36</v>
      </c>
      <c r="B47" s="246" t="str">
        <f>IF('(入力①) 基本情報入力シート'!C68="","",'(入力①) 基本情報入力シート'!C68)</f>
        <v/>
      </c>
      <c r="C47" s="247" t="str">
        <f>IF('(入力①) 基本情報入力シート'!D68="","",'(入力①) 基本情報入力シート'!D68)</f>
        <v/>
      </c>
      <c r="D47" s="247" t="str">
        <f>IF('(入力①) 基本情報入力シート'!E68="","",'(入力①) 基本情報入力シート'!E68)</f>
        <v/>
      </c>
      <c r="E47" s="247" t="str">
        <f>IF('(入力①) 基本情報入力シート'!F68="","",'(入力①) 基本情報入力シート'!F68)</f>
        <v/>
      </c>
      <c r="F47" s="247" t="str">
        <f>IF('(入力①) 基本情報入力シート'!G68="","",'(入力①) 基本情報入力シート'!G68)</f>
        <v/>
      </c>
      <c r="G47" s="247" t="str">
        <f>IF('(入力①) 基本情報入力シート'!H68="","",'(入力①) 基本情報入力シート'!H68)</f>
        <v/>
      </c>
      <c r="H47" s="247" t="str">
        <f>IF('(入力①) 基本情報入力シート'!I68="","",'(入力①) 基本情報入力シート'!I68)</f>
        <v/>
      </c>
      <c r="I47" s="247" t="str">
        <f>IF('(入力①) 基本情報入力シート'!J68="","",'(入力①) 基本情報入力シート'!J68)</f>
        <v/>
      </c>
      <c r="J47" s="247" t="str">
        <f>IF('(入力①) 基本情報入力シート'!K68="","",'(入力①) 基本情報入力シート'!K68)</f>
        <v/>
      </c>
      <c r="K47" s="249" t="str">
        <f>IF('(入力①) 基本情報入力シート'!L68="","",'(入力①) 基本情報入力シート'!L68)</f>
        <v/>
      </c>
      <c r="L47" s="185" t="str">
        <f>IF('(入力①) 基本情報入力シート'!M68="","",'(入力①) 基本情報入力シート'!M68)</f>
        <v/>
      </c>
      <c r="M47" s="185" t="str">
        <f>IF('(入力①) 基本情報入力シート'!R68="","",'(入力①) 基本情報入力シート'!R68)</f>
        <v/>
      </c>
      <c r="N47" s="185" t="str">
        <f>IF('(入力①) 基本情報入力シート'!W68="","",'(入力①) 基本情報入力シート'!W68)</f>
        <v/>
      </c>
      <c r="O47" s="185" t="str">
        <f>IF('(入力①) 基本情報入力シート'!X68="","",'(入力①) 基本情報入力シート'!X68)</f>
        <v/>
      </c>
      <c r="P47" s="198" t="str">
        <f>IF('(入力①) 基本情報入力シート'!Y68="","",'(入力①) 基本情報入力シート'!Y68)</f>
        <v/>
      </c>
      <c r="Q47" s="204" t="str">
        <f>IF('(入力①) 基本情報入力シート'!Z68="","",'(入力①) 基本情報入力シート'!Z68)</f>
        <v/>
      </c>
      <c r="R47" s="254" t="str">
        <f>IF('(入力①) 基本情報入力シート'!AA68="","",'(入力①) 基本情報入力シート'!AA68)</f>
        <v/>
      </c>
      <c r="S47" s="257"/>
      <c r="T47" s="261"/>
      <c r="U47" s="265" t="str">
        <f>IF(P47="","",VLOOKUP(P47,'【参考】数式用'!$A$5:$I$38,MATCH(T47,'【参考】数式用'!$H$4:$I$4,0)+7,0))</f>
        <v/>
      </c>
      <c r="V47" s="271"/>
      <c r="W47" s="225" t="s">
        <v>253</v>
      </c>
      <c r="X47" s="276"/>
      <c r="Y47" s="232" t="s">
        <v>37</v>
      </c>
      <c r="Z47" s="276"/>
      <c r="AA47" s="233" t="s">
        <v>237</v>
      </c>
      <c r="AB47" s="276"/>
      <c r="AC47" s="232" t="s">
        <v>37</v>
      </c>
      <c r="AD47" s="276"/>
      <c r="AE47" s="232" t="s">
        <v>42</v>
      </c>
      <c r="AF47" s="236" t="s">
        <v>72</v>
      </c>
      <c r="AG47" s="237" t="str">
        <f t="shared" si="0"/>
        <v/>
      </c>
      <c r="AH47" s="281" t="s">
        <v>255</v>
      </c>
      <c r="AI47" s="243" t="str">
        <f t="shared" si="1"/>
        <v/>
      </c>
      <c r="AJ47" s="151"/>
      <c r="AK47" s="289" t="str">
        <f t="shared" si="2"/>
        <v>○</v>
      </c>
      <c r="AL47" s="290" t="str">
        <f t="shared" si="3"/>
        <v/>
      </c>
      <c r="AM47" s="291"/>
      <c r="AN47" s="291"/>
      <c r="AO47" s="291"/>
      <c r="AP47" s="291"/>
      <c r="AQ47" s="291"/>
      <c r="AR47" s="291"/>
      <c r="AS47" s="291"/>
      <c r="AT47" s="291"/>
      <c r="AU47" s="292"/>
    </row>
    <row r="48" spans="1:47" ht="33" customHeight="1">
      <c r="A48" s="158">
        <f t="shared" si="4"/>
        <v>37</v>
      </c>
      <c r="B48" s="246" t="str">
        <f>IF('(入力①) 基本情報入力シート'!C69="","",'(入力①) 基本情報入力シート'!C69)</f>
        <v/>
      </c>
      <c r="C48" s="247" t="str">
        <f>IF('(入力①) 基本情報入力シート'!D69="","",'(入力①) 基本情報入力シート'!D69)</f>
        <v/>
      </c>
      <c r="D48" s="247" t="str">
        <f>IF('(入力①) 基本情報入力シート'!E69="","",'(入力①) 基本情報入力シート'!E69)</f>
        <v/>
      </c>
      <c r="E48" s="247" t="str">
        <f>IF('(入力①) 基本情報入力シート'!F69="","",'(入力①) 基本情報入力シート'!F69)</f>
        <v/>
      </c>
      <c r="F48" s="247" t="str">
        <f>IF('(入力①) 基本情報入力シート'!G69="","",'(入力①) 基本情報入力シート'!G69)</f>
        <v/>
      </c>
      <c r="G48" s="247" t="str">
        <f>IF('(入力①) 基本情報入力シート'!H69="","",'(入力①) 基本情報入力シート'!H69)</f>
        <v/>
      </c>
      <c r="H48" s="247" t="str">
        <f>IF('(入力①) 基本情報入力シート'!I69="","",'(入力①) 基本情報入力シート'!I69)</f>
        <v/>
      </c>
      <c r="I48" s="247" t="str">
        <f>IF('(入力①) 基本情報入力シート'!J69="","",'(入力①) 基本情報入力シート'!J69)</f>
        <v/>
      </c>
      <c r="J48" s="247" t="str">
        <f>IF('(入力①) 基本情報入力シート'!K69="","",'(入力①) 基本情報入力シート'!K69)</f>
        <v/>
      </c>
      <c r="K48" s="249" t="str">
        <f>IF('(入力①) 基本情報入力シート'!L69="","",'(入力①) 基本情報入力シート'!L69)</f>
        <v/>
      </c>
      <c r="L48" s="185" t="str">
        <f>IF('(入力①) 基本情報入力シート'!M69="","",'(入力①) 基本情報入力シート'!M69)</f>
        <v/>
      </c>
      <c r="M48" s="185" t="str">
        <f>IF('(入力①) 基本情報入力シート'!R69="","",'(入力①) 基本情報入力シート'!R69)</f>
        <v/>
      </c>
      <c r="N48" s="185" t="str">
        <f>IF('(入力①) 基本情報入力シート'!W69="","",'(入力①) 基本情報入力シート'!W69)</f>
        <v/>
      </c>
      <c r="O48" s="185" t="str">
        <f>IF('(入力①) 基本情報入力シート'!X69="","",'(入力①) 基本情報入力シート'!X69)</f>
        <v/>
      </c>
      <c r="P48" s="198" t="str">
        <f>IF('(入力①) 基本情報入力シート'!Y69="","",'(入力①) 基本情報入力シート'!Y69)</f>
        <v/>
      </c>
      <c r="Q48" s="204" t="str">
        <f>IF('(入力①) 基本情報入力シート'!Z69="","",'(入力①) 基本情報入力シート'!Z69)</f>
        <v/>
      </c>
      <c r="R48" s="254" t="str">
        <f>IF('(入力①) 基本情報入力シート'!AA69="","",'(入力①) 基本情報入力シート'!AA69)</f>
        <v/>
      </c>
      <c r="S48" s="257"/>
      <c r="T48" s="261"/>
      <c r="U48" s="265" t="str">
        <f>IF(P48="","",VLOOKUP(P48,'【参考】数式用'!$A$5:$I$38,MATCH(T48,'【参考】数式用'!$H$4:$I$4,0)+7,0))</f>
        <v/>
      </c>
      <c r="V48" s="271"/>
      <c r="W48" s="225" t="s">
        <v>253</v>
      </c>
      <c r="X48" s="276"/>
      <c r="Y48" s="232" t="s">
        <v>37</v>
      </c>
      <c r="Z48" s="276"/>
      <c r="AA48" s="233" t="s">
        <v>237</v>
      </c>
      <c r="AB48" s="276"/>
      <c r="AC48" s="232" t="s">
        <v>37</v>
      </c>
      <c r="AD48" s="276"/>
      <c r="AE48" s="232" t="s">
        <v>42</v>
      </c>
      <c r="AF48" s="236" t="s">
        <v>72</v>
      </c>
      <c r="AG48" s="237" t="str">
        <f t="shared" si="0"/>
        <v/>
      </c>
      <c r="AH48" s="281" t="s">
        <v>255</v>
      </c>
      <c r="AI48" s="243" t="str">
        <f t="shared" si="1"/>
        <v/>
      </c>
      <c r="AJ48" s="151"/>
      <c r="AK48" s="289" t="str">
        <f t="shared" si="2"/>
        <v>○</v>
      </c>
      <c r="AL48" s="290" t="str">
        <f t="shared" si="3"/>
        <v/>
      </c>
      <c r="AM48" s="291"/>
      <c r="AN48" s="291"/>
      <c r="AO48" s="291"/>
      <c r="AP48" s="291"/>
      <c r="AQ48" s="291"/>
      <c r="AR48" s="291"/>
      <c r="AS48" s="291"/>
      <c r="AT48" s="291"/>
      <c r="AU48" s="292"/>
    </row>
    <row r="49" spans="1:47" ht="33" customHeight="1">
      <c r="A49" s="158">
        <f t="shared" si="4"/>
        <v>38</v>
      </c>
      <c r="B49" s="246" t="str">
        <f>IF('(入力①) 基本情報入力シート'!C70="","",'(入力①) 基本情報入力シート'!C70)</f>
        <v/>
      </c>
      <c r="C49" s="247" t="str">
        <f>IF('(入力①) 基本情報入力シート'!D70="","",'(入力①) 基本情報入力シート'!D70)</f>
        <v/>
      </c>
      <c r="D49" s="247" t="str">
        <f>IF('(入力①) 基本情報入力シート'!E70="","",'(入力①) 基本情報入力シート'!E70)</f>
        <v/>
      </c>
      <c r="E49" s="247" t="str">
        <f>IF('(入力①) 基本情報入力シート'!F70="","",'(入力①) 基本情報入力シート'!F70)</f>
        <v/>
      </c>
      <c r="F49" s="247" t="str">
        <f>IF('(入力①) 基本情報入力シート'!G70="","",'(入力①) 基本情報入力シート'!G70)</f>
        <v/>
      </c>
      <c r="G49" s="247" t="str">
        <f>IF('(入力①) 基本情報入力シート'!H70="","",'(入力①) 基本情報入力シート'!H70)</f>
        <v/>
      </c>
      <c r="H49" s="247" t="str">
        <f>IF('(入力①) 基本情報入力シート'!I70="","",'(入力①) 基本情報入力シート'!I70)</f>
        <v/>
      </c>
      <c r="I49" s="247" t="str">
        <f>IF('(入力①) 基本情報入力シート'!J70="","",'(入力①) 基本情報入力シート'!J70)</f>
        <v/>
      </c>
      <c r="J49" s="247" t="str">
        <f>IF('(入力①) 基本情報入力シート'!K70="","",'(入力①) 基本情報入力シート'!K70)</f>
        <v/>
      </c>
      <c r="K49" s="249" t="str">
        <f>IF('(入力①) 基本情報入力シート'!L70="","",'(入力①) 基本情報入力シート'!L70)</f>
        <v/>
      </c>
      <c r="L49" s="185" t="str">
        <f>IF('(入力①) 基本情報入力シート'!M70="","",'(入力①) 基本情報入力シート'!M70)</f>
        <v/>
      </c>
      <c r="M49" s="185" t="str">
        <f>IF('(入力①) 基本情報入力シート'!R70="","",'(入力①) 基本情報入力シート'!R70)</f>
        <v/>
      </c>
      <c r="N49" s="185" t="str">
        <f>IF('(入力①) 基本情報入力シート'!W70="","",'(入力①) 基本情報入力シート'!W70)</f>
        <v/>
      </c>
      <c r="O49" s="185" t="str">
        <f>IF('(入力①) 基本情報入力シート'!X70="","",'(入力①) 基本情報入力シート'!X70)</f>
        <v/>
      </c>
      <c r="P49" s="198" t="str">
        <f>IF('(入力①) 基本情報入力シート'!Y70="","",'(入力①) 基本情報入力シート'!Y70)</f>
        <v/>
      </c>
      <c r="Q49" s="204" t="str">
        <f>IF('(入力①) 基本情報入力シート'!Z70="","",'(入力①) 基本情報入力シート'!Z70)</f>
        <v/>
      </c>
      <c r="R49" s="254" t="str">
        <f>IF('(入力①) 基本情報入力シート'!AA70="","",'(入力①) 基本情報入力シート'!AA70)</f>
        <v/>
      </c>
      <c r="S49" s="257"/>
      <c r="T49" s="261"/>
      <c r="U49" s="265" t="str">
        <f>IF(P49="","",VLOOKUP(P49,'【参考】数式用'!$A$5:$I$38,MATCH(T49,'【参考】数式用'!$H$4:$I$4,0)+7,0))</f>
        <v/>
      </c>
      <c r="V49" s="271"/>
      <c r="W49" s="225" t="s">
        <v>253</v>
      </c>
      <c r="X49" s="276"/>
      <c r="Y49" s="232" t="s">
        <v>37</v>
      </c>
      <c r="Z49" s="276"/>
      <c r="AA49" s="233" t="s">
        <v>237</v>
      </c>
      <c r="AB49" s="276"/>
      <c r="AC49" s="232" t="s">
        <v>37</v>
      </c>
      <c r="AD49" s="276"/>
      <c r="AE49" s="232" t="s">
        <v>42</v>
      </c>
      <c r="AF49" s="236" t="s">
        <v>72</v>
      </c>
      <c r="AG49" s="237" t="str">
        <f t="shared" si="0"/>
        <v/>
      </c>
      <c r="AH49" s="281" t="s">
        <v>255</v>
      </c>
      <c r="AI49" s="243" t="str">
        <f t="shared" si="1"/>
        <v/>
      </c>
      <c r="AJ49" s="151"/>
      <c r="AK49" s="289" t="str">
        <f t="shared" si="2"/>
        <v>○</v>
      </c>
      <c r="AL49" s="290" t="str">
        <f t="shared" si="3"/>
        <v/>
      </c>
      <c r="AM49" s="291"/>
      <c r="AN49" s="291"/>
      <c r="AO49" s="291"/>
      <c r="AP49" s="291"/>
      <c r="AQ49" s="291"/>
      <c r="AR49" s="291"/>
      <c r="AS49" s="291"/>
      <c r="AT49" s="291"/>
      <c r="AU49" s="292"/>
    </row>
    <row r="50" spans="1:47" ht="33" customHeight="1">
      <c r="A50" s="158">
        <f t="shared" si="4"/>
        <v>39</v>
      </c>
      <c r="B50" s="246" t="str">
        <f>IF('(入力①) 基本情報入力シート'!C71="","",'(入力①) 基本情報入力シート'!C71)</f>
        <v/>
      </c>
      <c r="C50" s="247" t="str">
        <f>IF('(入力①) 基本情報入力シート'!D71="","",'(入力①) 基本情報入力シート'!D71)</f>
        <v/>
      </c>
      <c r="D50" s="247" t="str">
        <f>IF('(入力①) 基本情報入力シート'!E71="","",'(入力①) 基本情報入力シート'!E71)</f>
        <v/>
      </c>
      <c r="E50" s="247" t="str">
        <f>IF('(入力①) 基本情報入力シート'!F71="","",'(入力①) 基本情報入力シート'!F71)</f>
        <v/>
      </c>
      <c r="F50" s="247" t="str">
        <f>IF('(入力①) 基本情報入力シート'!G71="","",'(入力①) 基本情報入力シート'!G71)</f>
        <v/>
      </c>
      <c r="G50" s="247" t="str">
        <f>IF('(入力①) 基本情報入力シート'!H71="","",'(入力①) 基本情報入力シート'!H71)</f>
        <v/>
      </c>
      <c r="H50" s="247" t="str">
        <f>IF('(入力①) 基本情報入力シート'!I71="","",'(入力①) 基本情報入力シート'!I71)</f>
        <v/>
      </c>
      <c r="I50" s="247" t="str">
        <f>IF('(入力①) 基本情報入力シート'!J71="","",'(入力①) 基本情報入力シート'!J71)</f>
        <v/>
      </c>
      <c r="J50" s="247" t="str">
        <f>IF('(入力①) 基本情報入力シート'!K71="","",'(入力①) 基本情報入力シート'!K71)</f>
        <v/>
      </c>
      <c r="K50" s="249" t="str">
        <f>IF('(入力①) 基本情報入力シート'!L71="","",'(入力①) 基本情報入力シート'!L71)</f>
        <v/>
      </c>
      <c r="L50" s="185" t="str">
        <f>IF('(入力①) 基本情報入力シート'!M71="","",'(入力①) 基本情報入力シート'!M71)</f>
        <v/>
      </c>
      <c r="M50" s="185" t="str">
        <f>IF('(入力①) 基本情報入力シート'!R71="","",'(入力①) 基本情報入力シート'!R71)</f>
        <v/>
      </c>
      <c r="N50" s="185" t="str">
        <f>IF('(入力①) 基本情報入力シート'!W71="","",'(入力①) 基本情報入力シート'!W71)</f>
        <v/>
      </c>
      <c r="O50" s="185" t="str">
        <f>IF('(入力①) 基本情報入力シート'!X71="","",'(入力①) 基本情報入力シート'!X71)</f>
        <v/>
      </c>
      <c r="P50" s="198" t="str">
        <f>IF('(入力①) 基本情報入力シート'!Y71="","",'(入力①) 基本情報入力シート'!Y71)</f>
        <v/>
      </c>
      <c r="Q50" s="204" t="str">
        <f>IF('(入力①) 基本情報入力シート'!Z71="","",'(入力①) 基本情報入力シート'!Z71)</f>
        <v/>
      </c>
      <c r="R50" s="254" t="str">
        <f>IF('(入力①) 基本情報入力シート'!AA71="","",'(入力①) 基本情報入力シート'!AA71)</f>
        <v/>
      </c>
      <c r="S50" s="257"/>
      <c r="T50" s="261"/>
      <c r="U50" s="265" t="str">
        <f>IF(P50="","",VLOOKUP(P50,'【参考】数式用'!$A$5:$I$38,MATCH(T50,'【参考】数式用'!$H$4:$I$4,0)+7,0))</f>
        <v/>
      </c>
      <c r="V50" s="271"/>
      <c r="W50" s="225" t="s">
        <v>253</v>
      </c>
      <c r="X50" s="276"/>
      <c r="Y50" s="232" t="s">
        <v>37</v>
      </c>
      <c r="Z50" s="276"/>
      <c r="AA50" s="233" t="s">
        <v>237</v>
      </c>
      <c r="AB50" s="276"/>
      <c r="AC50" s="232" t="s">
        <v>37</v>
      </c>
      <c r="AD50" s="276"/>
      <c r="AE50" s="232" t="s">
        <v>42</v>
      </c>
      <c r="AF50" s="236" t="s">
        <v>72</v>
      </c>
      <c r="AG50" s="237" t="str">
        <f t="shared" si="0"/>
        <v/>
      </c>
      <c r="AH50" s="281" t="s">
        <v>255</v>
      </c>
      <c r="AI50" s="243" t="str">
        <f t="shared" si="1"/>
        <v/>
      </c>
      <c r="AJ50" s="151"/>
      <c r="AK50" s="289" t="str">
        <f t="shared" si="2"/>
        <v>○</v>
      </c>
      <c r="AL50" s="290" t="str">
        <f t="shared" si="3"/>
        <v/>
      </c>
      <c r="AM50" s="291"/>
      <c r="AN50" s="291"/>
      <c r="AO50" s="291"/>
      <c r="AP50" s="291"/>
      <c r="AQ50" s="291"/>
      <c r="AR50" s="291"/>
      <c r="AS50" s="291"/>
      <c r="AT50" s="291"/>
      <c r="AU50" s="292"/>
    </row>
    <row r="51" spans="1:47" ht="33" customHeight="1">
      <c r="A51" s="158">
        <f t="shared" si="4"/>
        <v>40</v>
      </c>
      <c r="B51" s="246" t="str">
        <f>IF('(入力①) 基本情報入力シート'!C72="","",'(入力①) 基本情報入力シート'!C72)</f>
        <v/>
      </c>
      <c r="C51" s="247" t="str">
        <f>IF('(入力①) 基本情報入力シート'!D72="","",'(入力①) 基本情報入力シート'!D72)</f>
        <v/>
      </c>
      <c r="D51" s="247" t="str">
        <f>IF('(入力①) 基本情報入力シート'!E72="","",'(入力①) 基本情報入力シート'!E72)</f>
        <v/>
      </c>
      <c r="E51" s="247" t="str">
        <f>IF('(入力①) 基本情報入力シート'!F72="","",'(入力①) 基本情報入力シート'!F72)</f>
        <v/>
      </c>
      <c r="F51" s="247" t="str">
        <f>IF('(入力①) 基本情報入力シート'!G72="","",'(入力①) 基本情報入力シート'!G72)</f>
        <v/>
      </c>
      <c r="G51" s="247" t="str">
        <f>IF('(入力①) 基本情報入力シート'!H72="","",'(入力①) 基本情報入力シート'!H72)</f>
        <v/>
      </c>
      <c r="H51" s="247" t="str">
        <f>IF('(入力①) 基本情報入力シート'!I72="","",'(入力①) 基本情報入力シート'!I72)</f>
        <v/>
      </c>
      <c r="I51" s="247" t="str">
        <f>IF('(入力①) 基本情報入力シート'!J72="","",'(入力①) 基本情報入力シート'!J72)</f>
        <v/>
      </c>
      <c r="J51" s="247" t="str">
        <f>IF('(入力①) 基本情報入力シート'!K72="","",'(入力①) 基本情報入力シート'!K72)</f>
        <v/>
      </c>
      <c r="K51" s="249" t="str">
        <f>IF('(入力①) 基本情報入力シート'!L72="","",'(入力①) 基本情報入力シート'!L72)</f>
        <v/>
      </c>
      <c r="L51" s="185" t="str">
        <f>IF('(入力①) 基本情報入力シート'!M72="","",'(入力①) 基本情報入力シート'!M72)</f>
        <v/>
      </c>
      <c r="M51" s="185" t="str">
        <f>IF('(入力①) 基本情報入力シート'!R72="","",'(入力①) 基本情報入力シート'!R72)</f>
        <v/>
      </c>
      <c r="N51" s="185" t="str">
        <f>IF('(入力①) 基本情報入力シート'!W72="","",'(入力①) 基本情報入力シート'!W72)</f>
        <v/>
      </c>
      <c r="O51" s="185" t="str">
        <f>IF('(入力①) 基本情報入力シート'!X72="","",'(入力①) 基本情報入力シート'!X72)</f>
        <v/>
      </c>
      <c r="P51" s="198" t="str">
        <f>IF('(入力①) 基本情報入力シート'!Y72="","",'(入力①) 基本情報入力シート'!Y72)</f>
        <v/>
      </c>
      <c r="Q51" s="204" t="str">
        <f>IF('(入力①) 基本情報入力シート'!Z72="","",'(入力①) 基本情報入力シート'!Z72)</f>
        <v/>
      </c>
      <c r="R51" s="254" t="str">
        <f>IF('(入力①) 基本情報入力シート'!AA72="","",'(入力①) 基本情報入力シート'!AA72)</f>
        <v/>
      </c>
      <c r="S51" s="257"/>
      <c r="T51" s="261"/>
      <c r="U51" s="265" t="str">
        <f>IF(P51="","",VLOOKUP(P51,'【参考】数式用'!$A$5:$I$38,MATCH(T51,'【参考】数式用'!$H$4:$I$4,0)+7,0))</f>
        <v/>
      </c>
      <c r="V51" s="271"/>
      <c r="W51" s="225" t="s">
        <v>253</v>
      </c>
      <c r="X51" s="276"/>
      <c r="Y51" s="232" t="s">
        <v>37</v>
      </c>
      <c r="Z51" s="276"/>
      <c r="AA51" s="233" t="s">
        <v>237</v>
      </c>
      <c r="AB51" s="276"/>
      <c r="AC51" s="232" t="s">
        <v>37</v>
      </c>
      <c r="AD51" s="276"/>
      <c r="AE51" s="232" t="s">
        <v>42</v>
      </c>
      <c r="AF51" s="236" t="s">
        <v>72</v>
      </c>
      <c r="AG51" s="237" t="str">
        <f t="shared" si="0"/>
        <v/>
      </c>
      <c r="AH51" s="281" t="s">
        <v>255</v>
      </c>
      <c r="AI51" s="243" t="str">
        <f t="shared" si="1"/>
        <v/>
      </c>
      <c r="AJ51" s="151"/>
      <c r="AK51" s="289" t="str">
        <f t="shared" si="2"/>
        <v>○</v>
      </c>
      <c r="AL51" s="290" t="str">
        <f t="shared" si="3"/>
        <v/>
      </c>
      <c r="AM51" s="291"/>
      <c r="AN51" s="291"/>
      <c r="AO51" s="291"/>
      <c r="AP51" s="291"/>
      <c r="AQ51" s="291"/>
      <c r="AR51" s="291"/>
      <c r="AS51" s="291"/>
      <c r="AT51" s="291"/>
      <c r="AU51" s="292"/>
    </row>
    <row r="52" spans="1:47" ht="33" customHeight="1">
      <c r="A52" s="158">
        <f t="shared" si="4"/>
        <v>41</v>
      </c>
      <c r="B52" s="246" t="str">
        <f>IF('(入力①) 基本情報入力シート'!C73="","",'(入力①) 基本情報入力シート'!C73)</f>
        <v/>
      </c>
      <c r="C52" s="247" t="str">
        <f>IF('(入力①) 基本情報入力シート'!D73="","",'(入力①) 基本情報入力シート'!D73)</f>
        <v/>
      </c>
      <c r="D52" s="247" t="str">
        <f>IF('(入力①) 基本情報入力シート'!E73="","",'(入力①) 基本情報入力シート'!E73)</f>
        <v/>
      </c>
      <c r="E52" s="247" t="str">
        <f>IF('(入力①) 基本情報入力シート'!F73="","",'(入力①) 基本情報入力シート'!F73)</f>
        <v/>
      </c>
      <c r="F52" s="247" t="str">
        <f>IF('(入力①) 基本情報入力シート'!G73="","",'(入力①) 基本情報入力シート'!G73)</f>
        <v/>
      </c>
      <c r="G52" s="247" t="str">
        <f>IF('(入力①) 基本情報入力シート'!H73="","",'(入力①) 基本情報入力シート'!H73)</f>
        <v/>
      </c>
      <c r="H52" s="247" t="str">
        <f>IF('(入力①) 基本情報入力シート'!I73="","",'(入力①) 基本情報入力シート'!I73)</f>
        <v/>
      </c>
      <c r="I52" s="247" t="str">
        <f>IF('(入力①) 基本情報入力シート'!J73="","",'(入力①) 基本情報入力シート'!J73)</f>
        <v/>
      </c>
      <c r="J52" s="247" t="str">
        <f>IF('(入力①) 基本情報入力シート'!K73="","",'(入力①) 基本情報入力シート'!K73)</f>
        <v/>
      </c>
      <c r="K52" s="249" t="str">
        <f>IF('(入力①) 基本情報入力シート'!L73="","",'(入力①) 基本情報入力シート'!L73)</f>
        <v/>
      </c>
      <c r="L52" s="185" t="str">
        <f>IF('(入力①) 基本情報入力シート'!M73="","",'(入力①) 基本情報入力シート'!M73)</f>
        <v/>
      </c>
      <c r="M52" s="185" t="str">
        <f>IF('(入力①) 基本情報入力シート'!R73="","",'(入力①) 基本情報入力シート'!R73)</f>
        <v/>
      </c>
      <c r="N52" s="185" t="str">
        <f>IF('(入力①) 基本情報入力シート'!W73="","",'(入力①) 基本情報入力シート'!W73)</f>
        <v/>
      </c>
      <c r="O52" s="185" t="str">
        <f>IF('(入力①) 基本情報入力シート'!X73="","",'(入力①) 基本情報入力シート'!X73)</f>
        <v/>
      </c>
      <c r="P52" s="198" t="str">
        <f>IF('(入力①) 基本情報入力シート'!Y73="","",'(入力①) 基本情報入力シート'!Y73)</f>
        <v/>
      </c>
      <c r="Q52" s="204" t="str">
        <f>IF('(入力①) 基本情報入力シート'!Z73="","",'(入力①) 基本情報入力シート'!Z73)</f>
        <v/>
      </c>
      <c r="R52" s="254" t="str">
        <f>IF('(入力①) 基本情報入力シート'!AA73="","",'(入力①) 基本情報入力シート'!AA73)</f>
        <v/>
      </c>
      <c r="S52" s="257"/>
      <c r="T52" s="261"/>
      <c r="U52" s="265" t="str">
        <f>IF(P52="","",VLOOKUP(P52,'【参考】数式用'!$A$5:$I$38,MATCH(T52,'【参考】数式用'!$H$4:$I$4,0)+7,0))</f>
        <v/>
      </c>
      <c r="V52" s="271"/>
      <c r="W52" s="225" t="s">
        <v>253</v>
      </c>
      <c r="X52" s="276"/>
      <c r="Y52" s="232" t="s">
        <v>37</v>
      </c>
      <c r="Z52" s="276"/>
      <c r="AA52" s="233" t="s">
        <v>237</v>
      </c>
      <c r="AB52" s="276"/>
      <c r="AC52" s="232" t="s">
        <v>37</v>
      </c>
      <c r="AD52" s="276"/>
      <c r="AE52" s="232" t="s">
        <v>42</v>
      </c>
      <c r="AF52" s="236" t="s">
        <v>72</v>
      </c>
      <c r="AG52" s="237" t="str">
        <f t="shared" si="0"/>
        <v/>
      </c>
      <c r="AH52" s="281" t="s">
        <v>255</v>
      </c>
      <c r="AI52" s="243" t="str">
        <f t="shared" si="1"/>
        <v/>
      </c>
      <c r="AJ52" s="151"/>
      <c r="AK52" s="289" t="str">
        <f t="shared" si="2"/>
        <v>○</v>
      </c>
      <c r="AL52" s="290" t="str">
        <f t="shared" si="3"/>
        <v/>
      </c>
      <c r="AM52" s="291"/>
      <c r="AN52" s="291"/>
      <c r="AO52" s="291"/>
      <c r="AP52" s="291"/>
      <c r="AQ52" s="291"/>
      <c r="AR52" s="291"/>
      <c r="AS52" s="291"/>
      <c r="AT52" s="291"/>
      <c r="AU52" s="292"/>
    </row>
    <row r="53" spans="1:47" ht="33" customHeight="1">
      <c r="A53" s="158">
        <f t="shared" si="4"/>
        <v>42</v>
      </c>
      <c r="B53" s="246" t="str">
        <f>IF('(入力①) 基本情報入力シート'!C74="","",'(入力①) 基本情報入力シート'!C74)</f>
        <v/>
      </c>
      <c r="C53" s="247" t="str">
        <f>IF('(入力①) 基本情報入力シート'!D74="","",'(入力①) 基本情報入力シート'!D74)</f>
        <v/>
      </c>
      <c r="D53" s="247" t="str">
        <f>IF('(入力①) 基本情報入力シート'!E74="","",'(入力①) 基本情報入力シート'!E74)</f>
        <v/>
      </c>
      <c r="E53" s="247" t="str">
        <f>IF('(入力①) 基本情報入力シート'!F74="","",'(入力①) 基本情報入力シート'!F74)</f>
        <v/>
      </c>
      <c r="F53" s="247" t="str">
        <f>IF('(入力①) 基本情報入力シート'!G74="","",'(入力①) 基本情報入力シート'!G74)</f>
        <v/>
      </c>
      <c r="G53" s="247" t="str">
        <f>IF('(入力①) 基本情報入力シート'!H74="","",'(入力①) 基本情報入力シート'!H74)</f>
        <v/>
      </c>
      <c r="H53" s="247" t="str">
        <f>IF('(入力①) 基本情報入力シート'!I74="","",'(入力①) 基本情報入力シート'!I74)</f>
        <v/>
      </c>
      <c r="I53" s="247" t="str">
        <f>IF('(入力①) 基本情報入力シート'!J74="","",'(入力①) 基本情報入力シート'!J74)</f>
        <v/>
      </c>
      <c r="J53" s="247" t="str">
        <f>IF('(入力①) 基本情報入力シート'!K74="","",'(入力①) 基本情報入力シート'!K74)</f>
        <v/>
      </c>
      <c r="K53" s="249" t="str">
        <f>IF('(入力①) 基本情報入力シート'!L74="","",'(入力①) 基本情報入力シート'!L74)</f>
        <v/>
      </c>
      <c r="L53" s="185" t="str">
        <f>IF('(入力①) 基本情報入力シート'!M74="","",'(入力①) 基本情報入力シート'!M74)</f>
        <v/>
      </c>
      <c r="M53" s="185" t="str">
        <f>IF('(入力①) 基本情報入力シート'!R74="","",'(入力①) 基本情報入力シート'!R74)</f>
        <v/>
      </c>
      <c r="N53" s="185" t="str">
        <f>IF('(入力①) 基本情報入力シート'!W74="","",'(入力①) 基本情報入力シート'!W74)</f>
        <v/>
      </c>
      <c r="O53" s="185" t="str">
        <f>IF('(入力①) 基本情報入力シート'!X74="","",'(入力①) 基本情報入力シート'!X74)</f>
        <v/>
      </c>
      <c r="P53" s="198" t="str">
        <f>IF('(入力①) 基本情報入力シート'!Y74="","",'(入力①) 基本情報入力シート'!Y74)</f>
        <v/>
      </c>
      <c r="Q53" s="204" t="str">
        <f>IF('(入力①) 基本情報入力シート'!Z74="","",'(入力①) 基本情報入力シート'!Z74)</f>
        <v/>
      </c>
      <c r="R53" s="254" t="str">
        <f>IF('(入力①) 基本情報入力シート'!AA74="","",'(入力①) 基本情報入力シート'!AA74)</f>
        <v/>
      </c>
      <c r="S53" s="257"/>
      <c r="T53" s="261"/>
      <c r="U53" s="265" t="str">
        <f>IF(P53="","",VLOOKUP(P53,'【参考】数式用'!$A$5:$I$38,MATCH(T53,'【参考】数式用'!$H$4:$I$4,0)+7,0))</f>
        <v/>
      </c>
      <c r="V53" s="271"/>
      <c r="W53" s="225" t="s">
        <v>253</v>
      </c>
      <c r="X53" s="276"/>
      <c r="Y53" s="232" t="s">
        <v>37</v>
      </c>
      <c r="Z53" s="276"/>
      <c r="AA53" s="233" t="s">
        <v>237</v>
      </c>
      <c r="AB53" s="276"/>
      <c r="AC53" s="232" t="s">
        <v>37</v>
      </c>
      <c r="AD53" s="276"/>
      <c r="AE53" s="232" t="s">
        <v>42</v>
      </c>
      <c r="AF53" s="236" t="s">
        <v>72</v>
      </c>
      <c r="AG53" s="237" t="str">
        <f t="shared" si="0"/>
        <v/>
      </c>
      <c r="AH53" s="281" t="s">
        <v>255</v>
      </c>
      <c r="AI53" s="243" t="str">
        <f t="shared" si="1"/>
        <v/>
      </c>
      <c r="AJ53" s="151"/>
      <c r="AK53" s="289" t="str">
        <f t="shared" si="2"/>
        <v>○</v>
      </c>
      <c r="AL53" s="290" t="str">
        <f t="shared" si="3"/>
        <v/>
      </c>
      <c r="AM53" s="291"/>
      <c r="AN53" s="291"/>
      <c r="AO53" s="291"/>
      <c r="AP53" s="291"/>
      <c r="AQ53" s="291"/>
      <c r="AR53" s="291"/>
      <c r="AS53" s="291"/>
      <c r="AT53" s="291"/>
      <c r="AU53" s="292"/>
    </row>
    <row r="54" spans="1:47" ht="33" customHeight="1">
      <c r="A54" s="158">
        <f t="shared" si="4"/>
        <v>43</v>
      </c>
      <c r="B54" s="246" t="str">
        <f>IF('(入力①) 基本情報入力シート'!C75="","",'(入力①) 基本情報入力シート'!C75)</f>
        <v/>
      </c>
      <c r="C54" s="247" t="str">
        <f>IF('(入力①) 基本情報入力シート'!D75="","",'(入力①) 基本情報入力シート'!D75)</f>
        <v/>
      </c>
      <c r="D54" s="247" t="str">
        <f>IF('(入力①) 基本情報入力シート'!E75="","",'(入力①) 基本情報入力シート'!E75)</f>
        <v/>
      </c>
      <c r="E54" s="247" t="str">
        <f>IF('(入力①) 基本情報入力シート'!F75="","",'(入力①) 基本情報入力シート'!F75)</f>
        <v/>
      </c>
      <c r="F54" s="247" t="str">
        <f>IF('(入力①) 基本情報入力シート'!G75="","",'(入力①) 基本情報入力シート'!G75)</f>
        <v/>
      </c>
      <c r="G54" s="247" t="str">
        <f>IF('(入力①) 基本情報入力シート'!H75="","",'(入力①) 基本情報入力シート'!H75)</f>
        <v/>
      </c>
      <c r="H54" s="247" t="str">
        <f>IF('(入力①) 基本情報入力シート'!I75="","",'(入力①) 基本情報入力シート'!I75)</f>
        <v/>
      </c>
      <c r="I54" s="247" t="str">
        <f>IF('(入力①) 基本情報入力シート'!J75="","",'(入力①) 基本情報入力シート'!J75)</f>
        <v/>
      </c>
      <c r="J54" s="247" t="str">
        <f>IF('(入力①) 基本情報入力シート'!K75="","",'(入力①) 基本情報入力シート'!K75)</f>
        <v/>
      </c>
      <c r="K54" s="249" t="str">
        <f>IF('(入力①) 基本情報入力シート'!L75="","",'(入力①) 基本情報入力シート'!L75)</f>
        <v/>
      </c>
      <c r="L54" s="185" t="str">
        <f>IF('(入力①) 基本情報入力シート'!M75="","",'(入力①) 基本情報入力シート'!M75)</f>
        <v/>
      </c>
      <c r="M54" s="185" t="str">
        <f>IF('(入力①) 基本情報入力シート'!R75="","",'(入力①) 基本情報入力シート'!R75)</f>
        <v/>
      </c>
      <c r="N54" s="185" t="str">
        <f>IF('(入力①) 基本情報入力シート'!W75="","",'(入力①) 基本情報入力シート'!W75)</f>
        <v/>
      </c>
      <c r="O54" s="185" t="str">
        <f>IF('(入力①) 基本情報入力シート'!X75="","",'(入力①) 基本情報入力シート'!X75)</f>
        <v/>
      </c>
      <c r="P54" s="198" t="str">
        <f>IF('(入力①) 基本情報入力シート'!Y75="","",'(入力①) 基本情報入力シート'!Y75)</f>
        <v/>
      </c>
      <c r="Q54" s="204" t="str">
        <f>IF('(入力①) 基本情報入力シート'!Z75="","",'(入力①) 基本情報入力シート'!Z75)</f>
        <v/>
      </c>
      <c r="R54" s="254" t="str">
        <f>IF('(入力①) 基本情報入力シート'!AA75="","",'(入力①) 基本情報入力シート'!AA75)</f>
        <v/>
      </c>
      <c r="S54" s="257"/>
      <c r="T54" s="261"/>
      <c r="U54" s="265" t="str">
        <f>IF(P54="","",VLOOKUP(P54,'【参考】数式用'!$A$5:$I$38,MATCH(T54,'【参考】数式用'!$H$4:$I$4,0)+7,0))</f>
        <v/>
      </c>
      <c r="V54" s="271"/>
      <c r="W54" s="225" t="s">
        <v>253</v>
      </c>
      <c r="X54" s="276"/>
      <c r="Y54" s="232" t="s">
        <v>37</v>
      </c>
      <c r="Z54" s="276"/>
      <c r="AA54" s="233" t="s">
        <v>237</v>
      </c>
      <c r="AB54" s="276"/>
      <c r="AC54" s="232" t="s">
        <v>37</v>
      </c>
      <c r="AD54" s="276"/>
      <c r="AE54" s="232" t="s">
        <v>42</v>
      </c>
      <c r="AF54" s="236" t="s">
        <v>72</v>
      </c>
      <c r="AG54" s="237" t="str">
        <f t="shared" si="0"/>
        <v/>
      </c>
      <c r="AH54" s="281" t="s">
        <v>255</v>
      </c>
      <c r="AI54" s="243" t="str">
        <f t="shared" si="1"/>
        <v/>
      </c>
      <c r="AJ54" s="151"/>
      <c r="AK54" s="289" t="str">
        <f t="shared" si="2"/>
        <v>○</v>
      </c>
      <c r="AL54" s="290" t="str">
        <f t="shared" si="3"/>
        <v/>
      </c>
      <c r="AM54" s="291"/>
      <c r="AN54" s="291"/>
      <c r="AO54" s="291"/>
      <c r="AP54" s="291"/>
      <c r="AQ54" s="291"/>
      <c r="AR54" s="291"/>
      <c r="AS54" s="291"/>
      <c r="AT54" s="291"/>
      <c r="AU54" s="292"/>
    </row>
    <row r="55" spans="1:47" ht="33" customHeight="1">
      <c r="A55" s="158">
        <f t="shared" si="4"/>
        <v>44</v>
      </c>
      <c r="B55" s="246" t="str">
        <f>IF('(入力①) 基本情報入力シート'!C76="","",'(入力①) 基本情報入力シート'!C76)</f>
        <v/>
      </c>
      <c r="C55" s="247" t="str">
        <f>IF('(入力①) 基本情報入力シート'!D76="","",'(入力①) 基本情報入力シート'!D76)</f>
        <v/>
      </c>
      <c r="D55" s="247" t="str">
        <f>IF('(入力①) 基本情報入力シート'!E76="","",'(入力①) 基本情報入力シート'!E76)</f>
        <v/>
      </c>
      <c r="E55" s="247" t="str">
        <f>IF('(入力①) 基本情報入力シート'!F76="","",'(入力①) 基本情報入力シート'!F76)</f>
        <v/>
      </c>
      <c r="F55" s="247" t="str">
        <f>IF('(入力①) 基本情報入力シート'!G76="","",'(入力①) 基本情報入力シート'!G76)</f>
        <v/>
      </c>
      <c r="G55" s="247" t="str">
        <f>IF('(入力①) 基本情報入力シート'!H76="","",'(入力①) 基本情報入力シート'!H76)</f>
        <v/>
      </c>
      <c r="H55" s="247" t="str">
        <f>IF('(入力①) 基本情報入力シート'!I76="","",'(入力①) 基本情報入力シート'!I76)</f>
        <v/>
      </c>
      <c r="I55" s="247" t="str">
        <f>IF('(入力①) 基本情報入力シート'!J76="","",'(入力①) 基本情報入力シート'!J76)</f>
        <v/>
      </c>
      <c r="J55" s="247" t="str">
        <f>IF('(入力①) 基本情報入力シート'!K76="","",'(入力①) 基本情報入力シート'!K76)</f>
        <v/>
      </c>
      <c r="K55" s="249" t="str">
        <f>IF('(入力①) 基本情報入力シート'!L76="","",'(入力①) 基本情報入力シート'!L76)</f>
        <v/>
      </c>
      <c r="L55" s="185" t="str">
        <f>IF('(入力①) 基本情報入力シート'!M76="","",'(入力①) 基本情報入力シート'!M76)</f>
        <v/>
      </c>
      <c r="M55" s="185" t="str">
        <f>IF('(入力①) 基本情報入力シート'!R76="","",'(入力①) 基本情報入力シート'!R76)</f>
        <v/>
      </c>
      <c r="N55" s="185" t="str">
        <f>IF('(入力①) 基本情報入力シート'!W76="","",'(入力①) 基本情報入力シート'!W76)</f>
        <v/>
      </c>
      <c r="O55" s="185" t="str">
        <f>IF('(入力①) 基本情報入力シート'!X76="","",'(入力①) 基本情報入力シート'!X76)</f>
        <v/>
      </c>
      <c r="P55" s="198" t="str">
        <f>IF('(入力①) 基本情報入力シート'!Y76="","",'(入力①) 基本情報入力シート'!Y76)</f>
        <v/>
      </c>
      <c r="Q55" s="204" t="str">
        <f>IF('(入力①) 基本情報入力シート'!Z76="","",'(入力①) 基本情報入力シート'!Z76)</f>
        <v/>
      </c>
      <c r="R55" s="254" t="str">
        <f>IF('(入力①) 基本情報入力シート'!AA76="","",'(入力①) 基本情報入力シート'!AA76)</f>
        <v/>
      </c>
      <c r="S55" s="257"/>
      <c r="T55" s="261"/>
      <c r="U55" s="265" t="str">
        <f>IF(P55="","",VLOOKUP(P55,'【参考】数式用'!$A$5:$I$38,MATCH(T55,'【参考】数式用'!$H$4:$I$4,0)+7,0))</f>
        <v/>
      </c>
      <c r="V55" s="271"/>
      <c r="W55" s="225" t="s">
        <v>253</v>
      </c>
      <c r="X55" s="276"/>
      <c r="Y55" s="232" t="s">
        <v>37</v>
      </c>
      <c r="Z55" s="276"/>
      <c r="AA55" s="233" t="s">
        <v>237</v>
      </c>
      <c r="AB55" s="276"/>
      <c r="AC55" s="232" t="s">
        <v>37</v>
      </c>
      <c r="AD55" s="276"/>
      <c r="AE55" s="232" t="s">
        <v>42</v>
      </c>
      <c r="AF55" s="236" t="s">
        <v>72</v>
      </c>
      <c r="AG55" s="237" t="str">
        <f t="shared" si="0"/>
        <v/>
      </c>
      <c r="AH55" s="281" t="s">
        <v>255</v>
      </c>
      <c r="AI55" s="243" t="str">
        <f t="shared" si="1"/>
        <v/>
      </c>
      <c r="AJ55" s="151"/>
      <c r="AK55" s="289" t="str">
        <f t="shared" si="2"/>
        <v>○</v>
      </c>
      <c r="AL55" s="290" t="str">
        <f t="shared" si="3"/>
        <v/>
      </c>
      <c r="AM55" s="291"/>
      <c r="AN55" s="291"/>
      <c r="AO55" s="291"/>
      <c r="AP55" s="291"/>
      <c r="AQ55" s="291"/>
      <c r="AR55" s="291"/>
      <c r="AS55" s="291"/>
      <c r="AT55" s="291"/>
      <c r="AU55" s="292"/>
    </row>
    <row r="56" spans="1:47" ht="33" customHeight="1">
      <c r="A56" s="158">
        <f t="shared" si="4"/>
        <v>45</v>
      </c>
      <c r="B56" s="246" t="str">
        <f>IF('(入力①) 基本情報入力シート'!C77="","",'(入力①) 基本情報入力シート'!C77)</f>
        <v/>
      </c>
      <c r="C56" s="247" t="str">
        <f>IF('(入力①) 基本情報入力シート'!D77="","",'(入力①) 基本情報入力シート'!D77)</f>
        <v/>
      </c>
      <c r="D56" s="247" t="str">
        <f>IF('(入力①) 基本情報入力シート'!E77="","",'(入力①) 基本情報入力シート'!E77)</f>
        <v/>
      </c>
      <c r="E56" s="247" t="str">
        <f>IF('(入力①) 基本情報入力シート'!F77="","",'(入力①) 基本情報入力シート'!F77)</f>
        <v/>
      </c>
      <c r="F56" s="247" t="str">
        <f>IF('(入力①) 基本情報入力シート'!G77="","",'(入力①) 基本情報入力シート'!G77)</f>
        <v/>
      </c>
      <c r="G56" s="247" t="str">
        <f>IF('(入力①) 基本情報入力シート'!H77="","",'(入力①) 基本情報入力シート'!H77)</f>
        <v/>
      </c>
      <c r="H56" s="247" t="str">
        <f>IF('(入力①) 基本情報入力シート'!I77="","",'(入力①) 基本情報入力シート'!I77)</f>
        <v/>
      </c>
      <c r="I56" s="247" t="str">
        <f>IF('(入力①) 基本情報入力シート'!J77="","",'(入力①) 基本情報入力シート'!J77)</f>
        <v/>
      </c>
      <c r="J56" s="247" t="str">
        <f>IF('(入力①) 基本情報入力シート'!K77="","",'(入力①) 基本情報入力シート'!K77)</f>
        <v/>
      </c>
      <c r="K56" s="249" t="str">
        <f>IF('(入力①) 基本情報入力シート'!L77="","",'(入力①) 基本情報入力シート'!L77)</f>
        <v/>
      </c>
      <c r="L56" s="185" t="str">
        <f>IF('(入力①) 基本情報入力シート'!M77="","",'(入力①) 基本情報入力シート'!M77)</f>
        <v/>
      </c>
      <c r="M56" s="185" t="str">
        <f>IF('(入力①) 基本情報入力シート'!R77="","",'(入力①) 基本情報入力シート'!R77)</f>
        <v/>
      </c>
      <c r="N56" s="185" t="str">
        <f>IF('(入力①) 基本情報入力シート'!W77="","",'(入力①) 基本情報入力シート'!W77)</f>
        <v/>
      </c>
      <c r="O56" s="185" t="str">
        <f>IF('(入力①) 基本情報入力シート'!X77="","",'(入力①) 基本情報入力シート'!X77)</f>
        <v/>
      </c>
      <c r="P56" s="198" t="str">
        <f>IF('(入力①) 基本情報入力シート'!Y77="","",'(入力①) 基本情報入力シート'!Y77)</f>
        <v/>
      </c>
      <c r="Q56" s="204" t="str">
        <f>IF('(入力①) 基本情報入力シート'!Z77="","",'(入力①) 基本情報入力シート'!Z77)</f>
        <v/>
      </c>
      <c r="R56" s="254" t="str">
        <f>IF('(入力①) 基本情報入力シート'!AA77="","",'(入力①) 基本情報入力シート'!AA77)</f>
        <v/>
      </c>
      <c r="S56" s="257"/>
      <c r="T56" s="261"/>
      <c r="U56" s="265" t="str">
        <f>IF(P56="","",VLOOKUP(P56,'【参考】数式用'!$A$5:$I$38,MATCH(T56,'【参考】数式用'!$H$4:$I$4,0)+7,0))</f>
        <v/>
      </c>
      <c r="V56" s="271"/>
      <c r="W56" s="225" t="s">
        <v>253</v>
      </c>
      <c r="X56" s="276"/>
      <c r="Y56" s="232" t="s">
        <v>37</v>
      </c>
      <c r="Z56" s="276"/>
      <c r="AA56" s="233" t="s">
        <v>237</v>
      </c>
      <c r="AB56" s="276"/>
      <c r="AC56" s="232" t="s">
        <v>37</v>
      </c>
      <c r="AD56" s="276"/>
      <c r="AE56" s="232" t="s">
        <v>42</v>
      </c>
      <c r="AF56" s="236" t="s">
        <v>72</v>
      </c>
      <c r="AG56" s="237" t="str">
        <f t="shared" si="0"/>
        <v/>
      </c>
      <c r="AH56" s="281" t="s">
        <v>255</v>
      </c>
      <c r="AI56" s="243" t="str">
        <f t="shared" si="1"/>
        <v/>
      </c>
      <c r="AJ56" s="151"/>
      <c r="AK56" s="289" t="str">
        <f t="shared" si="2"/>
        <v>○</v>
      </c>
      <c r="AL56" s="290" t="str">
        <f t="shared" si="3"/>
        <v/>
      </c>
      <c r="AM56" s="291"/>
      <c r="AN56" s="291"/>
      <c r="AO56" s="291"/>
      <c r="AP56" s="291"/>
      <c r="AQ56" s="291"/>
      <c r="AR56" s="291"/>
      <c r="AS56" s="291"/>
      <c r="AT56" s="291"/>
      <c r="AU56" s="292"/>
    </row>
    <row r="57" spans="1:47" ht="33" customHeight="1">
      <c r="A57" s="158">
        <f t="shared" si="4"/>
        <v>46</v>
      </c>
      <c r="B57" s="246" t="str">
        <f>IF('(入力①) 基本情報入力シート'!C78="","",'(入力①) 基本情報入力シート'!C78)</f>
        <v/>
      </c>
      <c r="C57" s="247" t="str">
        <f>IF('(入力①) 基本情報入力シート'!D78="","",'(入力①) 基本情報入力シート'!D78)</f>
        <v/>
      </c>
      <c r="D57" s="247" t="str">
        <f>IF('(入力①) 基本情報入力シート'!E78="","",'(入力①) 基本情報入力シート'!E78)</f>
        <v/>
      </c>
      <c r="E57" s="247" t="str">
        <f>IF('(入力①) 基本情報入力シート'!F78="","",'(入力①) 基本情報入力シート'!F78)</f>
        <v/>
      </c>
      <c r="F57" s="247" t="str">
        <f>IF('(入力①) 基本情報入力シート'!G78="","",'(入力①) 基本情報入力シート'!G78)</f>
        <v/>
      </c>
      <c r="G57" s="247" t="str">
        <f>IF('(入力①) 基本情報入力シート'!H78="","",'(入力①) 基本情報入力シート'!H78)</f>
        <v/>
      </c>
      <c r="H57" s="247" t="str">
        <f>IF('(入力①) 基本情報入力シート'!I78="","",'(入力①) 基本情報入力シート'!I78)</f>
        <v/>
      </c>
      <c r="I57" s="247" t="str">
        <f>IF('(入力①) 基本情報入力シート'!J78="","",'(入力①) 基本情報入力シート'!J78)</f>
        <v/>
      </c>
      <c r="J57" s="247" t="str">
        <f>IF('(入力①) 基本情報入力シート'!K78="","",'(入力①) 基本情報入力シート'!K78)</f>
        <v/>
      </c>
      <c r="K57" s="249" t="str">
        <f>IF('(入力①) 基本情報入力シート'!L78="","",'(入力①) 基本情報入力シート'!L78)</f>
        <v/>
      </c>
      <c r="L57" s="185" t="str">
        <f>IF('(入力①) 基本情報入力シート'!M78="","",'(入力①) 基本情報入力シート'!M78)</f>
        <v/>
      </c>
      <c r="M57" s="185" t="str">
        <f>IF('(入力①) 基本情報入力シート'!R78="","",'(入力①) 基本情報入力シート'!R78)</f>
        <v/>
      </c>
      <c r="N57" s="185" t="str">
        <f>IF('(入力①) 基本情報入力シート'!W78="","",'(入力①) 基本情報入力シート'!W78)</f>
        <v/>
      </c>
      <c r="O57" s="185" t="str">
        <f>IF('(入力①) 基本情報入力シート'!X78="","",'(入力①) 基本情報入力シート'!X78)</f>
        <v/>
      </c>
      <c r="P57" s="198" t="str">
        <f>IF('(入力①) 基本情報入力シート'!Y78="","",'(入力①) 基本情報入力シート'!Y78)</f>
        <v/>
      </c>
      <c r="Q57" s="204" t="str">
        <f>IF('(入力①) 基本情報入力シート'!Z78="","",'(入力①) 基本情報入力シート'!Z78)</f>
        <v/>
      </c>
      <c r="R57" s="254" t="str">
        <f>IF('(入力①) 基本情報入力シート'!AA78="","",'(入力①) 基本情報入力シート'!AA78)</f>
        <v/>
      </c>
      <c r="S57" s="257"/>
      <c r="T57" s="261"/>
      <c r="U57" s="265" t="str">
        <f>IF(P57="","",VLOOKUP(P57,'【参考】数式用'!$A$5:$I$38,MATCH(T57,'【参考】数式用'!$H$4:$I$4,0)+7,0))</f>
        <v/>
      </c>
      <c r="V57" s="271"/>
      <c r="W57" s="225" t="s">
        <v>253</v>
      </c>
      <c r="X57" s="276"/>
      <c r="Y57" s="232" t="s">
        <v>37</v>
      </c>
      <c r="Z57" s="276"/>
      <c r="AA57" s="233" t="s">
        <v>237</v>
      </c>
      <c r="AB57" s="276"/>
      <c r="AC57" s="232" t="s">
        <v>37</v>
      </c>
      <c r="AD57" s="276"/>
      <c r="AE57" s="232" t="s">
        <v>42</v>
      </c>
      <c r="AF57" s="236" t="s">
        <v>72</v>
      </c>
      <c r="AG57" s="237" t="str">
        <f t="shared" si="0"/>
        <v/>
      </c>
      <c r="AH57" s="281" t="s">
        <v>255</v>
      </c>
      <c r="AI57" s="243" t="str">
        <f t="shared" si="1"/>
        <v/>
      </c>
      <c r="AJ57" s="151"/>
      <c r="AK57" s="289" t="str">
        <f t="shared" si="2"/>
        <v>○</v>
      </c>
      <c r="AL57" s="290" t="str">
        <f t="shared" si="3"/>
        <v/>
      </c>
      <c r="AM57" s="291"/>
      <c r="AN57" s="291"/>
      <c r="AO57" s="291"/>
      <c r="AP57" s="291"/>
      <c r="AQ57" s="291"/>
      <c r="AR57" s="291"/>
      <c r="AS57" s="291"/>
      <c r="AT57" s="291"/>
      <c r="AU57" s="292"/>
    </row>
    <row r="58" spans="1:47" ht="33" customHeight="1">
      <c r="A58" s="158">
        <f t="shared" si="4"/>
        <v>47</v>
      </c>
      <c r="B58" s="246" t="str">
        <f>IF('(入力①) 基本情報入力シート'!C79="","",'(入力①) 基本情報入力シート'!C79)</f>
        <v/>
      </c>
      <c r="C58" s="247" t="str">
        <f>IF('(入力①) 基本情報入力シート'!D79="","",'(入力①) 基本情報入力シート'!D79)</f>
        <v/>
      </c>
      <c r="D58" s="247" t="str">
        <f>IF('(入力①) 基本情報入力シート'!E79="","",'(入力①) 基本情報入力シート'!E79)</f>
        <v/>
      </c>
      <c r="E58" s="247" t="str">
        <f>IF('(入力①) 基本情報入力シート'!F79="","",'(入力①) 基本情報入力シート'!F79)</f>
        <v/>
      </c>
      <c r="F58" s="247" t="str">
        <f>IF('(入力①) 基本情報入力シート'!G79="","",'(入力①) 基本情報入力シート'!G79)</f>
        <v/>
      </c>
      <c r="G58" s="247" t="str">
        <f>IF('(入力①) 基本情報入力シート'!H79="","",'(入力①) 基本情報入力シート'!H79)</f>
        <v/>
      </c>
      <c r="H58" s="247" t="str">
        <f>IF('(入力①) 基本情報入力シート'!I79="","",'(入力①) 基本情報入力シート'!I79)</f>
        <v/>
      </c>
      <c r="I58" s="247" t="str">
        <f>IF('(入力①) 基本情報入力シート'!J79="","",'(入力①) 基本情報入力シート'!J79)</f>
        <v/>
      </c>
      <c r="J58" s="247" t="str">
        <f>IF('(入力①) 基本情報入力シート'!K79="","",'(入力①) 基本情報入力シート'!K79)</f>
        <v/>
      </c>
      <c r="K58" s="249" t="str">
        <f>IF('(入力①) 基本情報入力シート'!L79="","",'(入力①) 基本情報入力シート'!L79)</f>
        <v/>
      </c>
      <c r="L58" s="185" t="str">
        <f>IF('(入力①) 基本情報入力シート'!M79="","",'(入力①) 基本情報入力シート'!M79)</f>
        <v/>
      </c>
      <c r="M58" s="185" t="str">
        <f>IF('(入力①) 基本情報入力シート'!R79="","",'(入力①) 基本情報入力シート'!R79)</f>
        <v/>
      </c>
      <c r="N58" s="185" t="str">
        <f>IF('(入力①) 基本情報入力シート'!W79="","",'(入力①) 基本情報入力シート'!W79)</f>
        <v/>
      </c>
      <c r="O58" s="185" t="str">
        <f>IF('(入力①) 基本情報入力シート'!X79="","",'(入力①) 基本情報入力シート'!X79)</f>
        <v/>
      </c>
      <c r="P58" s="198" t="str">
        <f>IF('(入力①) 基本情報入力シート'!Y79="","",'(入力①) 基本情報入力シート'!Y79)</f>
        <v/>
      </c>
      <c r="Q58" s="204" t="str">
        <f>IF('(入力①) 基本情報入力シート'!Z79="","",'(入力①) 基本情報入力シート'!Z79)</f>
        <v/>
      </c>
      <c r="R58" s="254" t="str">
        <f>IF('(入力①) 基本情報入力シート'!AA79="","",'(入力①) 基本情報入力シート'!AA79)</f>
        <v/>
      </c>
      <c r="S58" s="257"/>
      <c r="T58" s="261"/>
      <c r="U58" s="265" t="str">
        <f>IF(P58="","",VLOOKUP(P58,'【参考】数式用'!$A$5:$I$38,MATCH(T58,'【参考】数式用'!$H$4:$I$4,0)+7,0))</f>
        <v/>
      </c>
      <c r="V58" s="271"/>
      <c r="W58" s="225" t="s">
        <v>253</v>
      </c>
      <c r="X58" s="276"/>
      <c r="Y58" s="232" t="s">
        <v>37</v>
      </c>
      <c r="Z58" s="276"/>
      <c r="AA58" s="233" t="s">
        <v>237</v>
      </c>
      <c r="AB58" s="276"/>
      <c r="AC58" s="232" t="s">
        <v>37</v>
      </c>
      <c r="AD58" s="276"/>
      <c r="AE58" s="232" t="s">
        <v>42</v>
      </c>
      <c r="AF58" s="236" t="s">
        <v>72</v>
      </c>
      <c r="AG58" s="237" t="str">
        <f t="shared" si="0"/>
        <v/>
      </c>
      <c r="AH58" s="281" t="s">
        <v>255</v>
      </c>
      <c r="AI58" s="243" t="str">
        <f t="shared" si="1"/>
        <v/>
      </c>
      <c r="AJ58" s="151"/>
      <c r="AK58" s="289" t="str">
        <f t="shared" si="2"/>
        <v>○</v>
      </c>
      <c r="AL58" s="290" t="str">
        <f t="shared" si="3"/>
        <v/>
      </c>
      <c r="AM58" s="291"/>
      <c r="AN58" s="291"/>
      <c r="AO58" s="291"/>
      <c r="AP58" s="291"/>
      <c r="AQ58" s="291"/>
      <c r="AR58" s="291"/>
      <c r="AS58" s="291"/>
      <c r="AT58" s="291"/>
      <c r="AU58" s="292"/>
    </row>
    <row r="59" spans="1:47" ht="33" customHeight="1">
      <c r="A59" s="158">
        <f t="shared" si="4"/>
        <v>48</v>
      </c>
      <c r="B59" s="246" t="str">
        <f>IF('(入力①) 基本情報入力シート'!C80="","",'(入力①) 基本情報入力シート'!C80)</f>
        <v/>
      </c>
      <c r="C59" s="247" t="str">
        <f>IF('(入力①) 基本情報入力シート'!D80="","",'(入力①) 基本情報入力シート'!D80)</f>
        <v/>
      </c>
      <c r="D59" s="247" t="str">
        <f>IF('(入力①) 基本情報入力シート'!E80="","",'(入力①) 基本情報入力シート'!E80)</f>
        <v/>
      </c>
      <c r="E59" s="247" t="str">
        <f>IF('(入力①) 基本情報入力シート'!F80="","",'(入力①) 基本情報入力シート'!F80)</f>
        <v/>
      </c>
      <c r="F59" s="247" t="str">
        <f>IF('(入力①) 基本情報入力シート'!G80="","",'(入力①) 基本情報入力シート'!G80)</f>
        <v/>
      </c>
      <c r="G59" s="247" t="str">
        <f>IF('(入力①) 基本情報入力シート'!H80="","",'(入力①) 基本情報入力シート'!H80)</f>
        <v/>
      </c>
      <c r="H59" s="247" t="str">
        <f>IF('(入力①) 基本情報入力シート'!I80="","",'(入力①) 基本情報入力シート'!I80)</f>
        <v/>
      </c>
      <c r="I59" s="247" t="str">
        <f>IF('(入力①) 基本情報入力シート'!J80="","",'(入力①) 基本情報入力シート'!J80)</f>
        <v/>
      </c>
      <c r="J59" s="247" t="str">
        <f>IF('(入力①) 基本情報入力シート'!K80="","",'(入力①) 基本情報入力シート'!K80)</f>
        <v/>
      </c>
      <c r="K59" s="249" t="str">
        <f>IF('(入力①) 基本情報入力シート'!L80="","",'(入力①) 基本情報入力シート'!L80)</f>
        <v/>
      </c>
      <c r="L59" s="185" t="str">
        <f>IF('(入力①) 基本情報入力シート'!M80="","",'(入力①) 基本情報入力シート'!M80)</f>
        <v/>
      </c>
      <c r="M59" s="185" t="str">
        <f>IF('(入力①) 基本情報入力シート'!R80="","",'(入力①) 基本情報入力シート'!R80)</f>
        <v/>
      </c>
      <c r="N59" s="185" t="str">
        <f>IF('(入力①) 基本情報入力シート'!W80="","",'(入力①) 基本情報入力シート'!W80)</f>
        <v/>
      </c>
      <c r="O59" s="185" t="str">
        <f>IF('(入力①) 基本情報入力シート'!X80="","",'(入力①) 基本情報入力シート'!X80)</f>
        <v/>
      </c>
      <c r="P59" s="198" t="str">
        <f>IF('(入力①) 基本情報入力シート'!Y80="","",'(入力①) 基本情報入力シート'!Y80)</f>
        <v/>
      </c>
      <c r="Q59" s="204" t="str">
        <f>IF('(入力①) 基本情報入力シート'!Z80="","",'(入力①) 基本情報入力シート'!Z80)</f>
        <v/>
      </c>
      <c r="R59" s="254" t="str">
        <f>IF('(入力①) 基本情報入力シート'!AA80="","",'(入力①) 基本情報入力シート'!AA80)</f>
        <v/>
      </c>
      <c r="S59" s="257"/>
      <c r="T59" s="261"/>
      <c r="U59" s="265" t="str">
        <f>IF(P59="","",VLOOKUP(P59,'【参考】数式用'!$A$5:$I$38,MATCH(T59,'【参考】数式用'!$H$4:$I$4,0)+7,0))</f>
        <v/>
      </c>
      <c r="V59" s="271"/>
      <c r="W59" s="225" t="s">
        <v>253</v>
      </c>
      <c r="X59" s="276"/>
      <c r="Y59" s="232" t="s">
        <v>37</v>
      </c>
      <c r="Z59" s="276"/>
      <c r="AA59" s="233" t="s">
        <v>237</v>
      </c>
      <c r="AB59" s="276"/>
      <c r="AC59" s="232" t="s">
        <v>37</v>
      </c>
      <c r="AD59" s="276"/>
      <c r="AE59" s="232" t="s">
        <v>42</v>
      </c>
      <c r="AF59" s="236" t="s">
        <v>72</v>
      </c>
      <c r="AG59" s="237" t="str">
        <f t="shared" si="0"/>
        <v/>
      </c>
      <c r="AH59" s="281" t="s">
        <v>255</v>
      </c>
      <c r="AI59" s="243" t="str">
        <f t="shared" si="1"/>
        <v/>
      </c>
      <c r="AJ59" s="151"/>
      <c r="AK59" s="289" t="str">
        <f t="shared" si="2"/>
        <v>○</v>
      </c>
      <c r="AL59" s="290" t="str">
        <f t="shared" si="3"/>
        <v/>
      </c>
      <c r="AM59" s="291"/>
      <c r="AN59" s="291"/>
      <c r="AO59" s="291"/>
      <c r="AP59" s="291"/>
      <c r="AQ59" s="291"/>
      <c r="AR59" s="291"/>
      <c r="AS59" s="291"/>
      <c r="AT59" s="291"/>
      <c r="AU59" s="292"/>
    </row>
    <row r="60" spans="1:47" ht="33" customHeight="1">
      <c r="A60" s="158">
        <f t="shared" si="4"/>
        <v>49</v>
      </c>
      <c r="B60" s="246" t="str">
        <f>IF('(入力①) 基本情報入力シート'!C81="","",'(入力①) 基本情報入力シート'!C81)</f>
        <v/>
      </c>
      <c r="C60" s="247" t="str">
        <f>IF('(入力①) 基本情報入力シート'!D81="","",'(入力①) 基本情報入力シート'!D81)</f>
        <v/>
      </c>
      <c r="D60" s="247" t="str">
        <f>IF('(入力①) 基本情報入力シート'!E81="","",'(入力①) 基本情報入力シート'!E81)</f>
        <v/>
      </c>
      <c r="E60" s="247" t="str">
        <f>IF('(入力①) 基本情報入力シート'!F81="","",'(入力①) 基本情報入力シート'!F81)</f>
        <v/>
      </c>
      <c r="F60" s="247" t="str">
        <f>IF('(入力①) 基本情報入力シート'!G81="","",'(入力①) 基本情報入力シート'!G81)</f>
        <v/>
      </c>
      <c r="G60" s="247" t="str">
        <f>IF('(入力①) 基本情報入力シート'!H81="","",'(入力①) 基本情報入力シート'!H81)</f>
        <v/>
      </c>
      <c r="H60" s="247" t="str">
        <f>IF('(入力①) 基本情報入力シート'!I81="","",'(入力①) 基本情報入力シート'!I81)</f>
        <v/>
      </c>
      <c r="I60" s="247" t="str">
        <f>IF('(入力①) 基本情報入力シート'!J81="","",'(入力①) 基本情報入力シート'!J81)</f>
        <v/>
      </c>
      <c r="J60" s="247" t="str">
        <f>IF('(入力①) 基本情報入力シート'!K81="","",'(入力①) 基本情報入力シート'!K81)</f>
        <v/>
      </c>
      <c r="K60" s="249" t="str">
        <f>IF('(入力①) 基本情報入力シート'!L81="","",'(入力①) 基本情報入力シート'!L81)</f>
        <v/>
      </c>
      <c r="L60" s="185" t="str">
        <f>IF('(入力①) 基本情報入力シート'!M81="","",'(入力①) 基本情報入力シート'!M81)</f>
        <v/>
      </c>
      <c r="M60" s="185" t="str">
        <f>IF('(入力①) 基本情報入力シート'!R81="","",'(入力①) 基本情報入力シート'!R81)</f>
        <v/>
      </c>
      <c r="N60" s="185" t="str">
        <f>IF('(入力①) 基本情報入力シート'!W81="","",'(入力①) 基本情報入力シート'!W81)</f>
        <v/>
      </c>
      <c r="O60" s="185" t="str">
        <f>IF('(入力①) 基本情報入力シート'!X81="","",'(入力①) 基本情報入力シート'!X81)</f>
        <v/>
      </c>
      <c r="P60" s="198" t="str">
        <f>IF('(入力①) 基本情報入力シート'!Y81="","",'(入力①) 基本情報入力シート'!Y81)</f>
        <v/>
      </c>
      <c r="Q60" s="204" t="str">
        <f>IF('(入力①) 基本情報入力シート'!Z81="","",'(入力①) 基本情報入力シート'!Z81)</f>
        <v/>
      </c>
      <c r="R60" s="254" t="str">
        <f>IF('(入力①) 基本情報入力シート'!AA81="","",'(入力①) 基本情報入力シート'!AA81)</f>
        <v/>
      </c>
      <c r="S60" s="257"/>
      <c r="T60" s="261"/>
      <c r="U60" s="265" t="str">
        <f>IF(P60="","",VLOOKUP(P60,'【参考】数式用'!$A$5:$I$38,MATCH(T60,'【参考】数式用'!$H$4:$I$4,0)+7,0))</f>
        <v/>
      </c>
      <c r="V60" s="271"/>
      <c r="W60" s="225" t="s">
        <v>253</v>
      </c>
      <c r="X60" s="276"/>
      <c r="Y60" s="232" t="s">
        <v>37</v>
      </c>
      <c r="Z60" s="276"/>
      <c r="AA60" s="233" t="s">
        <v>237</v>
      </c>
      <c r="AB60" s="276"/>
      <c r="AC60" s="232" t="s">
        <v>37</v>
      </c>
      <c r="AD60" s="276"/>
      <c r="AE60" s="232" t="s">
        <v>42</v>
      </c>
      <c r="AF60" s="236" t="s">
        <v>72</v>
      </c>
      <c r="AG60" s="237" t="str">
        <f t="shared" si="0"/>
        <v/>
      </c>
      <c r="AH60" s="281" t="s">
        <v>255</v>
      </c>
      <c r="AI60" s="243" t="str">
        <f t="shared" si="1"/>
        <v/>
      </c>
      <c r="AJ60" s="151"/>
      <c r="AK60" s="289" t="str">
        <f t="shared" si="2"/>
        <v>○</v>
      </c>
      <c r="AL60" s="290" t="str">
        <f t="shared" si="3"/>
        <v/>
      </c>
      <c r="AM60" s="291"/>
      <c r="AN60" s="291"/>
      <c r="AO60" s="291"/>
      <c r="AP60" s="291"/>
      <c r="AQ60" s="291"/>
      <c r="AR60" s="291"/>
      <c r="AS60" s="291"/>
      <c r="AT60" s="291"/>
      <c r="AU60" s="292"/>
    </row>
    <row r="61" spans="1:47" ht="33" customHeight="1">
      <c r="A61" s="158">
        <f t="shared" si="4"/>
        <v>50</v>
      </c>
      <c r="B61" s="246" t="str">
        <f>IF('(入力①) 基本情報入力シート'!C82="","",'(入力①) 基本情報入力シート'!C82)</f>
        <v/>
      </c>
      <c r="C61" s="247" t="str">
        <f>IF('(入力①) 基本情報入力シート'!D82="","",'(入力①) 基本情報入力シート'!D82)</f>
        <v/>
      </c>
      <c r="D61" s="247" t="str">
        <f>IF('(入力①) 基本情報入力シート'!E82="","",'(入力①) 基本情報入力シート'!E82)</f>
        <v/>
      </c>
      <c r="E61" s="247" t="str">
        <f>IF('(入力①) 基本情報入力シート'!F82="","",'(入力①) 基本情報入力シート'!F82)</f>
        <v/>
      </c>
      <c r="F61" s="247" t="str">
        <f>IF('(入力①) 基本情報入力シート'!G82="","",'(入力①) 基本情報入力シート'!G82)</f>
        <v/>
      </c>
      <c r="G61" s="247" t="str">
        <f>IF('(入力①) 基本情報入力シート'!H82="","",'(入力①) 基本情報入力シート'!H82)</f>
        <v/>
      </c>
      <c r="H61" s="247" t="str">
        <f>IF('(入力①) 基本情報入力シート'!I82="","",'(入力①) 基本情報入力シート'!I82)</f>
        <v/>
      </c>
      <c r="I61" s="247" t="str">
        <f>IF('(入力①) 基本情報入力シート'!J82="","",'(入力①) 基本情報入力シート'!J82)</f>
        <v/>
      </c>
      <c r="J61" s="247" t="str">
        <f>IF('(入力①) 基本情報入力シート'!K82="","",'(入力①) 基本情報入力シート'!K82)</f>
        <v/>
      </c>
      <c r="K61" s="249" t="str">
        <f>IF('(入力①) 基本情報入力シート'!L82="","",'(入力①) 基本情報入力シート'!L82)</f>
        <v/>
      </c>
      <c r="L61" s="185" t="str">
        <f>IF('(入力①) 基本情報入力シート'!M82="","",'(入力①) 基本情報入力シート'!M82)</f>
        <v/>
      </c>
      <c r="M61" s="185" t="str">
        <f>IF('(入力①) 基本情報入力シート'!R82="","",'(入力①) 基本情報入力シート'!R82)</f>
        <v/>
      </c>
      <c r="N61" s="185" t="str">
        <f>IF('(入力①) 基本情報入力シート'!W82="","",'(入力①) 基本情報入力シート'!W82)</f>
        <v/>
      </c>
      <c r="O61" s="185" t="str">
        <f>IF('(入力①) 基本情報入力シート'!X82="","",'(入力①) 基本情報入力シート'!X82)</f>
        <v/>
      </c>
      <c r="P61" s="198" t="str">
        <f>IF('(入力①) 基本情報入力シート'!Y82="","",'(入力①) 基本情報入力シート'!Y82)</f>
        <v/>
      </c>
      <c r="Q61" s="204" t="str">
        <f>IF('(入力①) 基本情報入力シート'!Z82="","",'(入力①) 基本情報入力シート'!Z82)</f>
        <v/>
      </c>
      <c r="R61" s="254" t="str">
        <f>IF('(入力①) 基本情報入力シート'!AA82="","",'(入力①) 基本情報入力シート'!AA82)</f>
        <v/>
      </c>
      <c r="S61" s="257"/>
      <c r="T61" s="261"/>
      <c r="U61" s="265" t="str">
        <f>IF(P61="","",VLOOKUP(P61,'【参考】数式用'!$A$5:$I$38,MATCH(T61,'【参考】数式用'!$H$4:$I$4,0)+7,0))</f>
        <v/>
      </c>
      <c r="V61" s="271"/>
      <c r="W61" s="225" t="s">
        <v>253</v>
      </c>
      <c r="X61" s="276"/>
      <c r="Y61" s="232" t="s">
        <v>37</v>
      </c>
      <c r="Z61" s="276"/>
      <c r="AA61" s="233" t="s">
        <v>237</v>
      </c>
      <c r="AB61" s="276"/>
      <c r="AC61" s="232" t="s">
        <v>37</v>
      </c>
      <c r="AD61" s="276"/>
      <c r="AE61" s="232" t="s">
        <v>42</v>
      </c>
      <c r="AF61" s="236" t="s">
        <v>72</v>
      </c>
      <c r="AG61" s="237" t="str">
        <f t="shared" si="0"/>
        <v/>
      </c>
      <c r="AH61" s="281" t="s">
        <v>255</v>
      </c>
      <c r="AI61" s="243" t="str">
        <f t="shared" si="1"/>
        <v/>
      </c>
      <c r="AJ61" s="151"/>
      <c r="AK61" s="289" t="str">
        <f t="shared" si="2"/>
        <v>○</v>
      </c>
      <c r="AL61" s="290" t="str">
        <f t="shared" si="3"/>
        <v/>
      </c>
      <c r="AM61" s="291"/>
      <c r="AN61" s="291"/>
      <c r="AO61" s="291"/>
      <c r="AP61" s="291"/>
      <c r="AQ61" s="291"/>
      <c r="AR61" s="291"/>
      <c r="AS61" s="291"/>
      <c r="AT61" s="291"/>
      <c r="AU61" s="292"/>
    </row>
    <row r="62" spans="1:47" ht="33" customHeight="1">
      <c r="A62" s="158">
        <f t="shared" si="4"/>
        <v>51</v>
      </c>
      <c r="B62" s="246" t="str">
        <f>IF('(入力①) 基本情報入力シート'!C83="","",'(入力①) 基本情報入力シート'!C83)</f>
        <v/>
      </c>
      <c r="C62" s="247" t="str">
        <f>IF('(入力①) 基本情報入力シート'!D83="","",'(入力①) 基本情報入力シート'!D83)</f>
        <v/>
      </c>
      <c r="D62" s="247" t="str">
        <f>IF('(入力①) 基本情報入力シート'!E83="","",'(入力①) 基本情報入力シート'!E83)</f>
        <v/>
      </c>
      <c r="E62" s="247" t="str">
        <f>IF('(入力①) 基本情報入力シート'!F83="","",'(入力①) 基本情報入力シート'!F83)</f>
        <v/>
      </c>
      <c r="F62" s="247" t="str">
        <f>IF('(入力①) 基本情報入力シート'!G83="","",'(入力①) 基本情報入力シート'!G83)</f>
        <v/>
      </c>
      <c r="G62" s="247" t="str">
        <f>IF('(入力①) 基本情報入力シート'!H83="","",'(入力①) 基本情報入力シート'!H83)</f>
        <v/>
      </c>
      <c r="H62" s="247" t="str">
        <f>IF('(入力①) 基本情報入力シート'!I83="","",'(入力①) 基本情報入力シート'!I83)</f>
        <v/>
      </c>
      <c r="I62" s="247" t="str">
        <f>IF('(入力①) 基本情報入力シート'!J83="","",'(入力①) 基本情報入力シート'!J83)</f>
        <v/>
      </c>
      <c r="J62" s="247" t="str">
        <f>IF('(入力①) 基本情報入力シート'!K83="","",'(入力①) 基本情報入力シート'!K83)</f>
        <v/>
      </c>
      <c r="K62" s="249" t="str">
        <f>IF('(入力①) 基本情報入力シート'!L83="","",'(入力①) 基本情報入力シート'!L83)</f>
        <v/>
      </c>
      <c r="L62" s="185" t="str">
        <f>IF('(入力①) 基本情報入力シート'!M83="","",'(入力①) 基本情報入力シート'!M83)</f>
        <v/>
      </c>
      <c r="M62" s="185" t="str">
        <f>IF('(入力①) 基本情報入力シート'!R83="","",'(入力①) 基本情報入力シート'!R83)</f>
        <v/>
      </c>
      <c r="N62" s="185" t="str">
        <f>IF('(入力①) 基本情報入力シート'!W83="","",'(入力①) 基本情報入力シート'!W83)</f>
        <v/>
      </c>
      <c r="O62" s="185" t="str">
        <f>IF('(入力①) 基本情報入力シート'!X83="","",'(入力①) 基本情報入力シート'!X83)</f>
        <v/>
      </c>
      <c r="P62" s="198" t="str">
        <f>IF('(入力①) 基本情報入力シート'!Y83="","",'(入力①) 基本情報入力シート'!Y83)</f>
        <v/>
      </c>
      <c r="Q62" s="204" t="str">
        <f>IF('(入力①) 基本情報入力シート'!Z83="","",'(入力①) 基本情報入力シート'!Z83)</f>
        <v/>
      </c>
      <c r="R62" s="254" t="str">
        <f>IF('(入力①) 基本情報入力シート'!AA83="","",'(入力①) 基本情報入力シート'!AA83)</f>
        <v/>
      </c>
      <c r="S62" s="257"/>
      <c r="T62" s="261"/>
      <c r="U62" s="265" t="str">
        <f>IF(P62="","",VLOOKUP(P62,'【参考】数式用'!$A$5:$I$38,MATCH(T62,'【参考】数式用'!$H$4:$I$4,0)+7,0))</f>
        <v/>
      </c>
      <c r="V62" s="271"/>
      <c r="W62" s="225" t="s">
        <v>253</v>
      </c>
      <c r="X62" s="276"/>
      <c r="Y62" s="232" t="s">
        <v>37</v>
      </c>
      <c r="Z62" s="276"/>
      <c r="AA62" s="233" t="s">
        <v>237</v>
      </c>
      <c r="AB62" s="276"/>
      <c r="AC62" s="232" t="s">
        <v>37</v>
      </c>
      <c r="AD62" s="276"/>
      <c r="AE62" s="232" t="s">
        <v>42</v>
      </c>
      <c r="AF62" s="236" t="s">
        <v>72</v>
      </c>
      <c r="AG62" s="237" t="str">
        <f t="shared" si="0"/>
        <v/>
      </c>
      <c r="AH62" s="281" t="s">
        <v>255</v>
      </c>
      <c r="AI62" s="243" t="str">
        <f t="shared" si="1"/>
        <v/>
      </c>
      <c r="AJ62" s="151"/>
      <c r="AK62" s="289" t="str">
        <f t="shared" si="2"/>
        <v>○</v>
      </c>
      <c r="AL62" s="290" t="str">
        <f t="shared" si="3"/>
        <v/>
      </c>
      <c r="AM62" s="291"/>
      <c r="AN62" s="291"/>
      <c r="AO62" s="291"/>
      <c r="AP62" s="291"/>
      <c r="AQ62" s="291"/>
      <c r="AR62" s="291"/>
      <c r="AS62" s="291"/>
      <c r="AT62" s="291"/>
      <c r="AU62" s="292"/>
    </row>
    <row r="63" spans="1:47" ht="33" customHeight="1">
      <c r="A63" s="158">
        <f t="shared" si="4"/>
        <v>52</v>
      </c>
      <c r="B63" s="246" t="str">
        <f>IF('(入力①) 基本情報入力シート'!C84="","",'(入力①) 基本情報入力シート'!C84)</f>
        <v/>
      </c>
      <c r="C63" s="247" t="str">
        <f>IF('(入力①) 基本情報入力シート'!D84="","",'(入力①) 基本情報入力シート'!D84)</f>
        <v/>
      </c>
      <c r="D63" s="247" t="str">
        <f>IF('(入力①) 基本情報入力シート'!E84="","",'(入力①) 基本情報入力シート'!E84)</f>
        <v/>
      </c>
      <c r="E63" s="247" t="str">
        <f>IF('(入力①) 基本情報入力シート'!F84="","",'(入力①) 基本情報入力シート'!F84)</f>
        <v/>
      </c>
      <c r="F63" s="247" t="str">
        <f>IF('(入力①) 基本情報入力シート'!G84="","",'(入力①) 基本情報入力シート'!G84)</f>
        <v/>
      </c>
      <c r="G63" s="247" t="str">
        <f>IF('(入力①) 基本情報入力シート'!H84="","",'(入力①) 基本情報入力シート'!H84)</f>
        <v/>
      </c>
      <c r="H63" s="247" t="str">
        <f>IF('(入力①) 基本情報入力シート'!I84="","",'(入力①) 基本情報入力シート'!I84)</f>
        <v/>
      </c>
      <c r="I63" s="247" t="str">
        <f>IF('(入力①) 基本情報入力シート'!J84="","",'(入力①) 基本情報入力シート'!J84)</f>
        <v/>
      </c>
      <c r="J63" s="247" t="str">
        <f>IF('(入力①) 基本情報入力シート'!K84="","",'(入力①) 基本情報入力シート'!K84)</f>
        <v/>
      </c>
      <c r="K63" s="249" t="str">
        <f>IF('(入力①) 基本情報入力シート'!L84="","",'(入力①) 基本情報入力シート'!L84)</f>
        <v/>
      </c>
      <c r="L63" s="185" t="str">
        <f>IF('(入力①) 基本情報入力シート'!M84="","",'(入力①) 基本情報入力シート'!M84)</f>
        <v/>
      </c>
      <c r="M63" s="185" t="str">
        <f>IF('(入力①) 基本情報入力シート'!R84="","",'(入力①) 基本情報入力シート'!R84)</f>
        <v/>
      </c>
      <c r="N63" s="185" t="str">
        <f>IF('(入力①) 基本情報入力シート'!W84="","",'(入力①) 基本情報入力シート'!W84)</f>
        <v/>
      </c>
      <c r="O63" s="185" t="str">
        <f>IF('(入力①) 基本情報入力シート'!X84="","",'(入力①) 基本情報入力シート'!X84)</f>
        <v/>
      </c>
      <c r="P63" s="198" t="str">
        <f>IF('(入力①) 基本情報入力シート'!Y84="","",'(入力①) 基本情報入力シート'!Y84)</f>
        <v/>
      </c>
      <c r="Q63" s="204" t="str">
        <f>IF('(入力①) 基本情報入力シート'!Z84="","",'(入力①) 基本情報入力シート'!Z84)</f>
        <v/>
      </c>
      <c r="R63" s="254" t="str">
        <f>IF('(入力①) 基本情報入力シート'!AA84="","",'(入力①) 基本情報入力シート'!AA84)</f>
        <v/>
      </c>
      <c r="S63" s="257"/>
      <c r="T63" s="261"/>
      <c r="U63" s="265" t="str">
        <f>IF(P63="","",VLOOKUP(P63,'【参考】数式用'!$A$5:$I$38,MATCH(T63,'【参考】数式用'!$H$4:$I$4,0)+7,0))</f>
        <v/>
      </c>
      <c r="V63" s="271"/>
      <c r="W63" s="225" t="s">
        <v>253</v>
      </c>
      <c r="X63" s="276"/>
      <c r="Y63" s="232" t="s">
        <v>37</v>
      </c>
      <c r="Z63" s="276"/>
      <c r="AA63" s="233" t="s">
        <v>237</v>
      </c>
      <c r="AB63" s="276"/>
      <c r="AC63" s="232" t="s">
        <v>37</v>
      </c>
      <c r="AD63" s="276"/>
      <c r="AE63" s="232" t="s">
        <v>42</v>
      </c>
      <c r="AF63" s="236" t="s">
        <v>72</v>
      </c>
      <c r="AG63" s="237" t="str">
        <f t="shared" si="0"/>
        <v/>
      </c>
      <c r="AH63" s="281" t="s">
        <v>255</v>
      </c>
      <c r="AI63" s="243" t="str">
        <f t="shared" si="1"/>
        <v/>
      </c>
      <c r="AJ63" s="151"/>
      <c r="AK63" s="289" t="str">
        <f t="shared" si="2"/>
        <v>○</v>
      </c>
      <c r="AL63" s="290" t="str">
        <f t="shared" si="3"/>
        <v/>
      </c>
      <c r="AM63" s="291"/>
      <c r="AN63" s="291"/>
      <c r="AO63" s="291"/>
      <c r="AP63" s="291"/>
      <c r="AQ63" s="291"/>
      <c r="AR63" s="291"/>
      <c r="AS63" s="291"/>
      <c r="AT63" s="291"/>
      <c r="AU63" s="292"/>
    </row>
    <row r="64" spans="1:47" ht="33" customHeight="1">
      <c r="A64" s="158">
        <f t="shared" si="4"/>
        <v>53</v>
      </c>
      <c r="B64" s="246" t="str">
        <f>IF('(入力①) 基本情報入力シート'!C85="","",'(入力①) 基本情報入力シート'!C85)</f>
        <v/>
      </c>
      <c r="C64" s="247" t="str">
        <f>IF('(入力①) 基本情報入力シート'!D85="","",'(入力①) 基本情報入力シート'!D85)</f>
        <v/>
      </c>
      <c r="D64" s="247" t="str">
        <f>IF('(入力①) 基本情報入力シート'!E85="","",'(入力①) 基本情報入力シート'!E85)</f>
        <v/>
      </c>
      <c r="E64" s="247" t="str">
        <f>IF('(入力①) 基本情報入力シート'!F85="","",'(入力①) 基本情報入力シート'!F85)</f>
        <v/>
      </c>
      <c r="F64" s="247" t="str">
        <f>IF('(入力①) 基本情報入力シート'!G85="","",'(入力①) 基本情報入力シート'!G85)</f>
        <v/>
      </c>
      <c r="G64" s="247" t="str">
        <f>IF('(入力①) 基本情報入力シート'!H85="","",'(入力①) 基本情報入力シート'!H85)</f>
        <v/>
      </c>
      <c r="H64" s="247" t="str">
        <f>IF('(入力①) 基本情報入力シート'!I85="","",'(入力①) 基本情報入力シート'!I85)</f>
        <v/>
      </c>
      <c r="I64" s="247" t="str">
        <f>IF('(入力①) 基本情報入力シート'!J85="","",'(入力①) 基本情報入力シート'!J85)</f>
        <v/>
      </c>
      <c r="J64" s="247" t="str">
        <f>IF('(入力①) 基本情報入力シート'!K85="","",'(入力①) 基本情報入力シート'!K85)</f>
        <v/>
      </c>
      <c r="K64" s="249" t="str">
        <f>IF('(入力①) 基本情報入力シート'!L85="","",'(入力①) 基本情報入力シート'!L85)</f>
        <v/>
      </c>
      <c r="L64" s="185" t="str">
        <f>IF('(入力①) 基本情報入力シート'!M85="","",'(入力①) 基本情報入力シート'!M85)</f>
        <v/>
      </c>
      <c r="M64" s="185" t="str">
        <f>IF('(入力①) 基本情報入力シート'!R85="","",'(入力①) 基本情報入力シート'!R85)</f>
        <v/>
      </c>
      <c r="N64" s="185" t="str">
        <f>IF('(入力①) 基本情報入力シート'!W85="","",'(入力①) 基本情報入力シート'!W85)</f>
        <v/>
      </c>
      <c r="O64" s="185" t="str">
        <f>IF('(入力①) 基本情報入力シート'!X85="","",'(入力①) 基本情報入力シート'!X85)</f>
        <v/>
      </c>
      <c r="P64" s="198" t="str">
        <f>IF('(入力①) 基本情報入力シート'!Y85="","",'(入力①) 基本情報入力シート'!Y85)</f>
        <v/>
      </c>
      <c r="Q64" s="204" t="str">
        <f>IF('(入力①) 基本情報入力シート'!Z85="","",'(入力①) 基本情報入力シート'!Z85)</f>
        <v/>
      </c>
      <c r="R64" s="254" t="str">
        <f>IF('(入力①) 基本情報入力シート'!AA85="","",'(入力①) 基本情報入力シート'!AA85)</f>
        <v/>
      </c>
      <c r="S64" s="257"/>
      <c r="T64" s="261"/>
      <c r="U64" s="265" t="str">
        <f>IF(P64="","",VLOOKUP(P64,'【参考】数式用'!$A$5:$I$38,MATCH(T64,'【参考】数式用'!$H$4:$I$4,0)+7,0))</f>
        <v/>
      </c>
      <c r="V64" s="271"/>
      <c r="W64" s="225" t="s">
        <v>253</v>
      </c>
      <c r="X64" s="276"/>
      <c r="Y64" s="232" t="s">
        <v>37</v>
      </c>
      <c r="Z64" s="276"/>
      <c r="AA64" s="233" t="s">
        <v>237</v>
      </c>
      <c r="AB64" s="276"/>
      <c r="AC64" s="232" t="s">
        <v>37</v>
      </c>
      <c r="AD64" s="276"/>
      <c r="AE64" s="232" t="s">
        <v>42</v>
      </c>
      <c r="AF64" s="236" t="s">
        <v>72</v>
      </c>
      <c r="AG64" s="237" t="str">
        <f t="shared" si="0"/>
        <v/>
      </c>
      <c r="AH64" s="281" t="s">
        <v>255</v>
      </c>
      <c r="AI64" s="243" t="str">
        <f t="shared" si="1"/>
        <v/>
      </c>
      <c r="AJ64" s="151"/>
      <c r="AK64" s="289" t="str">
        <f t="shared" si="2"/>
        <v>○</v>
      </c>
      <c r="AL64" s="290" t="str">
        <f t="shared" si="3"/>
        <v/>
      </c>
      <c r="AM64" s="291"/>
      <c r="AN64" s="291"/>
      <c r="AO64" s="291"/>
      <c r="AP64" s="291"/>
      <c r="AQ64" s="291"/>
      <c r="AR64" s="291"/>
      <c r="AS64" s="291"/>
      <c r="AT64" s="291"/>
      <c r="AU64" s="292"/>
    </row>
    <row r="65" spans="1:47" ht="33" customHeight="1">
      <c r="A65" s="158">
        <f t="shared" si="4"/>
        <v>54</v>
      </c>
      <c r="B65" s="246" t="str">
        <f>IF('(入力①) 基本情報入力シート'!C86="","",'(入力①) 基本情報入力シート'!C86)</f>
        <v/>
      </c>
      <c r="C65" s="247" t="str">
        <f>IF('(入力①) 基本情報入力シート'!D86="","",'(入力①) 基本情報入力シート'!D86)</f>
        <v/>
      </c>
      <c r="D65" s="247" t="str">
        <f>IF('(入力①) 基本情報入力シート'!E86="","",'(入力①) 基本情報入力シート'!E86)</f>
        <v/>
      </c>
      <c r="E65" s="247" t="str">
        <f>IF('(入力①) 基本情報入力シート'!F86="","",'(入力①) 基本情報入力シート'!F86)</f>
        <v/>
      </c>
      <c r="F65" s="247" t="str">
        <f>IF('(入力①) 基本情報入力シート'!G86="","",'(入力①) 基本情報入力シート'!G86)</f>
        <v/>
      </c>
      <c r="G65" s="247" t="str">
        <f>IF('(入力①) 基本情報入力シート'!H86="","",'(入力①) 基本情報入力シート'!H86)</f>
        <v/>
      </c>
      <c r="H65" s="247" t="str">
        <f>IF('(入力①) 基本情報入力シート'!I86="","",'(入力①) 基本情報入力シート'!I86)</f>
        <v/>
      </c>
      <c r="I65" s="247" t="str">
        <f>IF('(入力①) 基本情報入力シート'!J86="","",'(入力①) 基本情報入力シート'!J86)</f>
        <v/>
      </c>
      <c r="J65" s="247" t="str">
        <f>IF('(入力①) 基本情報入力シート'!K86="","",'(入力①) 基本情報入力シート'!K86)</f>
        <v/>
      </c>
      <c r="K65" s="249" t="str">
        <f>IF('(入力①) 基本情報入力シート'!L86="","",'(入力①) 基本情報入力シート'!L86)</f>
        <v/>
      </c>
      <c r="L65" s="185" t="str">
        <f>IF('(入力①) 基本情報入力シート'!M86="","",'(入力①) 基本情報入力シート'!M86)</f>
        <v/>
      </c>
      <c r="M65" s="185" t="str">
        <f>IF('(入力①) 基本情報入力シート'!R86="","",'(入力①) 基本情報入力シート'!R86)</f>
        <v/>
      </c>
      <c r="N65" s="185" t="str">
        <f>IF('(入力①) 基本情報入力シート'!W86="","",'(入力①) 基本情報入力シート'!W86)</f>
        <v/>
      </c>
      <c r="O65" s="185" t="str">
        <f>IF('(入力①) 基本情報入力シート'!X86="","",'(入力①) 基本情報入力シート'!X86)</f>
        <v/>
      </c>
      <c r="P65" s="198" t="str">
        <f>IF('(入力①) 基本情報入力シート'!Y86="","",'(入力①) 基本情報入力シート'!Y86)</f>
        <v/>
      </c>
      <c r="Q65" s="204" t="str">
        <f>IF('(入力①) 基本情報入力シート'!Z86="","",'(入力①) 基本情報入力シート'!Z86)</f>
        <v/>
      </c>
      <c r="R65" s="254" t="str">
        <f>IF('(入力①) 基本情報入力シート'!AA86="","",'(入力①) 基本情報入力シート'!AA86)</f>
        <v/>
      </c>
      <c r="S65" s="257"/>
      <c r="T65" s="261"/>
      <c r="U65" s="265" t="str">
        <f>IF(P65="","",VLOOKUP(P65,'【参考】数式用'!$A$5:$I$38,MATCH(T65,'【参考】数式用'!$H$4:$I$4,0)+7,0))</f>
        <v/>
      </c>
      <c r="V65" s="271"/>
      <c r="W65" s="225" t="s">
        <v>253</v>
      </c>
      <c r="X65" s="276"/>
      <c r="Y65" s="232" t="s">
        <v>37</v>
      </c>
      <c r="Z65" s="276"/>
      <c r="AA65" s="233" t="s">
        <v>237</v>
      </c>
      <c r="AB65" s="276"/>
      <c r="AC65" s="232" t="s">
        <v>37</v>
      </c>
      <c r="AD65" s="276"/>
      <c r="AE65" s="232" t="s">
        <v>42</v>
      </c>
      <c r="AF65" s="236" t="s">
        <v>72</v>
      </c>
      <c r="AG65" s="237" t="str">
        <f t="shared" si="0"/>
        <v/>
      </c>
      <c r="AH65" s="281" t="s">
        <v>255</v>
      </c>
      <c r="AI65" s="243" t="str">
        <f t="shared" si="1"/>
        <v/>
      </c>
      <c r="AJ65" s="151"/>
      <c r="AK65" s="289" t="str">
        <f t="shared" si="2"/>
        <v>○</v>
      </c>
      <c r="AL65" s="290" t="str">
        <f t="shared" si="3"/>
        <v/>
      </c>
      <c r="AM65" s="291"/>
      <c r="AN65" s="291"/>
      <c r="AO65" s="291"/>
      <c r="AP65" s="291"/>
      <c r="AQ65" s="291"/>
      <c r="AR65" s="291"/>
      <c r="AS65" s="291"/>
      <c r="AT65" s="291"/>
      <c r="AU65" s="292"/>
    </row>
    <row r="66" spans="1:47" ht="33" customHeight="1">
      <c r="A66" s="158">
        <f t="shared" si="4"/>
        <v>55</v>
      </c>
      <c r="B66" s="246" t="str">
        <f>IF('(入力①) 基本情報入力シート'!C87="","",'(入力①) 基本情報入力シート'!C87)</f>
        <v/>
      </c>
      <c r="C66" s="247" t="str">
        <f>IF('(入力①) 基本情報入力シート'!D87="","",'(入力①) 基本情報入力シート'!D87)</f>
        <v/>
      </c>
      <c r="D66" s="247" t="str">
        <f>IF('(入力①) 基本情報入力シート'!E87="","",'(入力①) 基本情報入力シート'!E87)</f>
        <v/>
      </c>
      <c r="E66" s="247" t="str">
        <f>IF('(入力①) 基本情報入力シート'!F87="","",'(入力①) 基本情報入力シート'!F87)</f>
        <v/>
      </c>
      <c r="F66" s="247" t="str">
        <f>IF('(入力①) 基本情報入力シート'!G87="","",'(入力①) 基本情報入力シート'!G87)</f>
        <v/>
      </c>
      <c r="G66" s="247" t="str">
        <f>IF('(入力①) 基本情報入力シート'!H87="","",'(入力①) 基本情報入力シート'!H87)</f>
        <v/>
      </c>
      <c r="H66" s="247" t="str">
        <f>IF('(入力①) 基本情報入力シート'!I87="","",'(入力①) 基本情報入力シート'!I87)</f>
        <v/>
      </c>
      <c r="I66" s="247" t="str">
        <f>IF('(入力①) 基本情報入力シート'!J87="","",'(入力①) 基本情報入力シート'!J87)</f>
        <v/>
      </c>
      <c r="J66" s="247" t="str">
        <f>IF('(入力①) 基本情報入力シート'!K87="","",'(入力①) 基本情報入力シート'!K87)</f>
        <v/>
      </c>
      <c r="K66" s="249" t="str">
        <f>IF('(入力①) 基本情報入力シート'!L87="","",'(入力①) 基本情報入力シート'!L87)</f>
        <v/>
      </c>
      <c r="L66" s="185" t="str">
        <f>IF('(入力①) 基本情報入力シート'!M87="","",'(入力①) 基本情報入力シート'!M87)</f>
        <v/>
      </c>
      <c r="M66" s="185" t="str">
        <f>IF('(入力①) 基本情報入力シート'!R87="","",'(入力①) 基本情報入力シート'!R87)</f>
        <v/>
      </c>
      <c r="N66" s="185" t="str">
        <f>IF('(入力①) 基本情報入力シート'!W87="","",'(入力①) 基本情報入力シート'!W87)</f>
        <v/>
      </c>
      <c r="O66" s="185" t="str">
        <f>IF('(入力①) 基本情報入力シート'!X87="","",'(入力①) 基本情報入力シート'!X87)</f>
        <v/>
      </c>
      <c r="P66" s="198" t="str">
        <f>IF('(入力①) 基本情報入力シート'!Y87="","",'(入力①) 基本情報入力シート'!Y87)</f>
        <v/>
      </c>
      <c r="Q66" s="204" t="str">
        <f>IF('(入力①) 基本情報入力シート'!Z87="","",'(入力①) 基本情報入力シート'!Z87)</f>
        <v/>
      </c>
      <c r="R66" s="254" t="str">
        <f>IF('(入力①) 基本情報入力シート'!AA87="","",'(入力①) 基本情報入力シート'!AA87)</f>
        <v/>
      </c>
      <c r="S66" s="257"/>
      <c r="T66" s="261"/>
      <c r="U66" s="265" t="str">
        <f>IF(P66="","",VLOOKUP(P66,'【参考】数式用'!$A$5:$I$38,MATCH(T66,'【参考】数式用'!$H$4:$I$4,0)+7,0))</f>
        <v/>
      </c>
      <c r="V66" s="271"/>
      <c r="W66" s="225" t="s">
        <v>253</v>
      </c>
      <c r="X66" s="276"/>
      <c r="Y66" s="232" t="s">
        <v>37</v>
      </c>
      <c r="Z66" s="276"/>
      <c r="AA66" s="233" t="s">
        <v>237</v>
      </c>
      <c r="AB66" s="276"/>
      <c r="AC66" s="232" t="s">
        <v>37</v>
      </c>
      <c r="AD66" s="276"/>
      <c r="AE66" s="232" t="s">
        <v>42</v>
      </c>
      <c r="AF66" s="236" t="s">
        <v>72</v>
      </c>
      <c r="AG66" s="237" t="str">
        <f t="shared" si="0"/>
        <v/>
      </c>
      <c r="AH66" s="281" t="s">
        <v>255</v>
      </c>
      <c r="AI66" s="243" t="str">
        <f t="shared" si="1"/>
        <v/>
      </c>
      <c r="AJ66" s="151"/>
      <c r="AK66" s="289" t="str">
        <f t="shared" si="2"/>
        <v>○</v>
      </c>
      <c r="AL66" s="290" t="str">
        <f t="shared" si="3"/>
        <v/>
      </c>
      <c r="AM66" s="291"/>
      <c r="AN66" s="291"/>
      <c r="AO66" s="291"/>
      <c r="AP66" s="291"/>
      <c r="AQ66" s="291"/>
      <c r="AR66" s="291"/>
      <c r="AS66" s="291"/>
      <c r="AT66" s="291"/>
      <c r="AU66" s="292"/>
    </row>
    <row r="67" spans="1:47" ht="33" customHeight="1">
      <c r="A67" s="158">
        <f t="shared" si="4"/>
        <v>56</v>
      </c>
      <c r="B67" s="246" t="str">
        <f>IF('(入力①) 基本情報入力シート'!C88="","",'(入力①) 基本情報入力シート'!C88)</f>
        <v/>
      </c>
      <c r="C67" s="247" t="str">
        <f>IF('(入力①) 基本情報入力シート'!D88="","",'(入力①) 基本情報入力シート'!D88)</f>
        <v/>
      </c>
      <c r="D67" s="247" t="str">
        <f>IF('(入力①) 基本情報入力シート'!E88="","",'(入力①) 基本情報入力シート'!E88)</f>
        <v/>
      </c>
      <c r="E67" s="247" t="str">
        <f>IF('(入力①) 基本情報入力シート'!F88="","",'(入力①) 基本情報入力シート'!F88)</f>
        <v/>
      </c>
      <c r="F67" s="247" t="str">
        <f>IF('(入力①) 基本情報入力シート'!G88="","",'(入力①) 基本情報入力シート'!G88)</f>
        <v/>
      </c>
      <c r="G67" s="247" t="str">
        <f>IF('(入力①) 基本情報入力シート'!H88="","",'(入力①) 基本情報入力シート'!H88)</f>
        <v/>
      </c>
      <c r="H67" s="247" t="str">
        <f>IF('(入力①) 基本情報入力シート'!I88="","",'(入力①) 基本情報入力シート'!I88)</f>
        <v/>
      </c>
      <c r="I67" s="247" t="str">
        <f>IF('(入力①) 基本情報入力シート'!J88="","",'(入力①) 基本情報入力シート'!J88)</f>
        <v/>
      </c>
      <c r="J67" s="247" t="str">
        <f>IF('(入力①) 基本情報入力シート'!K88="","",'(入力①) 基本情報入力シート'!K88)</f>
        <v/>
      </c>
      <c r="K67" s="249" t="str">
        <f>IF('(入力①) 基本情報入力シート'!L88="","",'(入力①) 基本情報入力シート'!L88)</f>
        <v/>
      </c>
      <c r="L67" s="185" t="str">
        <f>IF('(入力①) 基本情報入力シート'!M88="","",'(入力①) 基本情報入力シート'!M88)</f>
        <v/>
      </c>
      <c r="M67" s="185" t="str">
        <f>IF('(入力①) 基本情報入力シート'!R88="","",'(入力①) 基本情報入力シート'!R88)</f>
        <v/>
      </c>
      <c r="N67" s="185" t="str">
        <f>IF('(入力①) 基本情報入力シート'!W88="","",'(入力①) 基本情報入力シート'!W88)</f>
        <v/>
      </c>
      <c r="O67" s="185" t="str">
        <f>IF('(入力①) 基本情報入力シート'!X88="","",'(入力①) 基本情報入力シート'!X88)</f>
        <v/>
      </c>
      <c r="P67" s="198" t="str">
        <f>IF('(入力①) 基本情報入力シート'!Y88="","",'(入力①) 基本情報入力シート'!Y88)</f>
        <v/>
      </c>
      <c r="Q67" s="204" t="str">
        <f>IF('(入力①) 基本情報入力シート'!Z88="","",'(入力①) 基本情報入力シート'!Z88)</f>
        <v/>
      </c>
      <c r="R67" s="254" t="str">
        <f>IF('(入力①) 基本情報入力シート'!AA88="","",'(入力①) 基本情報入力シート'!AA88)</f>
        <v/>
      </c>
      <c r="S67" s="257"/>
      <c r="T67" s="261"/>
      <c r="U67" s="265" t="str">
        <f>IF(P67="","",VLOOKUP(P67,'【参考】数式用'!$A$5:$I$38,MATCH(T67,'【参考】数式用'!$H$4:$I$4,0)+7,0))</f>
        <v/>
      </c>
      <c r="V67" s="271"/>
      <c r="W67" s="225" t="s">
        <v>253</v>
      </c>
      <c r="X67" s="276"/>
      <c r="Y67" s="232" t="s">
        <v>37</v>
      </c>
      <c r="Z67" s="276"/>
      <c r="AA67" s="233" t="s">
        <v>237</v>
      </c>
      <c r="AB67" s="276"/>
      <c r="AC67" s="232" t="s">
        <v>37</v>
      </c>
      <c r="AD67" s="276"/>
      <c r="AE67" s="232" t="s">
        <v>42</v>
      </c>
      <c r="AF67" s="236" t="s">
        <v>72</v>
      </c>
      <c r="AG67" s="237" t="str">
        <f t="shared" si="0"/>
        <v/>
      </c>
      <c r="AH67" s="281" t="s">
        <v>255</v>
      </c>
      <c r="AI67" s="243" t="str">
        <f t="shared" si="1"/>
        <v/>
      </c>
      <c r="AJ67" s="151"/>
      <c r="AK67" s="289" t="str">
        <f t="shared" si="2"/>
        <v>○</v>
      </c>
      <c r="AL67" s="290" t="str">
        <f t="shared" si="3"/>
        <v/>
      </c>
      <c r="AM67" s="291"/>
      <c r="AN67" s="291"/>
      <c r="AO67" s="291"/>
      <c r="AP67" s="291"/>
      <c r="AQ67" s="291"/>
      <c r="AR67" s="291"/>
      <c r="AS67" s="291"/>
      <c r="AT67" s="291"/>
      <c r="AU67" s="292"/>
    </row>
    <row r="68" spans="1:47" ht="33" customHeight="1">
      <c r="A68" s="158">
        <f t="shared" si="4"/>
        <v>57</v>
      </c>
      <c r="B68" s="246" t="str">
        <f>IF('(入力①) 基本情報入力シート'!C89="","",'(入力①) 基本情報入力シート'!C89)</f>
        <v/>
      </c>
      <c r="C68" s="247" t="str">
        <f>IF('(入力①) 基本情報入力シート'!D89="","",'(入力①) 基本情報入力シート'!D89)</f>
        <v/>
      </c>
      <c r="D68" s="247" t="str">
        <f>IF('(入力①) 基本情報入力シート'!E89="","",'(入力①) 基本情報入力シート'!E89)</f>
        <v/>
      </c>
      <c r="E68" s="247" t="str">
        <f>IF('(入力①) 基本情報入力シート'!F89="","",'(入力①) 基本情報入力シート'!F89)</f>
        <v/>
      </c>
      <c r="F68" s="247" t="str">
        <f>IF('(入力①) 基本情報入力シート'!G89="","",'(入力①) 基本情報入力シート'!G89)</f>
        <v/>
      </c>
      <c r="G68" s="247" t="str">
        <f>IF('(入力①) 基本情報入力シート'!H89="","",'(入力①) 基本情報入力シート'!H89)</f>
        <v/>
      </c>
      <c r="H68" s="247" t="str">
        <f>IF('(入力①) 基本情報入力シート'!I89="","",'(入力①) 基本情報入力シート'!I89)</f>
        <v/>
      </c>
      <c r="I68" s="247" t="str">
        <f>IF('(入力①) 基本情報入力シート'!J89="","",'(入力①) 基本情報入力シート'!J89)</f>
        <v/>
      </c>
      <c r="J68" s="247" t="str">
        <f>IF('(入力①) 基本情報入力シート'!K89="","",'(入力①) 基本情報入力シート'!K89)</f>
        <v/>
      </c>
      <c r="K68" s="249" t="str">
        <f>IF('(入力①) 基本情報入力シート'!L89="","",'(入力①) 基本情報入力シート'!L89)</f>
        <v/>
      </c>
      <c r="L68" s="185" t="str">
        <f>IF('(入力①) 基本情報入力シート'!M89="","",'(入力①) 基本情報入力シート'!M89)</f>
        <v/>
      </c>
      <c r="M68" s="185" t="str">
        <f>IF('(入力①) 基本情報入力シート'!R89="","",'(入力①) 基本情報入力シート'!R89)</f>
        <v/>
      </c>
      <c r="N68" s="185" t="str">
        <f>IF('(入力①) 基本情報入力シート'!W89="","",'(入力①) 基本情報入力シート'!W89)</f>
        <v/>
      </c>
      <c r="O68" s="185" t="str">
        <f>IF('(入力①) 基本情報入力シート'!X89="","",'(入力①) 基本情報入力シート'!X89)</f>
        <v/>
      </c>
      <c r="P68" s="198" t="str">
        <f>IF('(入力①) 基本情報入力シート'!Y89="","",'(入力①) 基本情報入力シート'!Y89)</f>
        <v/>
      </c>
      <c r="Q68" s="204" t="str">
        <f>IF('(入力①) 基本情報入力シート'!Z89="","",'(入力①) 基本情報入力シート'!Z89)</f>
        <v/>
      </c>
      <c r="R68" s="254" t="str">
        <f>IF('(入力①) 基本情報入力シート'!AA89="","",'(入力①) 基本情報入力シート'!AA89)</f>
        <v/>
      </c>
      <c r="S68" s="257"/>
      <c r="T68" s="261"/>
      <c r="U68" s="265" t="str">
        <f>IF(P68="","",VLOOKUP(P68,'【参考】数式用'!$A$5:$I$38,MATCH(T68,'【参考】数式用'!$H$4:$I$4,0)+7,0))</f>
        <v/>
      </c>
      <c r="V68" s="271"/>
      <c r="W68" s="225" t="s">
        <v>253</v>
      </c>
      <c r="X68" s="276"/>
      <c r="Y68" s="232" t="s">
        <v>37</v>
      </c>
      <c r="Z68" s="276"/>
      <c r="AA68" s="233" t="s">
        <v>237</v>
      </c>
      <c r="AB68" s="276"/>
      <c r="AC68" s="232" t="s">
        <v>37</v>
      </c>
      <c r="AD68" s="276"/>
      <c r="AE68" s="232" t="s">
        <v>42</v>
      </c>
      <c r="AF68" s="236" t="s">
        <v>72</v>
      </c>
      <c r="AG68" s="237" t="str">
        <f t="shared" si="0"/>
        <v/>
      </c>
      <c r="AH68" s="281" t="s">
        <v>255</v>
      </c>
      <c r="AI68" s="243" t="str">
        <f t="shared" si="1"/>
        <v/>
      </c>
      <c r="AJ68" s="151"/>
      <c r="AK68" s="289" t="str">
        <f t="shared" si="2"/>
        <v>○</v>
      </c>
      <c r="AL68" s="290" t="str">
        <f t="shared" si="3"/>
        <v/>
      </c>
      <c r="AM68" s="291"/>
      <c r="AN68" s="291"/>
      <c r="AO68" s="291"/>
      <c r="AP68" s="291"/>
      <c r="AQ68" s="291"/>
      <c r="AR68" s="291"/>
      <c r="AS68" s="291"/>
      <c r="AT68" s="291"/>
      <c r="AU68" s="292"/>
    </row>
    <row r="69" spans="1:47" ht="33" customHeight="1">
      <c r="A69" s="158">
        <f t="shared" si="4"/>
        <v>58</v>
      </c>
      <c r="B69" s="246" t="str">
        <f>IF('(入力①) 基本情報入力シート'!C90="","",'(入力①) 基本情報入力シート'!C90)</f>
        <v/>
      </c>
      <c r="C69" s="247" t="str">
        <f>IF('(入力①) 基本情報入力シート'!D90="","",'(入力①) 基本情報入力シート'!D90)</f>
        <v/>
      </c>
      <c r="D69" s="247" t="str">
        <f>IF('(入力①) 基本情報入力シート'!E90="","",'(入力①) 基本情報入力シート'!E90)</f>
        <v/>
      </c>
      <c r="E69" s="247" t="str">
        <f>IF('(入力①) 基本情報入力シート'!F90="","",'(入力①) 基本情報入力シート'!F90)</f>
        <v/>
      </c>
      <c r="F69" s="247" t="str">
        <f>IF('(入力①) 基本情報入力シート'!G90="","",'(入力①) 基本情報入力シート'!G90)</f>
        <v/>
      </c>
      <c r="G69" s="247" t="str">
        <f>IF('(入力①) 基本情報入力シート'!H90="","",'(入力①) 基本情報入力シート'!H90)</f>
        <v/>
      </c>
      <c r="H69" s="247" t="str">
        <f>IF('(入力①) 基本情報入力シート'!I90="","",'(入力①) 基本情報入力シート'!I90)</f>
        <v/>
      </c>
      <c r="I69" s="247" t="str">
        <f>IF('(入力①) 基本情報入力シート'!J90="","",'(入力①) 基本情報入力シート'!J90)</f>
        <v/>
      </c>
      <c r="J69" s="247" t="str">
        <f>IF('(入力①) 基本情報入力シート'!K90="","",'(入力①) 基本情報入力シート'!K90)</f>
        <v/>
      </c>
      <c r="K69" s="249" t="str">
        <f>IF('(入力①) 基本情報入力シート'!L90="","",'(入力①) 基本情報入力シート'!L90)</f>
        <v/>
      </c>
      <c r="L69" s="185" t="str">
        <f>IF('(入力①) 基本情報入力シート'!M90="","",'(入力①) 基本情報入力シート'!M90)</f>
        <v/>
      </c>
      <c r="M69" s="185" t="str">
        <f>IF('(入力①) 基本情報入力シート'!R90="","",'(入力①) 基本情報入力シート'!R90)</f>
        <v/>
      </c>
      <c r="N69" s="185" t="str">
        <f>IF('(入力①) 基本情報入力シート'!W90="","",'(入力①) 基本情報入力シート'!W90)</f>
        <v/>
      </c>
      <c r="O69" s="185" t="str">
        <f>IF('(入力①) 基本情報入力シート'!X90="","",'(入力①) 基本情報入力シート'!X90)</f>
        <v/>
      </c>
      <c r="P69" s="198" t="str">
        <f>IF('(入力①) 基本情報入力シート'!Y90="","",'(入力①) 基本情報入力シート'!Y90)</f>
        <v/>
      </c>
      <c r="Q69" s="204" t="str">
        <f>IF('(入力①) 基本情報入力シート'!Z90="","",'(入力①) 基本情報入力シート'!Z90)</f>
        <v/>
      </c>
      <c r="R69" s="254" t="str">
        <f>IF('(入力①) 基本情報入力シート'!AA90="","",'(入力①) 基本情報入力シート'!AA90)</f>
        <v/>
      </c>
      <c r="S69" s="257"/>
      <c r="T69" s="261"/>
      <c r="U69" s="265" t="str">
        <f>IF(P69="","",VLOOKUP(P69,'【参考】数式用'!$A$5:$I$38,MATCH(T69,'【参考】数式用'!$H$4:$I$4,0)+7,0))</f>
        <v/>
      </c>
      <c r="V69" s="271"/>
      <c r="W69" s="225" t="s">
        <v>253</v>
      </c>
      <c r="X69" s="276"/>
      <c r="Y69" s="232" t="s">
        <v>37</v>
      </c>
      <c r="Z69" s="276"/>
      <c r="AA69" s="233" t="s">
        <v>237</v>
      </c>
      <c r="AB69" s="276"/>
      <c r="AC69" s="232" t="s">
        <v>37</v>
      </c>
      <c r="AD69" s="276"/>
      <c r="AE69" s="232" t="s">
        <v>42</v>
      </c>
      <c r="AF69" s="236" t="s">
        <v>72</v>
      </c>
      <c r="AG69" s="237" t="str">
        <f t="shared" si="0"/>
        <v/>
      </c>
      <c r="AH69" s="281" t="s">
        <v>255</v>
      </c>
      <c r="AI69" s="243" t="str">
        <f t="shared" si="1"/>
        <v/>
      </c>
      <c r="AJ69" s="151"/>
      <c r="AK69" s="289" t="str">
        <f t="shared" si="2"/>
        <v>○</v>
      </c>
      <c r="AL69" s="290" t="str">
        <f t="shared" si="3"/>
        <v/>
      </c>
      <c r="AM69" s="291"/>
      <c r="AN69" s="291"/>
      <c r="AO69" s="291"/>
      <c r="AP69" s="291"/>
      <c r="AQ69" s="291"/>
      <c r="AR69" s="291"/>
      <c r="AS69" s="291"/>
      <c r="AT69" s="291"/>
      <c r="AU69" s="292"/>
    </row>
    <row r="70" spans="1:47" ht="33" customHeight="1">
      <c r="A70" s="158">
        <f t="shared" si="4"/>
        <v>59</v>
      </c>
      <c r="B70" s="246" t="str">
        <f>IF('(入力①) 基本情報入力シート'!C91="","",'(入力①) 基本情報入力シート'!C91)</f>
        <v/>
      </c>
      <c r="C70" s="247" t="str">
        <f>IF('(入力①) 基本情報入力シート'!D91="","",'(入力①) 基本情報入力シート'!D91)</f>
        <v/>
      </c>
      <c r="D70" s="247" t="str">
        <f>IF('(入力①) 基本情報入力シート'!E91="","",'(入力①) 基本情報入力シート'!E91)</f>
        <v/>
      </c>
      <c r="E70" s="247" t="str">
        <f>IF('(入力①) 基本情報入力シート'!F91="","",'(入力①) 基本情報入力シート'!F91)</f>
        <v/>
      </c>
      <c r="F70" s="247" t="str">
        <f>IF('(入力①) 基本情報入力シート'!G91="","",'(入力①) 基本情報入力シート'!G91)</f>
        <v/>
      </c>
      <c r="G70" s="247" t="str">
        <f>IF('(入力①) 基本情報入力シート'!H91="","",'(入力①) 基本情報入力シート'!H91)</f>
        <v/>
      </c>
      <c r="H70" s="247" t="str">
        <f>IF('(入力①) 基本情報入力シート'!I91="","",'(入力①) 基本情報入力シート'!I91)</f>
        <v/>
      </c>
      <c r="I70" s="247" t="str">
        <f>IF('(入力①) 基本情報入力シート'!J91="","",'(入力①) 基本情報入力シート'!J91)</f>
        <v/>
      </c>
      <c r="J70" s="247" t="str">
        <f>IF('(入力①) 基本情報入力シート'!K91="","",'(入力①) 基本情報入力シート'!K91)</f>
        <v/>
      </c>
      <c r="K70" s="249" t="str">
        <f>IF('(入力①) 基本情報入力シート'!L91="","",'(入力①) 基本情報入力シート'!L91)</f>
        <v/>
      </c>
      <c r="L70" s="185" t="str">
        <f>IF('(入力①) 基本情報入力シート'!M91="","",'(入力①) 基本情報入力シート'!M91)</f>
        <v/>
      </c>
      <c r="M70" s="185" t="str">
        <f>IF('(入力①) 基本情報入力シート'!R91="","",'(入力①) 基本情報入力シート'!R91)</f>
        <v/>
      </c>
      <c r="N70" s="185" t="str">
        <f>IF('(入力①) 基本情報入力シート'!W91="","",'(入力①) 基本情報入力シート'!W91)</f>
        <v/>
      </c>
      <c r="O70" s="185" t="str">
        <f>IF('(入力①) 基本情報入力シート'!X91="","",'(入力①) 基本情報入力シート'!X91)</f>
        <v/>
      </c>
      <c r="P70" s="198" t="str">
        <f>IF('(入力①) 基本情報入力シート'!Y91="","",'(入力①) 基本情報入力シート'!Y91)</f>
        <v/>
      </c>
      <c r="Q70" s="204" t="str">
        <f>IF('(入力①) 基本情報入力シート'!Z91="","",'(入力①) 基本情報入力シート'!Z91)</f>
        <v/>
      </c>
      <c r="R70" s="254" t="str">
        <f>IF('(入力①) 基本情報入力シート'!AA91="","",'(入力①) 基本情報入力シート'!AA91)</f>
        <v/>
      </c>
      <c r="S70" s="257"/>
      <c r="T70" s="261"/>
      <c r="U70" s="265" t="str">
        <f>IF(P70="","",VLOOKUP(P70,'【参考】数式用'!$A$5:$I$38,MATCH(T70,'【参考】数式用'!$H$4:$I$4,0)+7,0))</f>
        <v/>
      </c>
      <c r="V70" s="271"/>
      <c r="W70" s="225" t="s">
        <v>253</v>
      </c>
      <c r="X70" s="276"/>
      <c r="Y70" s="232" t="s">
        <v>37</v>
      </c>
      <c r="Z70" s="276"/>
      <c r="AA70" s="233" t="s">
        <v>237</v>
      </c>
      <c r="AB70" s="276"/>
      <c r="AC70" s="232" t="s">
        <v>37</v>
      </c>
      <c r="AD70" s="276"/>
      <c r="AE70" s="232" t="s">
        <v>42</v>
      </c>
      <c r="AF70" s="236" t="s">
        <v>72</v>
      </c>
      <c r="AG70" s="237" t="str">
        <f t="shared" si="0"/>
        <v/>
      </c>
      <c r="AH70" s="281" t="s">
        <v>255</v>
      </c>
      <c r="AI70" s="243" t="str">
        <f t="shared" si="1"/>
        <v/>
      </c>
      <c r="AJ70" s="151"/>
      <c r="AK70" s="289" t="str">
        <f t="shared" si="2"/>
        <v>○</v>
      </c>
      <c r="AL70" s="290" t="str">
        <f t="shared" si="3"/>
        <v/>
      </c>
      <c r="AM70" s="291"/>
      <c r="AN70" s="291"/>
      <c r="AO70" s="291"/>
      <c r="AP70" s="291"/>
      <c r="AQ70" s="291"/>
      <c r="AR70" s="291"/>
      <c r="AS70" s="291"/>
      <c r="AT70" s="291"/>
      <c r="AU70" s="292"/>
    </row>
    <row r="71" spans="1:47" ht="33" customHeight="1">
      <c r="A71" s="158">
        <f t="shared" si="4"/>
        <v>60</v>
      </c>
      <c r="B71" s="246" t="str">
        <f>IF('(入力①) 基本情報入力シート'!C92="","",'(入力①) 基本情報入力シート'!C92)</f>
        <v/>
      </c>
      <c r="C71" s="247" t="str">
        <f>IF('(入力①) 基本情報入力シート'!D92="","",'(入力①) 基本情報入力シート'!D92)</f>
        <v/>
      </c>
      <c r="D71" s="247" t="str">
        <f>IF('(入力①) 基本情報入力シート'!E92="","",'(入力①) 基本情報入力シート'!E92)</f>
        <v/>
      </c>
      <c r="E71" s="247" t="str">
        <f>IF('(入力①) 基本情報入力シート'!F92="","",'(入力①) 基本情報入力シート'!F92)</f>
        <v/>
      </c>
      <c r="F71" s="247" t="str">
        <f>IF('(入力①) 基本情報入力シート'!G92="","",'(入力①) 基本情報入力シート'!G92)</f>
        <v/>
      </c>
      <c r="G71" s="247" t="str">
        <f>IF('(入力①) 基本情報入力シート'!H92="","",'(入力①) 基本情報入力シート'!H92)</f>
        <v/>
      </c>
      <c r="H71" s="247" t="str">
        <f>IF('(入力①) 基本情報入力シート'!I92="","",'(入力①) 基本情報入力シート'!I92)</f>
        <v/>
      </c>
      <c r="I71" s="247" t="str">
        <f>IF('(入力①) 基本情報入力シート'!J92="","",'(入力①) 基本情報入力シート'!J92)</f>
        <v/>
      </c>
      <c r="J71" s="247" t="str">
        <f>IF('(入力①) 基本情報入力シート'!K92="","",'(入力①) 基本情報入力シート'!K92)</f>
        <v/>
      </c>
      <c r="K71" s="249" t="str">
        <f>IF('(入力①) 基本情報入力シート'!L92="","",'(入力①) 基本情報入力シート'!L92)</f>
        <v/>
      </c>
      <c r="L71" s="185" t="str">
        <f>IF('(入力①) 基本情報入力シート'!M92="","",'(入力①) 基本情報入力シート'!M92)</f>
        <v/>
      </c>
      <c r="M71" s="185" t="str">
        <f>IF('(入力①) 基本情報入力シート'!R92="","",'(入力①) 基本情報入力シート'!R92)</f>
        <v/>
      </c>
      <c r="N71" s="185" t="str">
        <f>IF('(入力①) 基本情報入力シート'!W92="","",'(入力①) 基本情報入力シート'!W92)</f>
        <v/>
      </c>
      <c r="O71" s="185" t="str">
        <f>IF('(入力①) 基本情報入力シート'!X92="","",'(入力①) 基本情報入力シート'!X92)</f>
        <v/>
      </c>
      <c r="P71" s="198" t="str">
        <f>IF('(入力①) 基本情報入力シート'!Y92="","",'(入力①) 基本情報入力シート'!Y92)</f>
        <v/>
      </c>
      <c r="Q71" s="204" t="str">
        <f>IF('(入力①) 基本情報入力シート'!Z92="","",'(入力①) 基本情報入力シート'!Z92)</f>
        <v/>
      </c>
      <c r="R71" s="254" t="str">
        <f>IF('(入力①) 基本情報入力シート'!AA92="","",'(入力①) 基本情報入力シート'!AA92)</f>
        <v/>
      </c>
      <c r="S71" s="257"/>
      <c r="T71" s="261"/>
      <c r="U71" s="265" t="str">
        <f>IF(P71="","",VLOOKUP(P71,'【参考】数式用'!$A$5:$I$38,MATCH(T71,'【参考】数式用'!$H$4:$I$4,0)+7,0))</f>
        <v/>
      </c>
      <c r="V71" s="271"/>
      <c r="W71" s="225" t="s">
        <v>253</v>
      </c>
      <c r="X71" s="276"/>
      <c r="Y71" s="232" t="s">
        <v>37</v>
      </c>
      <c r="Z71" s="276"/>
      <c r="AA71" s="233" t="s">
        <v>237</v>
      </c>
      <c r="AB71" s="276"/>
      <c r="AC71" s="232" t="s">
        <v>37</v>
      </c>
      <c r="AD71" s="276"/>
      <c r="AE71" s="232" t="s">
        <v>42</v>
      </c>
      <c r="AF71" s="236" t="s">
        <v>72</v>
      </c>
      <c r="AG71" s="237" t="str">
        <f t="shared" si="0"/>
        <v/>
      </c>
      <c r="AH71" s="281" t="s">
        <v>255</v>
      </c>
      <c r="AI71" s="243" t="str">
        <f t="shared" si="1"/>
        <v/>
      </c>
      <c r="AJ71" s="151"/>
      <c r="AK71" s="289" t="str">
        <f t="shared" si="2"/>
        <v>○</v>
      </c>
      <c r="AL71" s="290" t="str">
        <f t="shared" si="3"/>
        <v/>
      </c>
      <c r="AM71" s="291"/>
      <c r="AN71" s="291"/>
      <c r="AO71" s="291"/>
      <c r="AP71" s="291"/>
      <c r="AQ71" s="291"/>
      <c r="AR71" s="291"/>
      <c r="AS71" s="291"/>
      <c r="AT71" s="291"/>
      <c r="AU71" s="292"/>
    </row>
    <row r="72" spans="1:47" ht="33" customHeight="1">
      <c r="A72" s="158">
        <f t="shared" si="4"/>
        <v>61</v>
      </c>
      <c r="B72" s="246" t="str">
        <f>IF('(入力①) 基本情報入力シート'!C93="","",'(入力①) 基本情報入力シート'!C93)</f>
        <v/>
      </c>
      <c r="C72" s="247" t="str">
        <f>IF('(入力①) 基本情報入力シート'!D93="","",'(入力①) 基本情報入力シート'!D93)</f>
        <v/>
      </c>
      <c r="D72" s="247" t="str">
        <f>IF('(入力①) 基本情報入力シート'!E93="","",'(入力①) 基本情報入力シート'!E93)</f>
        <v/>
      </c>
      <c r="E72" s="247" t="str">
        <f>IF('(入力①) 基本情報入力シート'!F93="","",'(入力①) 基本情報入力シート'!F93)</f>
        <v/>
      </c>
      <c r="F72" s="247" t="str">
        <f>IF('(入力①) 基本情報入力シート'!G93="","",'(入力①) 基本情報入力シート'!G93)</f>
        <v/>
      </c>
      <c r="G72" s="247" t="str">
        <f>IF('(入力①) 基本情報入力シート'!H93="","",'(入力①) 基本情報入力シート'!H93)</f>
        <v/>
      </c>
      <c r="H72" s="247" t="str">
        <f>IF('(入力①) 基本情報入力シート'!I93="","",'(入力①) 基本情報入力シート'!I93)</f>
        <v/>
      </c>
      <c r="I72" s="247" t="str">
        <f>IF('(入力①) 基本情報入力シート'!J93="","",'(入力①) 基本情報入力シート'!J93)</f>
        <v/>
      </c>
      <c r="J72" s="247" t="str">
        <f>IF('(入力①) 基本情報入力シート'!K93="","",'(入力①) 基本情報入力シート'!K93)</f>
        <v/>
      </c>
      <c r="K72" s="249" t="str">
        <f>IF('(入力①) 基本情報入力シート'!L93="","",'(入力①) 基本情報入力シート'!L93)</f>
        <v/>
      </c>
      <c r="L72" s="185" t="str">
        <f>IF('(入力①) 基本情報入力シート'!M93="","",'(入力①) 基本情報入力シート'!M93)</f>
        <v/>
      </c>
      <c r="M72" s="185" t="str">
        <f>IF('(入力①) 基本情報入力シート'!R93="","",'(入力①) 基本情報入力シート'!R93)</f>
        <v/>
      </c>
      <c r="N72" s="185" t="str">
        <f>IF('(入力①) 基本情報入力シート'!W93="","",'(入力①) 基本情報入力シート'!W93)</f>
        <v/>
      </c>
      <c r="O72" s="185" t="str">
        <f>IF('(入力①) 基本情報入力シート'!X93="","",'(入力①) 基本情報入力シート'!X93)</f>
        <v/>
      </c>
      <c r="P72" s="198" t="str">
        <f>IF('(入力①) 基本情報入力シート'!Y93="","",'(入力①) 基本情報入力シート'!Y93)</f>
        <v/>
      </c>
      <c r="Q72" s="204" t="str">
        <f>IF('(入力①) 基本情報入力シート'!Z93="","",'(入力①) 基本情報入力シート'!Z93)</f>
        <v/>
      </c>
      <c r="R72" s="254" t="str">
        <f>IF('(入力①) 基本情報入力シート'!AA93="","",'(入力①) 基本情報入力シート'!AA93)</f>
        <v/>
      </c>
      <c r="S72" s="257"/>
      <c r="T72" s="261"/>
      <c r="U72" s="265" t="str">
        <f>IF(P72="","",VLOOKUP(P72,'【参考】数式用'!$A$5:$I$38,MATCH(T72,'【参考】数式用'!$H$4:$I$4,0)+7,0))</f>
        <v/>
      </c>
      <c r="V72" s="271"/>
      <c r="W72" s="225" t="s">
        <v>253</v>
      </c>
      <c r="X72" s="276"/>
      <c r="Y72" s="232" t="s">
        <v>37</v>
      </c>
      <c r="Z72" s="276"/>
      <c r="AA72" s="233" t="s">
        <v>237</v>
      </c>
      <c r="AB72" s="276"/>
      <c r="AC72" s="232" t="s">
        <v>37</v>
      </c>
      <c r="AD72" s="276"/>
      <c r="AE72" s="232" t="s">
        <v>42</v>
      </c>
      <c r="AF72" s="236" t="s">
        <v>72</v>
      </c>
      <c r="AG72" s="237" t="str">
        <f t="shared" si="0"/>
        <v/>
      </c>
      <c r="AH72" s="281" t="s">
        <v>255</v>
      </c>
      <c r="AI72" s="243" t="str">
        <f t="shared" si="1"/>
        <v/>
      </c>
      <c r="AJ72" s="151"/>
      <c r="AK72" s="289" t="str">
        <f t="shared" si="2"/>
        <v>○</v>
      </c>
      <c r="AL72" s="290" t="str">
        <f t="shared" si="3"/>
        <v/>
      </c>
      <c r="AM72" s="291"/>
      <c r="AN72" s="291"/>
      <c r="AO72" s="291"/>
      <c r="AP72" s="291"/>
      <c r="AQ72" s="291"/>
      <c r="AR72" s="291"/>
      <c r="AS72" s="291"/>
      <c r="AT72" s="291"/>
      <c r="AU72" s="292"/>
    </row>
    <row r="73" spans="1:47" ht="33" customHeight="1">
      <c r="A73" s="158">
        <f t="shared" si="4"/>
        <v>62</v>
      </c>
      <c r="B73" s="246" t="str">
        <f>IF('(入力①) 基本情報入力シート'!C94="","",'(入力①) 基本情報入力シート'!C94)</f>
        <v/>
      </c>
      <c r="C73" s="247" t="str">
        <f>IF('(入力①) 基本情報入力シート'!D94="","",'(入力①) 基本情報入力シート'!D94)</f>
        <v/>
      </c>
      <c r="D73" s="247" t="str">
        <f>IF('(入力①) 基本情報入力シート'!E94="","",'(入力①) 基本情報入力シート'!E94)</f>
        <v/>
      </c>
      <c r="E73" s="247" t="str">
        <f>IF('(入力①) 基本情報入力シート'!F94="","",'(入力①) 基本情報入力シート'!F94)</f>
        <v/>
      </c>
      <c r="F73" s="247" t="str">
        <f>IF('(入力①) 基本情報入力シート'!G94="","",'(入力①) 基本情報入力シート'!G94)</f>
        <v/>
      </c>
      <c r="G73" s="247" t="str">
        <f>IF('(入力①) 基本情報入力シート'!H94="","",'(入力①) 基本情報入力シート'!H94)</f>
        <v/>
      </c>
      <c r="H73" s="247" t="str">
        <f>IF('(入力①) 基本情報入力シート'!I94="","",'(入力①) 基本情報入力シート'!I94)</f>
        <v/>
      </c>
      <c r="I73" s="247" t="str">
        <f>IF('(入力①) 基本情報入力シート'!J94="","",'(入力①) 基本情報入力シート'!J94)</f>
        <v/>
      </c>
      <c r="J73" s="247" t="str">
        <f>IF('(入力①) 基本情報入力シート'!K94="","",'(入力①) 基本情報入力シート'!K94)</f>
        <v/>
      </c>
      <c r="K73" s="249" t="str">
        <f>IF('(入力①) 基本情報入力シート'!L94="","",'(入力①) 基本情報入力シート'!L94)</f>
        <v/>
      </c>
      <c r="L73" s="185" t="str">
        <f>IF('(入力①) 基本情報入力シート'!M94="","",'(入力①) 基本情報入力シート'!M94)</f>
        <v/>
      </c>
      <c r="M73" s="185" t="str">
        <f>IF('(入力①) 基本情報入力シート'!R94="","",'(入力①) 基本情報入力シート'!R94)</f>
        <v/>
      </c>
      <c r="N73" s="185" t="str">
        <f>IF('(入力①) 基本情報入力シート'!W94="","",'(入力①) 基本情報入力シート'!W94)</f>
        <v/>
      </c>
      <c r="O73" s="185" t="str">
        <f>IF('(入力①) 基本情報入力シート'!X94="","",'(入力①) 基本情報入力シート'!X94)</f>
        <v/>
      </c>
      <c r="P73" s="198" t="str">
        <f>IF('(入力①) 基本情報入力シート'!Y94="","",'(入力①) 基本情報入力シート'!Y94)</f>
        <v/>
      </c>
      <c r="Q73" s="204" t="str">
        <f>IF('(入力①) 基本情報入力シート'!Z94="","",'(入力①) 基本情報入力シート'!Z94)</f>
        <v/>
      </c>
      <c r="R73" s="254" t="str">
        <f>IF('(入力①) 基本情報入力シート'!AA94="","",'(入力①) 基本情報入力シート'!AA94)</f>
        <v/>
      </c>
      <c r="S73" s="257"/>
      <c r="T73" s="261"/>
      <c r="U73" s="265" t="str">
        <f>IF(P73="","",VLOOKUP(P73,'【参考】数式用'!$A$5:$I$38,MATCH(T73,'【参考】数式用'!$H$4:$I$4,0)+7,0))</f>
        <v/>
      </c>
      <c r="V73" s="271"/>
      <c r="W73" s="225" t="s">
        <v>253</v>
      </c>
      <c r="X73" s="276"/>
      <c r="Y73" s="232" t="s">
        <v>37</v>
      </c>
      <c r="Z73" s="276"/>
      <c r="AA73" s="233" t="s">
        <v>237</v>
      </c>
      <c r="AB73" s="276"/>
      <c r="AC73" s="232" t="s">
        <v>37</v>
      </c>
      <c r="AD73" s="276"/>
      <c r="AE73" s="232" t="s">
        <v>42</v>
      </c>
      <c r="AF73" s="236" t="s">
        <v>72</v>
      </c>
      <c r="AG73" s="237" t="str">
        <f t="shared" si="0"/>
        <v/>
      </c>
      <c r="AH73" s="281" t="s">
        <v>255</v>
      </c>
      <c r="AI73" s="243" t="str">
        <f t="shared" si="1"/>
        <v/>
      </c>
      <c r="AJ73" s="151"/>
      <c r="AK73" s="289" t="str">
        <f t="shared" si="2"/>
        <v>○</v>
      </c>
      <c r="AL73" s="290" t="str">
        <f t="shared" si="3"/>
        <v/>
      </c>
      <c r="AM73" s="291"/>
      <c r="AN73" s="291"/>
      <c r="AO73" s="291"/>
      <c r="AP73" s="291"/>
      <c r="AQ73" s="291"/>
      <c r="AR73" s="291"/>
      <c r="AS73" s="291"/>
      <c r="AT73" s="291"/>
      <c r="AU73" s="292"/>
    </row>
    <row r="74" spans="1:47" ht="33" customHeight="1">
      <c r="A74" s="158">
        <f t="shared" si="4"/>
        <v>63</v>
      </c>
      <c r="B74" s="246" t="str">
        <f>IF('(入力①) 基本情報入力シート'!C95="","",'(入力①) 基本情報入力シート'!C95)</f>
        <v/>
      </c>
      <c r="C74" s="247" t="str">
        <f>IF('(入力①) 基本情報入力シート'!D95="","",'(入力①) 基本情報入力シート'!D95)</f>
        <v/>
      </c>
      <c r="D74" s="247" t="str">
        <f>IF('(入力①) 基本情報入力シート'!E95="","",'(入力①) 基本情報入力シート'!E95)</f>
        <v/>
      </c>
      <c r="E74" s="247" t="str">
        <f>IF('(入力①) 基本情報入力シート'!F95="","",'(入力①) 基本情報入力シート'!F95)</f>
        <v/>
      </c>
      <c r="F74" s="247" t="str">
        <f>IF('(入力①) 基本情報入力シート'!G95="","",'(入力①) 基本情報入力シート'!G95)</f>
        <v/>
      </c>
      <c r="G74" s="247" t="str">
        <f>IF('(入力①) 基本情報入力シート'!H95="","",'(入力①) 基本情報入力シート'!H95)</f>
        <v/>
      </c>
      <c r="H74" s="247" t="str">
        <f>IF('(入力①) 基本情報入力シート'!I95="","",'(入力①) 基本情報入力シート'!I95)</f>
        <v/>
      </c>
      <c r="I74" s="247" t="str">
        <f>IF('(入力①) 基本情報入力シート'!J95="","",'(入力①) 基本情報入力シート'!J95)</f>
        <v/>
      </c>
      <c r="J74" s="247" t="str">
        <f>IF('(入力①) 基本情報入力シート'!K95="","",'(入力①) 基本情報入力シート'!K95)</f>
        <v/>
      </c>
      <c r="K74" s="249" t="str">
        <f>IF('(入力①) 基本情報入力シート'!L95="","",'(入力①) 基本情報入力シート'!L95)</f>
        <v/>
      </c>
      <c r="L74" s="185" t="str">
        <f>IF('(入力①) 基本情報入力シート'!M95="","",'(入力①) 基本情報入力シート'!M95)</f>
        <v/>
      </c>
      <c r="M74" s="185" t="str">
        <f>IF('(入力①) 基本情報入力シート'!R95="","",'(入力①) 基本情報入力シート'!R95)</f>
        <v/>
      </c>
      <c r="N74" s="185" t="str">
        <f>IF('(入力①) 基本情報入力シート'!W95="","",'(入力①) 基本情報入力シート'!W95)</f>
        <v/>
      </c>
      <c r="O74" s="185" t="str">
        <f>IF('(入力①) 基本情報入力シート'!X95="","",'(入力①) 基本情報入力シート'!X95)</f>
        <v/>
      </c>
      <c r="P74" s="198" t="str">
        <f>IF('(入力①) 基本情報入力シート'!Y95="","",'(入力①) 基本情報入力シート'!Y95)</f>
        <v/>
      </c>
      <c r="Q74" s="204" t="str">
        <f>IF('(入力①) 基本情報入力シート'!Z95="","",'(入力①) 基本情報入力シート'!Z95)</f>
        <v/>
      </c>
      <c r="R74" s="254" t="str">
        <f>IF('(入力①) 基本情報入力シート'!AA95="","",'(入力①) 基本情報入力シート'!AA95)</f>
        <v/>
      </c>
      <c r="S74" s="257"/>
      <c r="T74" s="261"/>
      <c r="U74" s="265" t="str">
        <f>IF(P74="","",VLOOKUP(P74,'【参考】数式用'!$A$5:$I$38,MATCH(T74,'【参考】数式用'!$H$4:$I$4,0)+7,0))</f>
        <v/>
      </c>
      <c r="V74" s="271"/>
      <c r="W74" s="225" t="s">
        <v>253</v>
      </c>
      <c r="X74" s="276"/>
      <c r="Y74" s="232" t="s">
        <v>37</v>
      </c>
      <c r="Z74" s="276"/>
      <c r="AA74" s="233" t="s">
        <v>237</v>
      </c>
      <c r="AB74" s="276"/>
      <c r="AC74" s="232" t="s">
        <v>37</v>
      </c>
      <c r="AD74" s="276"/>
      <c r="AE74" s="232" t="s">
        <v>42</v>
      </c>
      <c r="AF74" s="236" t="s">
        <v>72</v>
      </c>
      <c r="AG74" s="237" t="str">
        <f t="shared" si="0"/>
        <v/>
      </c>
      <c r="AH74" s="281" t="s">
        <v>255</v>
      </c>
      <c r="AI74" s="243" t="str">
        <f t="shared" si="1"/>
        <v/>
      </c>
      <c r="AJ74" s="151"/>
      <c r="AK74" s="289" t="str">
        <f t="shared" si="2"/>
        <v>○</v>
      </c>
      <c r="AL74" s="290" t="str">
        <f t="shared" si="3"/>
        <v/>
      </c>
      <c r="AM74" s="291"/>
      <c r="AN74" s="291"/>
      <c r="AO74" s="291"/>
      <c r="AP74" s="291"/>
      <c r="AQ74" s="291"/>
      <c r="AR74" s="291"/>
      <c r="AS74" s="291"/>
      <c r="AT74" s="291"/>
      <c r="AU74" s="292"/>
    </row>
    <row r="75" spans="1:47" ht="33" customHeight="1">
      <c r="A75" s="158">
        <f t="shared" si="4"/>
        <v>64</v>
      </c>
      <c r="B75" s="246" t="str">
        <f>IF('(入力①) 基本情報入力シート'!C96="","",'(入力①) 基本情報入力シート'!C96)</f>
        <v/>
      </c>
      <c r="C75" s="247" t="str">
        <f>IF('(入力①) 基本情報入力シート'!D96="","",'(入力①) 基本情報入力シート'!D96)</f>
        <v/>
      </c>
      <c r="D75" s="247" t="str">
        <f>IF('(入力①) 基本情報入力シート'!E96="","",'(入力①) 基本情報入力シート'!E96)</f>
        <v/>
      </c>
      <c r="E75" s="247" t="str">
        <f>IF('(入力①) 基本情報入力シート'!F96="","",'(入力①) 基本情報入力シート'!F96)</f>
        <v/>
      </c>
      <c r="F75" s="247" t="str">
        <f>IF('(入力①) 基本情報入力シート'!G96="","",'(入力①) 基本情報入力シート'!G96)</f>
        <v/>
      </c>
      <c r="G75" s="247" t="str">
        <f>IF('(入力①) 基本情報入力シート'!H96="","",'(入力①) 基本情報入力シート'!H96)</f>
        <v/>
      </c>
      <c r="H75" s="247" t="str">
        <f>IF('(入力①) 基本情報入力シート'!I96="","",'(入力①) 基本情報入力シート'!I96)</f>
        <v/>
      </c>
      <c r="I75" s="247" t="str">
        <f>IF('(入力①) 基本情報入力シート'!J96="","",'(入力①) 基本情報入力シート'!J96)</f>
        <v/>
      </c>
      <c r="J75" s="247" t="str">
        <f>IF('(入力①) 基本情報入力シート'!K96="","",'(入力①) 基本情報入力シート'!K96)</f>
        <v/>
      </c>
      <c r="K75" s="249" t="str">
        <f>IF('(入力①) 基本情報入力シート'!L96="","",'(入力①) 基本情報入力シート'!L96)</f>
        <v/>
      </c>
      <c r="L75" s="185" t="str">
        <f>IF('(入力①) 基本情報入力シート'!M96="","",'(入力①) 基本情報入力シート'!M96)</f>
        <v/>
      </c>
      <c r="M75" s="185" t="str">
        <f>IF('(入力①) 基本情報入力シート'!R96="","",'(入力①) 基本情報入力シート'!R96)</f>
        <v/>
      </c>
      <c r="N75" s="185" t="str">
        <f>IF('(入力①) 基本情報入力シート'!W96="","",'(入力①) 基本情報入力シート'!W96)</f>
        <v/>
      </c>
      <c r="O75" s="185" t="str">
        <f>IF('(入力①) 基本情報入力シート'!X96="","",'(入力①) 基本情報入力シート'!X96)</f>
        <v/>
      </c>
      <c r="P75" s="198" t="str">
        <f>IF('(入力①) 基本情報入力シート'!Y96="","",'(入力①) 基本情報入力シート'!Y96)</f>
        <v/>
      </c>
      <c r="Q75" s="204" t="str">
        <f>IF('(入力①) 基本情報入力シート'!Z96="","",'(入力①) 基本情報入力シート'!Z96)</f>
        <v/>
      </c>
      <c r="R75" s="254" t="str">
        <f>IF('(入力①) 基本情報入力シート'!AA96="","",'(入力①) 基本情報入力シート'!AA96)</f>
        <v/>
      </c>
      <c r="S75" s="257"/>
      <c r="T75" s="261"/>
      <c r="U75" s="265" t="str">
        <f>IF(P75="","",VLOOKUP(P75,'【参考】数式用'!$A$5:$I$38,MATCH(T75,'【参考】数式用'!$H$4:$I$4,0)+7,0))</f>
        <v/>
      </c>
      <c r="V75" s="271"/>
      <c r="W75" s="225" t="s">
        <v>253</v>
      </c>
      <c r="X75" s="276"/>
      <c r="Y75" s="232" t="s">
        <v>37</v>
      </c>
      <c r="Z75" s="276"/>
      <c r="AA75" s="233" t="s">
        <v>237</v>
      </c>
      <c r="AB75" s="276"/>
      <c r="AC75" s="232" t="s">
        <v>37</v>
      </c>
      <c r="AD75" s="276"/>
      <c r="AE75" s="232" t="s">
        <v>42</v>
      </c>
      <c r="AF75" s="236" t="s">
        <v>72</v>
      </c>
      <c r="AG75" s="237" t="str">
        <f t="shared" si="0"/>
        <v/>
      </c>
      <c r="AH75" s="281" t="s">
        <v>255</v>
      </c>
      <c r="AI75" s="243" t="str">
        <f t="shared" si="1"/>
        <v/>
      </c>
      <c r="AJ75" s="151"/>
      <c r="AK75" s="289" t="str">
        <f t="shared" si="2"/>
        <v>○</v>
      </c>
      <c r="AL75" s="290" t="str">
        <f t="shared" si="3"/>
        <v/>
      </c>
      <c r="AM75" s="291"/>
      <c r="AN75" s="291"/>
      <c r="AO75" s="291"/>
      <c r="AP75" s="291"/>
      <c r="AQ75" s="291"/>
      <c r="AR75" s="291"/>
      <c r="AS75" s="291"/>
      <c r="AT75" s="291"/>
      <c r="AU75" s="292"/>
    </row>
    <row r="76" spans="1:47" ht="33" customHeight="1">
      <c r="A76" s="158">
        <f t="shared" si="4"/>
        <v>65</v>
      </c>
      <c r="B76" s="246" t="str">
        <f>IF('(入力①) 基本情報入力シート'!C97="","",'(入力①) 基本情報入力シート'!C97)</f>
        <v/>
      </c>
      <c r="C76" s="247" t="str">
        <f>IF('(入力①) 基本情報入力シート'!D97="","",'(入力①) 基本情報入力シート'!D97)</f>
        <v/>
      </c>
      <c r="D76" s="247" t="str">
        <f>IF('(入力①) 基本情報入力シート'!E97="","",'(入力①) 基本情報入力シート'!E97)</f>
        <v/>
      </c>
      <c r="E76" s="247" t="str">
        <f>IF('(入力①) 基本情報入力シート'!F97="","",'(入力①) 基本情報入力シート'!F97)</f>
        <v/>
      </c>
      <c r="F76" s="247" t="str">
        <f>IF('(入力①) 基本情報入力シート'!G97="","",'(入力①) 基本情報入力シート'!G97)</f>
        <v/>
      </c>
      <c r="G76" s="247" t="str">
        <f>IF('(入力①) 基本情報入力シート'!H97="","",'(入力①) 基本情報入力シート'!H97)</f>
        <v/>
      </c>
      <c r="H76" s="247" t="str">
        <f>IF('(入力①) 基本情報入力シート'!I97="","",'(入力①) 基本情報入力シート'!I97)</f>
        <v/>
      </c>
      <c r="I76" s="247" t="str">
        <f>IF('(入力①) 基本情報入力シート'!J97="","",'(入力①) 基本情報入力シート'!J97)</f>
        <v/>
      </c>
      <c r="J76" s="247" t="str">
        <f>IF('(入力①) 基本情報入力シート'!K97="","",'(入力①) 基本情報入力シート'!K97)</f>
        <v/>
      </c>
      <c r="K76" s="249" t="str">
        <f>IF('(入力①) 基本情報入力シート'!L97="","",'(入力①) 基本情報入力シート'!L97)</f>
        <v/>
      </c>
      <c r="L76" s="185" t="str">
        <f>IF('(入力①) 基本情報入力シート'!M97="","",'(入力①) 基本情報入力シート'!M97)</f>
        <v/>
      </c>
      <c r="M76" s="185" t="str">
        <f>IF('(入力①) 基本情報入力シート'!R97="","",'(入力①) 基本情報入力シート'!R97)</f>
        <v/>
      </c>
      <c r="N76" s="185" t="str">
        <f>IF('(入力①) 基本情報入力シート'!W97="","",'(入力①) 基本情報入力シート'!W97)</f>
        <v/>
      </c>
      <c r="O76" s="185" t="str">
        <f>IF('(入力①) 基本情報入力シート'!X97="","",'(入力①) 基本情報入力シート'!X97)</f>
        <v/>
      </c>
      <c r="P76" s="198" t="str">
        <f>IF('(入力①) 基本情報入力シート'!Y97="","",'(入力①) 基本情報入力シート'!Y97)</f>
        <v/>
      </c>
      <c r="Q76" s="204" t="str">
        <f>IF('(入力①) 基本情報入力シート'!Z97="","",'(入力①) 基本情報入力シート'!Z97)</f>
        <v/>
      </c>
      <c r="R76" s="254" t="str">
        <f>IF('(入力①) 基本情報入力シート'!AA97="","",'(入力①) 基本情報入力シート'!AA97)</f>
        <v/>
      </c>
      <c r="S76" s="257"/>
      <c r="T76" s="261"/>
      <c r="U76" s="265" t="str">
        <f>IF(P76="","",VLOOKUP(P76,'【参考】数式用'!$A$5:$I$38,MATCH(T76,'【参考】数式用'!$H$4:$I$4,0)+7,0))</f>
        <v/>
      </c>
      <c r="V76" s="271"/>
      <c r="W76" s="225" t="s">
        <v>253</v>
      </c>
      <c r="X76" s="276"/>
      <c r="Y76" s="232" t="s">
        <v>37</v>
      </c>
      <c r="Z76" s="276"/>
      <c r="AA76" s="233" t="s">
        <v>237</v>
      </c>
      <c r="AB76" s="276"/>
      <c r="AC76" s="232" t="s">
        <v>37</v>
      </c>
      <c r="AD76" s="276"/>
      <c r="AE76" s="232" t="s">
        <v>42</v>
      </c>
      <c r="AF76" s="236" t="s">
        <v>72</v>
      </c>
      <c r="AG76" s="237" t="str">
        <f t="shared" ref="AG76:AG111" si="5">IF(X76&gt;=1,(AB76*12+AD76)-(X76*12+Z76)+1,"")</f>
        <v/>
      </c>
      <c r="AH76" s="281" t="s">
        <v>255</v>
      </c>
      <c r="AI76" s="243" t="str">
        <f t="shared" ref="AI76:AI111" si="6">IFERROR(ROUNDDOWN(ROUND(Q76*R76,0)*U76,0)*AG76,"")</f>
        <v/>
      </c>
      <c r="AJ76" s="151"/>
      <c r="AK76" s="289" t="str">
        <f t="shared" ref="AK76:AK111" si="7">IFERROR(IF(AND(T76="特定加算Ⅰ",OR(V76="",V76="-",V76="いずれも取得していない")),"☓","○"),"")</f>
        <v>○</v>
      </c>
      <c r="AL76" s="290" t="str">
        <f t="shared" ref="AL76:AL111" si="8">IFERROR(IF(AND(T76="特定加算Ⅰ",OR(V76="",V76="-",V76="いずれも取得していない")),"！特定加算Ⅰが選択されています。該当する介護福祉士配置等要件を選択してください。",""),"")</f>
        <v/>
      </c>
      <c r="AM76" s="291"/>
      <c r="AN76" s="291"/>
      <c r="AO76" s="291"/>
      <c r="AP76" s="291"/>
      <c r="AQ76" s="291"/>
      <c r="AR76" s="291"/>
      <c r="AS76" s="291"/>
      <c r="AT76" s="291"/>
      <c r="AU76" s="292"/>
    </row>
    <row r="77" spans="1:47" ht="33" customHeight="1">
      <c r="A77" s="158">
        <f t="shared" ref="A77:A111" si="9">A76+1</f>
        <v>66</v>
      </c>
      <c r="B77" s="246" t="str">
        <f>IF('(入力①) 基本情報入力シート'!C98="","",'(入力①) 基本情報入力シート'!C98)</f>
        <v/>
      </c>
      <c r="C77" s="247" t="str">
        <f>IF('(入力①) 基本情報入力シート'!D98="","",'(入力①) 基本情報入力シート'!D98)</f>
        <v/>
      </c>
      <c r="D77" s="247" t="str">
        <f>IF('(入力①) 基本情報入力シート'!E98="","",'(入力①) 基本情報入力シート'!E98)</f>
        <v/>
      </c>
      <c r="E77" s="247" t="str">
        <f>IF('(入力①) 基本情報入力シート'!F98="","",'(入力①) 基本情報入力シート'!F98)</f>
        <v/>
      </c>
      <c r="F77" s="247" t="str">
        <f>IF('(入力①) 基本情報入力シート'!G98="","",'(入力①) 基本情報入力シート'!G98)</f>
        <v/>
      </c>
      <c r="G77" s="247" t="str">
        <f>IF('(入力①) 基本情報入力シート'!H98="","",'(入力①) 基本情報入力シート'!H98)</f>
        <v/>
      </c>
      <c r="H77" s="247" t="str">
        <f>IF('(入力①) 基本情報入力シート'!I98="","",'(入力①) 基本情報入力シート'!I98)</f>
        <v/>
      </c>
      <c r="I77" s="247" t="str">
        <f>IF('(入力①) 基本情報入力シート'!J98="","",'(入力①) 基本情報入力シート'!J98)</f>
        <v/>
      </c>
      <c r="J77" s="247" t="str">
        <f>IF('(入力①) 基本情報入力シート'!K98="","",'(入力①) 基本情報入力シート'!K98)</f>
        <v/>
      </c>
      <c r="K77" s="249" t="str">
        <f>IF('(入力①) 基本情報入力シート'!L98="","",'(入力①) 基本情報入力シート'!L98)</f>
        <v/>
      </c>
      <c r="L77" s="185" t="str">
        <f>IF('(入力①) 基本情報入力シート'!M98="","",'(入力①) 基本情報入力シート'!M98)</f>
        <v/>
      </c>
      <c r="M77" s="185" t="str">
        <f>IF('(入力①) 基本情報入力シート'!R98="","",'(入力①) 基本情報入力シート'!R98)</f>
        <v/>
      </c>
      <c r="N77" s="185" t="str">
        <f>IF('(入力①) 基本情報入力シート'!W98="","",'(入力①) 基本情報入力シート'!W98)</f>
        <v/>
      </c>
      <c r="O77" s="185" t="str">
        <f>IF('(入力①) 基本情報入力シート'!X98="","",'(入力①) 基本情報入力シート'!X98)</f>
        <v/>
      </c>
      <c r="P77" s="198" t="str">
        <f>IF('(入力①) 基本情報入力シート'!Y98="","",'(入力①) 基本情報入力シート'!Y98)</f>
        <v/>
      </c>
      <c r="Q77" s="204" t="str">
        <f>IF('(入力①) 基本情報入力シート'!Z98="","",'(入力①) 基本情報入力シート'!Z98)</f>
        <v/>
      </c>
      <c r="R77" s="254" t="str">
        <f>IF('(入力①) 基本情報入力シート'!AA98="","",'(入力①) 基本情報入力シート'!AA98)</f>
        <v/>
      </c>
      <c r="S77" s="257"/>
      <c r="T77" s="261"/>
      <c r="U77" s="265" t="str">
        <f>IF(P77="","",VLOOKUP(P77,'【参考】数式用'!$A$5:$I$38,MATCH(T77,'【参考】数式用'!$H$4:$I$4,0)+7,0))</f>
        <v/>
      </c>
      <c r="V77" s="271"/>
      <c r="W77" s="225" t="s">
        <v>253</v>
      </c>
      <c r="X77" s="276"/>
      <c r="Y77" s="232" t="s">
        <v>37</v>
      </c>
      <c r="Z77" s="276"/>
      <c r="AA77" s="233" t="s">
        <v>237</v>
      </c>
      <c r="AB77" s="276"/>
      <c r="AC77" s="232" t="s">
        <v>37</v>
      </c>
      <c r="AD77" s="276"/>
      <c r="AE77" s="232" t="s">
        <v>42</v>
      </c>
      <c r="AF77" s="236" t="s">
        <v>72</v>
      </c>
      <c r="AG77" s="237" t="str">
        <f t="shared" si="5"/>
        <v/>
      </c>
      <c r="AH77" s="281" t="s">
        <v>255</v>
      </c>
      <c r="AI77" s="243" t="str">
        <f t="shared" si="6"/>
        <v/>
      </c>
      <c r="AJ77" s="151"/>
      <c r="AK77" s="289" t="str">
        <f t="shared" si="7"/>
        <v>○</v>
      </c>
      <c r="AL77" s="290" t="str">
        <f t="shared" si="8"/>
        <v/>
      </c>
      <c r="AM77" s="291"/>
      <c r="AN77" s="291"/>
      <c r="AO77" s="291"/>
      <c r="AP77" s="291"/>
      <c r="AQ77" s="291"/>
      <c r="AR77" s="291"/>
      <c r="AS77" s="291"/>
      <c r="AT77" s="291"/>
      <c r="AU77" s="292"/>
    </row>
    <row r="78" spans="1:47" ht="33" customHeight="1">
      <c r="A78" s="158">
        <f t="shared" si="9"/>
        <v>67</v>
      </c>
      <c r="B78" s="246" t="str">
        <f>IF('(入力①) 基本情報入力シート'!C99="","",'(入力①) 基本情報入力シート'!C99)</f>
        <v/>
      </c>
      <c r="C78" s="247" t="str">
        <f>IF('(入力①) 基本情報入力シート'!D99="","",'(入力①) 基本情報入力シート'!D99)</f>
        <v/>
      </c>
      <c r="D78" s="247" t="str">
        <f>IF('(入力①) 基本情報入力シート'!E99="","",'(入力①) 基本情報入力シート'!E99)</f>
        <v/>
      </c>
      <c r="E78" s="247" t="str">
        <f>IF('(入力①) 基本情報入力シート'!F99="","",'(入力①) 基本情報入力シート'!F99)</f>
        <v/>
      </c>
      <c r="F78" s="247" t="str">
        <f>IF('(入力①) 基本情報入力シート'!G99="","",'(入力①) 基本情報入力シート'!G99)</f>
        <v/>
      </c>
      <c r="G78" s="247" t="str">
        <f>IF('(入力①) 基本情報入力シート'!H99="","",'(入力①) 基本情報入力シート'!H99)</f>
        <v/>
      </c>
      <c r="H78" s="247" t="str">
        <f>IF('(入力①) 基本情報入力シート'!I99="","",'(入力①) 基本情報入力シート'!I99)</f>
        <v/>
      </c>
      <c r="I78" s="247" t="str">
        <f>IF('(入力①) 基本情報入力シート'!J99="","",'(入力①) 基本情報入力シート'!J99)</f>
        <v/>
      </c>
      <c r="J78" s="247" t="str">
        <f>IF('(入力①) 基本情報入力シート'!K99="","",'(入力①) 基本情報入力シート'!K99)</f>
        <v/>
      </c>
      <c r="K78" s="249" t="str">
        <f>IF('(入力①) 基本情報入力シート'!L99="","",'(入力①) 基本情報入力シート'!L99)</f>
        <v/>
      </c>
      <c r="L78" s="185" t="str">
        <f>IF('(入力①) 基本情報入力シート'!M99="","",'(入力①) 基本情報入力シート'!M99)</f>
        <v/>
      </c>
      <c r="M78" s="185" t="str">
        <f>IF('(入力①) 基本情報入力シート'!R99="","",'(入力①) 基本情報入力シート'!R99)</f>
        <v/>
      </c>
      <c r="N78" s="185" t="str">
        <f>IF('(入力①) 基本情報入力シート'!W99="","",'(入力①) 基本情報入力シート'!W99)</f>
        <v/>
      </c>
      <c r="O78" s="185" t="str">
        <f>IF('(入力①) 基本情報入力シート'!X99="","",'(入力①) 基本情報入力シート'!X99)</f>
        <v/>
      </c>
      <c r="P78" s="198" t="str">
        <f>IF('(入力①) 基本情報入力シート'!Y99="","",'(入力①) 基本情報入力シート'!Y99)</f>
        <v/>
      </c>
      <c r="Q78" s="204" t="str">
        <f>IF('(入力①) 基本情報入力シート'!Z99="","",'(入力①) 基本情報入力シート'!Z99)</f>
        <v/>
      </c>
      <c r="R78" s="254" t="str">
        <f>IF('(入力①) 基本情報入力シート'!AA99="","",'(入力①) 基本情報入力シート'!AA99)</f>
        <v/>
      </c>
      <c r="S78" s="257"/>
      <c r="T78" s="261"/>
      <c r="U78" s="265" t="str">
        <f>IF(P78="","",VLOOKUP(P78,'【参考】数式用'!$A$5:$I$38,MATCH(T78,'【参考】数式用'!$H$4:$I$4,0)+7,0))</f>
        <v/>
      </c>
      <c r="V78" s="271"/>
      <c r="W78" s="225" t="s">
        <v>253</v>
      </c>
      <c r="X78" s="276"/>
      <c r="Y78" s="232" t="s">
        <v>37</v>
      </c>
      <c r="Z78" s="276"/>
      <c r="AA78" s="233" t="s">
        <v>237</v>
      </c>
      <c r="AB78" s="276"/>
      <c r="AC78" s="232" t="s">
        <v>37</v>
      </c>
      <c r="AD78" s="276"/>
      <c r="AE78" s="232" t="s">
        <v>42</v>
      </c>
      <c r="AF78" s="236" t="s">
        <v>72</v>
      </c>
      <c r="AG78" s="237" t="str">
        <f t="shared" si="5"/>
        <v/>
      </c>
      <c r="AH78" s="281" t="s">
        <v>255</v>
      </c>
      <c r="AI78" s="243" t="str">
        <f t="shared" si="6"/>
        <v/>
      </c>
      <c r="AJ78" s="151"/>
      <c r="AK78" s="289" t="str">
        <f t="shared" si="7"/>
        <v>○</v>
      </c>
      <c r="AL78" s="290" t="str">
        <f t="shared" si="8"/>
        <v/>
      </c>
      <c r="AM78" s="291"/>
      <c r="AN78" s="291"/>
      <c r="AO78" s="291"/>
      <c r="AP78" s="291"/>
      <c r="AQ78" s="291"/>
      <c r="AR78" s="291"/>
      <c r="AS78" s="291"/>
      <c r="AT78" s="291"/>
      <c r="AU78" s="292"/>
    </row>
    <row r="79" spans="1:47" ht="33" customHeight="1">
      <c r="A79" s="158">
        <f t="shared" si="9"/>
        <v>68</v>
      </c>
      <c r="B79" s="246" t="str">
        <f>IF('(入力①) 基本情報入力シート'!C100="","",'(入力①) 基本情報入力シート'!C100)</f>
        <v/>
      </c>
      <c r="C79" s="247" t="str">
        <f>IF('(入力①) 基本情報入力シート'!D100="","",'(入力①) 基本情報入力シート'!D100)</f>
        <v/>
      </c>
      <c r="D79" s="247" t="str">
        <f>IF('(入力①) 基本情報入力シート'!E100="","",'(入力①) 基本情報入力シート'!E100)</f>
        <v/>
      </c>
      <c r="E79" s="247" t="str">
        <f>IF('(入力①) 基本情報入力シート'!F100="","",'(入力①) 基本情報入力シート'!F100)</f>
        <v/>
      </c>
      <c r="F79" s="247" t="str">
        <f>IF('(入力①) 基本情報入力シート'!G100="","",'(入力①) 基本情報入力シート'!G100)</f>
        <v/>
      </c>
      <c r="G79" s="247" t="str">
        <f>IF('(入力①) 基本情報入力シート'!H100="","",'(入力①) 基本情報入力シート'!H100)</f>
        <v/>
      </c>
      <c r="H79" s="247" t="str">
        <f>IF('(入力①) 基本情報入力シート'!I100="","",'(入力①) 基本情報入力シート'!I100)</f>
        <v/>
      </c>
      <c r="I79" s="247" t="str">
        <f>IF('(入力①) 基本情報入力シート'!J100="","",'(入力①) 基本情報入力シート'!J100)</f>
        <v/>
      </c>
      <c r="J79" s="247" t="str">
        <f>IF('(入力①) 基本情報入力シート'!K100="","",'(入力①) 基本情報入力シート'!K100)</f>
        <v/>
      </c>
      <c r="K79" s="249" t="str">
        <f>IF('(入力①) 基本情報入力シート'!L100="","",'(入力①) 基本情報入力シート'!L100)</f>
        <v/>
      </c>
      <c r="L79" s="185" t="str">
        <f>IF('(入力①) 基本情報入力シート'!M100="","",'(入力①) 基本情報入力シート'!M100)</f>
        <v/>
      </c>
      <c r="M79" s="185" t="str">
        <f>IF('(入力①) 基本情報入力シート'!R100="","",'(入力①) 基本情報入力シート'!R100)</f>
        <v/>
      </c>
      <c r="N79" s="185" t="str">
        <f>IF('(入力①) 基本情報入力シート'!W100="","",'(入力①) 基本情報入力シート'!W100)</f>
        <v/>
      </c>
      <c r="O79" s="185" t="str">
        <f>IF('(入力①) 基本情報入力シート'!X100="","",'(入力①) 基本情報入力シート'!X100)</f>
        <v/>
      </c>
      <c r="P79" s="198" t="str">
        <f>IF('(入力①) 基本情報入力シート'!Y100="","",'(入力①) 基本情報入力シート'!Y100)</f>
        <v/>
      </c>
      <c r="Q79" s="204" t="str">
        <f>IF('(入力①) 基本情報入力シート'!Z100="","",'(入力①) 基本情報入力シート'!Z100)</f>
        <v/>
      </c>
      <c r="R79" s="254" t="str">
        <f>IF('(入力①) 基本情報入力シート'!AA100="","",'(入力①) 基本情報入力シート'!AA100)</f>
        <v/>
      </c>
      <c r="S79" s="257"/>
      <c r="T79" s="261"/>
      <c r="U79" s="265" t="str">
        <f>IF(P79="","",VLOOKUP(P79,'【参考】数式用'!$A$5:$I$38,MATCH(T79,'【参考】数式用'!$H$4:$I$4,0)+7,0))</f>
        <v/>
      </c>
      <c r="V79" s="271"/>
      <c r="W79" s="225" t="s">
        <v>253</v>
      </c>
      <c r="X79" s="276"/>
      <c r="Y79" s="232" t="s">
        <v>37</v>
      </c>
      <c r="Z79" s="276"/>
      <c r="AA79" s="233" t="s">
        <v>237</v>
      </c>
      <c r="AB79" s="276"/>
      <c r="AC79" s="232" t="s">
        <v>37</v>
      </c>
      <c r="AD79" s="276"/>
      <c r="AE79" s="232" t="s">
        <v>42</v>
      </c>
      <c r="AF79" s="236" t="s">
        <v>72</v>
      </c>
      <c r="AG79" s="237" t="str">
        <f t="shared" si="5"/>
        <v/>
      </c>
      <c r="AH79" s="281" t="s">
        <v>255</v>
      </c>
      <c r="AI79" s="243" t="str">
        <f t="shared" si="6"/>
        <v/>
      </c>
      <c r="AJ79" s="151"/>
      <c r="AK79" s="289" t="str">
        <f t="shared" si="7"/>
        <v>○</v>
      </c>
      <c r="AL79" s="290" t="str">
        <f t="shared" si="8"/>
        <v/>
      </c>
      <c r="AM79" s="291"/>
      <c r="AN79" s="291"/>
      <c r="AO79" s="291"/>
      <c r="AP79" s="291"/>
      <c r="AQ79" s="291"/>
      <c r="AR79" s="291"/>
      <c r="AS79" s="291"/>
      <c r="AT79" s="291"/>
      <c r="AU79" s="292"/>
    </row>
    <row r="80" spans="1:47" ht="33" customHeight="1">
      <c r="A80" s="158">
        <f t="shared" si="9"/>
        <v>69</v>
      </c>
      <c r="B80" s="246" t="str">
        <f>IF('(入力①) 基本情報入力シート'!C101="","",'(入力①) 基本情報入力シート'!C101)</f>
        <v/>
      </c>
      <c r="C80" s="247" t="str">
        <f>IF('(入力①) 基本情報入力シート'!D101="","",'(入力①) 基本情報入力シート'!D101)</f>
        <v/>
      </c>
      <c r="D80" s="247" t="str">
        <f>IF('(入力①) 基本情報入力シート'!E101="","",'(入力①) 基本情報入力シート'!E101)</f>
        <v/>
      </c>
      <c r="E80" s="247" t="str">
        <f>IF('(入力①) 基本情報入力シート'!F101="","",'(入力①) 基本情報入力シート'!F101)</f>
        <v/>
      </c>
      <c r="F80" s="247" t="str">
        <f>IF('(入力①) 基本情報入力シート'!G101="","",'(入力①) 基本情報入力シート'!G101)</f>
        <v/>
      </c>
      <c r="G80" s="247" t="str">
        <f>IF('(入力①) 基本情報入力シート'!H101="","",'(入力①) 基本情報入力シート'!H101)</f>
        <v/>
      </c>
      <c r="H80" s="247" t="str">
        <f>IF('(入力①) 基本情報入力シート'!I101="","",'(入力①) 基本情報入力シート'!I101)</f>
        <v/>
      </c>
      <c r="I80" s="247" t="str">
        <f>IF('(入力①) 基本情報入力シート'!J101="","",'(入力①) 基本情報入力シート'!J101)</f>
        <v/>
      </c>
      <c r="J80" s="247" t="str">
        <f>IF('(入力①) 基本情報入力シート'!K101="","",'(入力①) 基本情報入力シート'!K101)</f>
        <v/>
      </c>
      <c r="K80" s="249" t="str">
        <f>IF('(入力①) 基本情報入力シート'!L101="","",'(入力①) 基本情報入力シート'!L101)</f>
        <v/>
      </c>
      <c r="L80" s="185" t="str">
        <f>IF('(入力①) 基本情報入力シート'!M101="","",'(入力①) 基本情報入力シート'!M101)</f>
        <v/>
      </c>
      <c r="M80" s="185" t="str">
        <f>IF('(入力①) 基本情報入力シート'!R101="","",'(入力①) 基本情報入力シート'!R101)</f>
        <v/>
      </c>
      <c r="N80" s="185" t="str">
        <f>IF('(入力①) 基本情報入力シート'!W101="","",'(入力①) 基本情報入力シート'!W101)</f>
        <v/>
      </c>
      <c r="O80" s="185" t="str">
        <f>IF('(入力①) 基本情報入力シート'!X101="","",'(入力①) 基本情報入力シート'!X101)</f>
        <v/>
      </c>
      <c r="P80" s="198" t="str">
        <f>IF('(入力①) 基本情報入力シート'!Y101="","",'(入力①) 基本情報入力シート'!Y101)</f>
        <v/>
      </c>
      <c r="Q80" s="204" t="str">
        <f>IF('(入力①) 基本情報入力シート'!Z101="","",'(入力①) 基本情報入力シート'!Z101)</f>
        <v/>
      </c>
      <c r="R80" s="254" t="str">
        <f>IF('(入力①) 基本情報入力シート'!AA101="","",'(入力①) 基本情報入力シート'!AA101)</f>
        <v/>
      </c>
      <c r="S80" s="257"/>
      <c r="T80" s="261"/>
      <c r="U80" s="265" t="str">
        <f>IF(P80="","",VLOOKUP(P80,'【参考】数式用'!$A$5:$I$38,MATCH(T80,'【参考】数式用'!$H$4:$I$4,0)+7,0))</f>
        <v/>
      </c>
      <c r="V80" s="271"/>
      <c r="W80" s="225" t="s">
        <v>253</v>
      </c>
      <c r="X80" s="276"/>
      <c r="Y80" s="232" t="s">
        <v>37</v>
      </c>
      <c r="Z80" s="276"/>
      <c r="AA80" s="233" t="s">
        <v>237</v>
      </c>
      <c r="AB80" s="276"/>
      <c r="AC80" s="232" t="s">
        <v>37</v>
      </c>
      <c r="AD80" s="276"/>
      <c r="AE80" s="232" t="s">
        <v>42</v>
      </c>
      <c r="AF80" s="236" t="s">
        <v>72</v>
      </c>
      <c r="AG80" s="237" t="str">
        <f t="shared" si="5"/>
        <v/>
      </c>
      <c r="AH80" s="281" t="s">
        <v>255</v>
      </c>
      <c r="AI80" s="243" t="str">
        <f t="shared" si="6"/>
        <v/>
      </c>
      <c r="AJ80" s="151"/>
      <c r="AK80" s="289" t="str">
        <f t="shared" si="7"/>
        <v>○</v>
      </c>
      <c r="AL80" s="290" t="str">
        <f t="shared" si="8"/>
        <v/>
      </c>
      <c r="AM80" s="291"/>
      <c r="AN80" s="291"/>
      <c r="AO80" s="291"/>
      <c r="AP80" s="291"/>
      <c r="AQ80" s="291"/>
      <c r="AR80" s="291"/>
      <c r="AS80" s="291"/>
      <c r="AT80" s="291"/>
      <c r="AU80" s="292"/>
    </row>
    <row r="81" spans="1:47" ht="33" customHeight="1">
      <c r="A81" s="158">
        <f t="shared" si="9"/>
        <v>70</v>
      </c>
      <c r="B81" s="246" t="str">
        <f>IF('(入力①) 基本情報入力シート'!C102="","",'(入力①) 基本情報入力シート'!C102)</f>
        <v/>
      </c>
      <c r="C81" s="247" t="str">
        <f>IF('(入力①) 基本情報入力シート'!D102="","",'(入力①) 基本情報入力シート'!D102)</f>
        <v/>
      </c>
      <c r="D81" s="247" t="str">
        <f>IF('(入力①) 基本情報入力シート'!E102="","",'(入力①) 基本情報入力シート'!E102)</f>
        <v/>
      </c>
      <c r="E81" s="247" t="str">
        <f>IF('(入力①) 基本情報入力シート'!F102="","",'(入力①) 基本情報入力シート'!F102)</f>
        <v/>
      </c>
      <c r="F81" s="247" t="str">
        <f>IF('(入力①) 基本情報入力シート'!G102="","",'(入力①) 基本情報入力シート'!G102)</f>
        <v/>
      </c>
      <c r="G81" s="247" t="str">
        <f>IF('(入力①) 基本情報入力シート'!H102="","",'(入力①) 基本情報入力シート'!H102)</f>
        <v/>
      </c>
      <c r="H81" s="247" t="str">
        <f>IF('(入力①) 基本情報入力シート'!I102="","",'(入力①) 基本情報入力シート'!I102)</f>
        <v/>
      </c>
      <c r="I81" s="247" t="str">
        <f>IF('(入力①) 基本情報入力シート'!J102="","",'(入力①) 基本情報入力シート'!J102)</f>
        <v/>
      </c>
      <c r="J81" s="247" t="str">
        <f>IF('(入力①) 基本情報入力シート'!K102="","",'(入力①) 基本情報入力シート'!K102)</f>
        <v/>
      </c>
      <c r="K81" s="249" t="str">
        <f>IF('(入力①) 基本情報入力シート'!L102="","",'(入力①) 基本情報入力シート'!L102)</f>
        <v/>
      </c>
      <c r="L81" s="185" t="str">
        <f>IF('(入力①) 基本情報入力シート'!M102="","",'(入力①) 基本情報入力シート'!M102)</f>
        <v/>
      </c>
      <c r="M81" s="185" t="str">
        <f>IF('(入力①) 基本情報入力シート'!R102="","",'(入力①) 基本情報入力シート'!R102)</f>
        <v/>
      </c>
      <c r="N81" s="185" t="str">
        <f>IF('(入力①) 基本情報入力シート'!W102="","",'(入力①) 基本情報入力シート'!W102)</f>
        <v/>
      </c>
      <c r="O81" s="185" t="str">
        <f>IF('(入力①) 基本情報入力シート'!X102="","",'(入力①) 基本情報入力シート'!X102)</f>
        <v/>
      </c>
      <c r="P81" s="198" t="str">
        <f>IF('(入力①) 基本情報入力シート'!Y102="","",'(入力①) 基本情報入力シート'!Y102)</f>
        <v/>
      </c>
      <c r="Q81" s="204" t="str">
        <f>IF('(入力①) 基本情報入力シート'!Z102="","",'(入力①) 基本情報入力シート'!Z102)</f>
        <v/>
      </c>
      <c r="R81" s="254" t="str">
        <f>IF('(入力①) 基本情報入力シート'!AA102="","",'(入力①) 基本情報入力シート'!AA102)</f>
        <v/>
      </c>
      <c r="S81" s="257"/>
      <c r="T81" s="261"/>
      <c r="U81" s="265" t="str">
        <f>IF(P81="","",VLOOKUP(P81,'【参考】数式用'!$A$5:$I$38,MATCH(T81,'【参考】数式用'!$H$4:$I$4,0)+7,0))</f>
        <v/>
      </c>
      <c r="V81" s="271"/>
      <c r="W81" s="225" t="s">
        <v>253</v>
      </c>
      <c r="X81" s="276"/>
      <c r="Y81" s="232" t="s">
        <v>37</v>
      </c>
      <c r="Z81" s="276"/>
      <c r="AA81" s="233" t="s">
        <v>237</v>
      </c>
      <c r="AB81" s="276"/>
      <c r="AC81" s="232" t="s">
        <v>37</v>
      </c>
      <c r="AD81" s="276"/>
      <c r="AE81" s="232" t="s">
        <v>42</v>
      </c>
      <c r="AF81" s="236" t="s">
        <v>72</v>
      </c>
      <c r="AG81" s="237" t="str">
        <f t="shared" si="5"/>
        <v/>
      </c>
      <c r="AH81" s="281" t="s">
        <v>255</v>
      </c>
      <c r="AI81" s="243" t="str">
        <f t="shared" si="6"/>
        <v/>
      </c>
      <c r="AJ81" s="151"/>
      <c r="AK81" s="289" t="str">
        <f t="shared" si="7"/>
        <v>○</v>
      </c>
      <c r="AL81" s="290" t="str">
        <f t="shared" si="8"/>
        <v/>
      </c>
      <c r="AM81" s="291"/>
      <c r="AN81" s="291"/>
      <c r="AO81" s="291"/>
      <c r="AP81" s="291"/>
      <c r="AQ81" s="291"/>
      <c r="AR81" s="291"/>
      <c r="AS81" s="291"/>
      <c r="AT81" s="291"/>
      <c r="AU81" s="292"/>
    </row>
    <row r="82" spans="1:47" ht="33" customHeight="1">
      <c r="A82" s="158">
        <f t="shared" si="9"/>
        <v>71</v>
      </c>
      <c r="B82" s="246" t="str">
        <f>IF('(入力①) 基本情報入力シート'!C103="","",'(入力①) 基本情報入力シート'!C103)</f>
        <v/>
      </c>
      <c r="C82" s="247" t="str">
        <f>IF('(入力①) 基本情報入力シート'!D103="","",'(入力①) 基本情報入力シート'!D103)</f>
        <v/>
      </c>
      <c r="D82" s="247" t="str">
        <f>IF('(入力①) 基本情報入力シート'!E103="","",'(入力①) 基本情報入力シート'!E103)</f>
        <v/>
      </c>
      <c r="E82" s="247" t="str">
        <f>IF('(入力①) 基本情報入力シート'!F103="","",'(入力①) 基本情報入力シート'!F103)</f>
        <v/>
      </c>
      <c r="F82" s="247" t="str">
        <f>IF('(入力①) 基本情報入力シート'!G103="","",'(入力①) 基本情報入力シート'!G103)</f>
        <v/>
      </c>
      <c r="G82" s="247" t="str">
        <f>IF('(入力①) 基本情報入力シート'!H103="","",'(入力①) 基本情報入力シート'!H103)</f>
        <v/>
      </c>
      <c r="H82" s="247" t="str">
        <f>IF('(入力①) 基本情報入力シート'!I103="","",'(入力①) 基本情報入力シート'!I103)</f>
        <v/>
      </c>
      <c r="I82" s="247" t="str">
        <f>IF('(入力①) 基本情報入力シート'!J103="","",'(入力①) 基本情報入力シート'!J103)</f>
        <v/>
      </c>
      <c r="J82" s="247" t="str">
        <f>IF('(入力①) 基本情報入力シート'!K103="","",'(入力①) 基本情報入力シート'!K103)</f>
        <v/>
      </c>
      <c r="K82" s="249" t="str">
        <f>IF('(入力①) 基本情報入力シート'!L103="","",'(入力①) 基本情報入力シート'!L103)</f>
        <v/>
      </c>
      <c r="L82" s="185" t="str">
        <f>IF('(入力①) 基本情報入力シート'!M103="","",'(入力①) 基本情報入力シート'!M103)</f>
        <v/>
      </c>
      <c r="M82" s="185" t="str">
        <f>IF('(入力①) 基本情報入力シート'!R103="","",'(入力①) 基本情報入力シート'!R103)</f>
        <v/>
      </c>
      <c r="N82" s="185" t="str">
        <f>IF('(入力①) 基本情報入力シート'!W103="","",'(入力①) 基本情報入力シート'!W103)</f>
        <v/>
      </c>
      <c r="O82" s="185" t="str">
        <f>IF('(入力①) 基本情報入力シート'!X103="","",'(入力①) 基本情報入力シート'!X103)</f>
        <v/>
      </c>
      <c r="P82" s="198" t="str">
        <f>IF('(入力①) 基本情報入力シート'!Y103="","",'(入力①) 基本情報入力シート'!Y103)</f>
        <v/>
      </c>
      <c r="Q82" s="204" t="str">
        <f>IF('(入力①) 基本情報入力シート'!Z103="","",'(入力①) 基本情報入力シート'!Z103)</f>
        <v/>
      </c>
      <c r="R82" s="254" t="str">
        <f>IF('(入力①) 基本情報入力シート'!AA103="","",'(入力①) 基本情報入力シート'!AA103)</f>
        <v/>
      </c>
      <c r="S82" s="257"/>
      <c r="T82" s="261"/>
      <c r="U82" s="265" t="str">
        <f>IF(P82="","",VLOOKUP(P82,'【参考】数式用'!$A$5:$I$38,MATCH(T82,'【参考】数式用'!$H$4:$I$4,0)+7,0))</f>
        <v/>
      </c>
      <c r="V82" s="271"/>
      <c r="W82" s="225" t="s">
        <v>253</v>
      </c>
      <c r="X82" s="276"/>
      <c r="Y82" s="232" t="s">
        <v>37</v>
      </c>
      <c r="Z82" s="276"/>
      <c r="AA82" s="233" t="s">
        <v>237</v>
      </c>
      <c r="AB82" s="276"/>
      <c r="AC82" s="232" t="s">
        <v>37</v>
      </c>
      <c r="AD82" s="276"/>
      <c r="AE82" s="232" t="s">
        <v>42</v>
      </c>
      <c r="AF82" s="236" t="s">
        <v>72</v>
      </c>
      <c r="AG82" s="237" t="str">
        <f t="shared" si="5"/>
        <v/>
      </c>
      <c r="AH82" s="281" t="s">
        <v>255</v>
      </c>
      <c r="AI82" s="243" t="str">
        <f t="shared" si="6"/>
        <v/>
      </c>
      <c r="AJ82" s="151"/>
      <c r="AK82" s="289" t="str">
        <f t="shared" si="7"/>
        <v>○</v>
      </c>
      <c r="AL82" s="290" t="str">
        <f t="shared" si="8"/>
        <v/>
      </c>
      <c r="AM82" s="291"/>
      <c r="AN82" s="291"/>
      <c r="AO82" s="291"/>
      <c r="AP82" s="291"/>
      <c r="AQ82" s="291"/>
      <c r="AR82" s="291"/>
      <c r="AS82" s="291"/>
      <c r="AT82" s="291"/>
      <c r="AU82" s="292"/>
    </row>
    <row r="83" spans="1:47" ht="33" customHeight="1">
      <c r="A83" s="158">
        <f t="shared" si="9"/>
        <v>72</v>
      </c>
      <c r="B83" s="246" t="str">
        <f>IF('(入力①) 基本情報入力シート'!C104="","",'(入力①) 基本情報入力シート'!C104)</f>
        <v/>
      </c>
      <c r="C83" s="247" t="str">
        <f>IF('(入力①) 基本情報入力シート'!D104="","",'(入力①) 基本情報入力シート'!D104)</f>
        <v/>
      </c>
      <c r="D83" s="247" t="str">
        <f>IF('(入力①) 基本情報入力シート'!E104="","",'(入力①) 基本情報入力シート'!E104)</f>
        <v/>
      </c>
      <c r="E83" s="247" t="str">
        <f>IF('(入力①) 基本情報入力シート'!F104="","",'(入力①) 基本情報入力シート'!F104)</f>
        <v/>
      </c>
      <c r="F83" s="247" t="str">
        <f>IF('(入力①) 基本情報入力シート'!G104="","",'(入力①) 基本情報入力シート'!G104)</f>
        <v/>
      </c>
      <c r="G83" s="247" t="str">
        <f>IF('(入力①) 基本情報入力シート'!H104="","",'(入力①) 基本情報入力シート'!H104)</f>
        <v/>
      </c>
      <c r="H83" s="247" t="str">
        <f>IF('(入力①) 基本情報入力シート'!I104="","",'(入力①) 基本情報入力シート'!I104)</f>
        <v/>
      </c>
      <c r="I83" s="247" t="str">
        <f>IF('(入力①) 基本情報入力シート'!J104="","",'(入力①) 基本情報入力シート'!J104)</f>
        <v/>
      </c>
      <c r="J83" s="247" t="str">
        <f>IF('(入力①) 基本情報入力シート'!K104="","",'(入力①) 基本情報入力シート'!K104)</f>
        <v/>
      </c>
      <c r="K83" s="249" t="str">
        <f>IF('(入力①) 基本情報入力シート'!L104="","",'(入力①) 基本情報入力シート'!L104)</f>
        <v/>
      </c>
      <c r="L83" s="185" t="str">
        <f>IF('(入力①) 基本情報入力シート'!M104="","",'(入力①) 基本情報入力シート'!M104)</f>
        <v/>
      </c>
      <c r="M83" s="185" t="str">
        <f>IF('(入力①) 基本情報入力シート'!R104="","",'(入力①) 基本情報入力シート'!R104)</f>
        <v/>
      </c>
      <c r="N83" s="185" t="str">
        <f>IF('(入力①) 基本情報入力シート'!W104="","",'(入力①) 基本情報入力シート'!W104)</f>
        <v/>
      </c>
      <c r="O83" s="185" t="str">
        <f>IF('(入力①) 基本情報入力シート'!X104="","",'(入力①) 基本情報入力シート'!X104)</f>
        <v/>
      </c>
      <c r="P83" s="198" t="str">
        <f>IF('(入力①) 基本情報入力シート'!Y104="","",'(入力①) 基本情報入力シート'!Y104)</f>
        <v/>
      </c>
      <c r="Q83" s="204" t="str">
        <f>IF('(入力①) 基本情報入力シート'!Z104="","",'(入力①) 基本情報入力シート'!Z104)</f>
        <v/>
      </c>
      <c r="R83" s="254" t="str">
        <f>IF('(入力①) 基本情報入力シート'!AA104="","",'(入力①) 基本情報入力シート'!AA104)</f>
        <v/>
      </c>
      <c r="S83" s="257"/>
      <c r="T83" s="261"/>
      <c r="U83" s="265" t="str">
        <f>IF(P83="","",VLOOKUP(P83,'【参考】数式用'!$A$5:$I$38,MATCH(T83,'【参考】数式用'!$H$4:$I$4,0)+7,0))</f>
        <v/>
      </c>
      <c r="V83" s="271"/>
      <c r="W83" s="225" t="s">
        <v>253</v>
      </c>
      <c r="X83" s="276"/>
      <c r="Y83" s="232" t="s">
        <v>37</v>
      </c>
      <c r="Z83" s="276"/>
      <c r="AA83" s="233" t="s">
        <v>237</v>
      </c>
      <c r="AB83" s="276"/>
      <c r="AC83" s="232" t="s">
        <v>37</v>
      </c>
      <c r="AD83" s="276"/>
      <c r="AE83" s="232" t="s">
        <v>42</v>
      </c>
      <c r="AF83" s="236" t="s">
        <v>72</v>
      </c>
      <c r="AG83" s="237" t="str">
        <f t="shared" si="5"/>
        <v/>
      </c>
      <c r="AH83" s="281" t="s">
        <v>255</v>
      </c>
      <c r="AI83" s="243" t="str">
        <f t="shared" si="6"/>
        <v/>
      </c>
      <c r="AJ83" s="151"/>
      <c r="AK83" s="289" t="str">
        <f t="shared" si="7"/>
        <v>○</v>
      </c>
      <c r="AL83" s="290" t="str">
        <f t="shared" si="8"/>
        <v/>
      </c>
      <c r="AM83" s="291"/>
      <c r="AN83" s="291"/>
      <c r="AO83" s="291"/>
      <c r="AP83" s="291"/>
      <c r="AQ83" s="291"/>
      <c r="AR83" s="291"/>
      <c r="AS83" s="291"/>
      <c r="AT83" s="291"/>
      <c r="AU83" s="292"/>
    </row>
    <row r="84" spans="1:47" ht="33" customHeight="1">
      <c r="A84" s="158">
        <f t="shared" si="9"/>
        <v>73</v>
      </c>
      <c r="B84" s="246" t="str">
        <f>IF('(入力①) 基本情報入力シート'!C105="","",'(入力①) 基本情報入力シート'!C105)</f>
        <v/>
      </c>
      <c r="C84" s="247" t="str">
        <f>IF('(入力①) 基本情報入力シート'!D105="","",'(入力①) 基本情報入力シート'!D105)</f>
        <v/>
      </c>
      <c r="D84" s="247" t="str">
        <f>IF('(入力①) 基本情報入力シート'!E105="","",'(入力①) 基本情報入力シート'!E105)</f>
        <v/>
      </c>
      <c r="E84" s="247" t="str">
        <f>IF('(入力①) 基本情報入力シート'!F105="","",'(入力①) 基本情報入力シート'!F105)</f>
        <v/>
      </c>
      <c r="F84" s="247" t="str">
        <f>IF('(入力①) 基本情報入力シート'!G105="","",'(入力①) 基本情報入力シート'!G105)</f>
        <v/>
      </c>
      <c r="G84" s="247" t="str">
        <f>IF('(入力①) 基本情報入力シート'!H105="","",'(入力①) 基本情報入力シート'!H105)</f>
        <v/>
      </c>
      <c r="H84" s="247" t="str">
        <f>IF('(入力①) 基本情報入力シート'!I105="","",'(入力①) 基本情報入力シート'!I105)</f>
        <v/>
      </c>
      <c r="I84" s="247" t="str">
        <f>IF('(入力①) 基本情報入力シート'!J105="","",'(入力①) 基本情報入力シート'!J105)</f>
        <v/>
      </c>
      <c r="J84" s="247" t="str">
        <f>IF('(入力①) 基本情報入力シート'!K105="","",'(入力①) 基本情報入力シート'!K105)</f>
        <v/>
      </c>
      <c r="K84" s="249" t="str">
        <f>IF('(入力①) 基本情報入力シート'!L105="","",'(入力①) 基本情報入力シート'!L105)</f>
        <v/>
      </c>
      <c r="L84" s="185" t="str">
        <f>IF('(入力①) 基本情報入力シート'!M105="","",'(入力①) 基本情報入力シート'!M105)</f>
        <v/>
      </c>
      <c r="M84" s="185" t="str">
        <f>IF('(入力①) 基本情報入力シート'!R105="","",'(入力①) 基本情報入力シート'!R105)</f>
        <v/>
      </c>
      <c r="N84" s="185" t="str">
        <f>IF('(入力①) 基本情報入力シート'!W105="","",'(入力①) 基本情報入力シート'!W105)</f>
        <v/>
      </c>
      <c r="O84" s="185" t="str">
        <f>IF('(入力①) 基本情報入力シート'!X105="","",'(入力①) 基本情報入力シート'!X105)</f>
        <v/>
      </c>
      <c r="P84" s="198" t="str">
        <f>IF('(入力①) 基本情報入力シート'!Y105="","",'(入力①) 基本情報入力シート'!Y105)</f>
        <v/>
      </c>
      <c r="Q84" s="204" t="str">
        <f>IF('(入力①) 基本情報入力シート'!Z105="","",'(入力①) 基本情報入力シート'!Z105)</f>
        <v/>
      </c>
      <c r="R84" s="254" t="str">
        <f>IF('(入力①) 基本情報入力シート'!AA105="","",'(入力①) 基本情報入力シート'!AA105)</f>
        <v/>
      </c>
      <c r="S84" s="257"/>
      <c r="T84" s="261"/>
      <c r="U84" s="265" t="str">
        <f>IF(P84="","",VLOOKUP(P84,'【参考】数式用'!$A$5:$I$38,MATCH(T84,'【参考】数式用'!$H$4:$I$4,0)+7,0))</f>
        <v/>
      </c>
      <c r="V84" s="271"/>
      <c r="W84" s="225" t="s">
        <v>253</v>
      </c>
      <c r="X84" s="276"/>
      <c r="Y84" s="232" t="s">
        <v>37</v>
      </c>
      <c r="Z84" s="276"/>
      <c r="AA84" s="233" t="s">
        <v>237</v>
      </c>
      <c r="AB84" s="276"/>
      <c r="AC84" s="232" t="s">
        <v>37</v>
      </c>
      <c r="AD84" s="276"/>
      <c r="AE84" s="232" t="s">
        <v>42</v>
      </c>
      <c r="AF84" s="236" t="s">
        <v>72</v>
      </c>
      <c r="AG84" s="237" t="str">
        <f t="shared" si="5"/>
        <v/>
      </c>
      <c r="AH84" s="281" t="s">
        <v>255</v>
      </c>
      <c r="AI84" s="243" t="str">
        <f t="shared" si="6"/>
        <v/>
      </c>
      <c r="AJ84" s="151"/>
      <c r="AK84" s="289" t="str">
        <f t="shared" si="7"/>
        <v>○</v>
      </c>
      <c r="AL84" s="290" t="str">
        <f t="shared" si="8"/>
        <v/>
      </c>
      <c r="AM84" s="291"/>
      <c r="AN84" s="291"/>
      <c r="AO84" s="291"/>
      <c r="AP84" s="291"/>
      <c r="AQ84" s="291"/>
      <c r="AR84" s="291"/>
      <c r="AS84" s="291"/>
      <c r="AT84" s="291"/>
      <c r="AU84" s="292"/>
    </row>
    <row r="85" spans="1:47" ht="33" customHeight="1">
      <c r="A85" s="158">
        <f t="shared" si="9"/>
        <v>74</v>
      </c>
      <c r="B85" s="246" t="str">
        <f>IF('(入力①) 基本情報入力シート'!C106="","",'(入力①) 基本情報入力シート'!C106)</f>
        <v/>
      </c>
      <c r="C85" s="247" t="str">
        <f>IF('(入力①) 基本情報入力シート'!D106="","",'(入力①) 基本情報入力シート'!D106)</f>
        <v/>
      </c>
      <c r="D85" s="247" t="str">
        <f>IF('(入力①) 基本情報入力シート'!E106="","",'(入力①) 基本情報入力シート'!E106)</f>
        <v/>
      </c>
      <c r="E85" s="247" t="str">
        <f>IF('(入力①) 基本情報入力シート'!F106="","",'(入力①) 基本情報入力シート'!F106)</f>
        <v/>
      </c>
      <c r="F85" s="247" t="str">
        <f>IF('(入力①) 基本情報入力シート'!G106="","",'(入力①) 基本情報入力シート'!G106)</f>
        <v/>
      </c>
      <c r="G85" s="247" t="str">
        <f>IF('(入力①) 基本情報入力シート'!H106="","",'(入力①) 基本情報入力シート'!H106)</f>
        <v/>
      </c>
      <c r="H85" s="247" t="str">
        <f>IF('(入力①) 基本情報入力シート'!I106="","",'(入力①) 基本情報入力シート'!I106)</f>
        <v/>
      </c>
      <c r="I85" s="247" t="str">
        <f>IF('(入力①) 基本情報入力シート'!J106="","",'(入力①) 基本情報入力シート'!J106)</f>
        <v/>
      </c>
      <c r="J85" s="247" t="str">
        <f>IF('(入力①) 基本情報入力シート'!K106="","",'(入力①) 基本情報入力シート'!K106)</f>
        <v/>
      </c>
      <c r="K85" s="249" t="str">
        <f>IF('(入力①) 基本情報入力シート'!L106="","",'(入力①) 基本情報入力シート'!L106)</f>
        <v/>
      </c>
      <c r="L85" s="185" t="str">
        <f>IF('(入力①) 基本情報入力シート'!M106="","",'(入力①) 基本情報入力シート'!M106)</f>
        <v/>
      </c>
      <c r="M85" s="185" t="str">
        <f>IF('(入力①) 基本情報入力シート'!R106="","",'(入力①) 基本情報入力シート'!R106)</f>
        <v/>
      </c>
      <c r="N85" s="185" t="str">
        <f>IF('(入力①) 基本情報入力シート'!W106="","",'(入力①) 基本情報入力シート'!W106)</f>
        <v/>
      </c>
      <c r="O85" s="185" t="str">
        <f>IF('(入力①) 基本情報入力シート'!X106="","",'(入力①) 基本情報入力シート'!X106)</f>
        <v/>
      </c>
      <c r="P85" s="198" t="str">
        <f>IF('(入力①) 基本情報入力シート'!Y106="","",'(入力①) 基本情報入力シート'!Y106)</f>
        <v/>
      </c>
      <c r="Q85" s="204" t="str">
        <f>IF('(入力①) 基本情報入力シート'!Z106="","",'(入力①) 基本情報入力シート'!Z106)</f>
        <v/>
      </c>
      <c r="R85" s="254" t="str">
        <f>IF('(入力①) 基本情報入力シート'!AA106="","",'(入力①) 基本情報入力シート'!AA106)</f>
        <v/>
      </c>
      <c r="S85" s="257"/>
      <c r="T85" s="261"/>
      <c r="U85" s="265" t="str">
        <f>IF(P85="","",VLOOKUP(P85,'【参考】数式用'!$A$5:$I$38,MATCH(T85,'【参考】数式用'!$H$4:$I$4,0)+7,0))</f>
        <v/>
      </c>
      <c r="V85" s="271"/>
      <c r="W85" s="225" t="s">
        <v>253</v>
      </c>
      <c r="X85" s="276"/>
      <c r="Y85" s="232" t="s">
        <v>37</v>
      </c>
      <c r="Z85" s="276"/>
      <c r="AA85" s="233" t="s">
        <v>237</v>
      </c>
      <c r="AB85" s="276"/>
      <c r="AC85" s="232" t="s">
        <v>37</v>
      </c>
      <c r="AD85" s="276"/>
      <c r="AE85" s="232" t="s">
        <v>42</v>
      </c>
      <c r="AF85" s="236" t="s">
        <v>72</v>
      </c>
      <c r="AG85" s="237" t="str">
        <f t="shared" si="5"/>
        <v/>
      </c>
      <c r="AH85" s="281" t="s">
        <v>255</v>
      </c>
      <c r="AI85" s="243" t="str">
        <f t="shared" si="6"/>
        <v/>
      </c>
      <c r="AJ85" s="151"/>
      <c r="AK85" s="289" t="str">
        <f t="shared" si="7"/>
        <v>○</v>
      </c>
      <c r="AL85" s="290" t="str">
        <f t="shared" si="8"/>
        <v/>
      </c>
      <c r="AM85" s="291"/>
      <c r="AN85" s="291"/>
      <c r="AO85" s="291"/>
      <c r="AP85" s="291"/>
      <c r="AQ85" s="291"/>
      <c r="AR85" s="291"/>
      <c r="AS85" s="291"/>
      <c r="AT85" s="291"/>
      <c r="AU85" s="292"/>
    </row>
    <row r="86" spans="1:47" ht="33" customHeight="1">
      <c r="A86" s="158">
        <f t="shared" si="9"/>
        <v>75</v>
      </c>
      <c r="B86" s="246" t="str">
        <f>IF('(入力①) 基本情報入力シート'!C107="","",'(入力①) 基本情報入力シート'!C107)</f>
        <v/>
      </c>
      <c r="C86" s="247" t="str">
        <f>IF('(入力①) 基本情報入力シート'!D107="","",'(入力①) 基本情報入力シート'!D107)</f>
        <v/>
      </c>
      <c r="D86" s="247" t="str">
        <f>IF('(入力①) 基本情報入力シート'!E107="","",'(入力①) 基本情報入力シート'!E107)</f>
        <v/>
      </c>
      <c r="E86" s="247" t="str">
        <f>IF('(入力①) 基本情報入力シート'!F107="","",'(入力①) 基本情報入力シート'!F107)</f>
        <v/>
      </c>
      <c r="F86" s="247" t="str">
        <f>IF('(入力①) 基本情報入力シート'!G107="","",'(入力①) 基本情報入力シート'!G107)</f>
        <v/>
      </c>
      <c r="G86" s="247" t="str">
        <f>IF('(入力①) 基本情報入力シート'!H107="","",'(入力①) 基本情報入力シート'!H107)</f>
        <v/>
      </c>
      <c r="H86" s="247" t="str">
        <f>IF('(入力①) 基本情報入力シート'!I107="","",'(入力①) 基本情報入力シート'!I107)</f>
        <v/>
      </c>
      <c r="I86" s="247" t="str">
        <f>IF('(入力①) 基本情報入力シート'!J107="","",'(入力①) 基本情報入力シート'!J107)</f>
        <v/>
      </c>
      <c r="J86" s="247" t="str">
        <f>IF('(入力①) 基本情報入力シート'!K107="","",'(入力①) 基本情報入力シート'!K107)</f>
        <v/>
      </c>
      <c r="K86" s="249" t="str">
        <f>IF('(入力①) 基本情報入力シート'!L107="","",'(入力①) 基本情報入力シート'!L107)</f>
        <v/>
      </c>
      <c r="L86" s="185" t="str">
        <f>IF('(入力①) 基本情報入力シート'!M107="","",'(入力①) 基本情報入力シート'!M107)</f>
        <v/>
      </c>
      <c r="M86" s="185" t="str">
        <f>IF('(入力①) 基本情報入力シート'!R107="","",'(入力①) 基本情報入力シート'!R107)</f>
        <v/>
      </c>
      <c r="N86" s="185" t="str">
        <f>IF('(入力①) 基本情報入力シート'!W107="","",'(入力①) 基本情報入力シート'!W107)</f>
        <v/>
      </c>
      <c r="O86" s="185" t="str">
        <f>IF('(入力①) 基本情報入力シート'!X107="","",'(入力①) 基本情報入力シート'!X107)</f>
        <v/>
      </c>
      <c r="P86" s="198" t="str">
        <f>IF('(入力①) 基本情報入力シート'!Y107="","",'(入力①) 基本情報入力シート'!Y107)</f>
        <v/>
      </c>
      <c r="Q86" s="204" t="str">
        <f>IF('(入力①) 基本情報入力シート'!Z107="","",'(入力①) 基本情報入力シート'!Z107)</f>
        <v/>
      </c>
      <c r="R86" s="254" t="str">
        <f>IF('(入力①) 基本情報入力シート'!AA107="","",'(入力①) 基本情報入力シート'!AA107)</f>
        <v/>
      </c>
      <c r="S86" s="257"/>
      <c r="T86" s="261"/>
      <c r="U86" s="265" t="str">
        <f>IF(P86="","",VLOOKUP(P86,'【参考】数式用'!$A$5:$I$38,MATCH(T86,'【参考】数式用'!$H$4:$I$4,0)+7,0))</f>
        <v/>
      </c>
      <c r="V86" s="271"/>
      <c r="W86" s="225" t="s">
        <v>253</v>
      </c>
      <c r="X86" s="276"/>
      <c r="Y86" s="232" t="s">
        <v>37</v>
      </c>
      <c r="Z86" s="276"/>
      <c r="AA86" s="233" t="s">
        <v>237</v>
      </c>
      <c r="AB86" s="276"/>
      <c r="AC86" s="232" t="s">
        <v>37</v>
      </c>
      <c r="AD86" s="276"/>
      <c r="AE86" s="232" t="s">
        <v>42</v>
      </c>
      <c r="AF86" s="236" t="s">
        <v>72</v>
      </c>
      <c r="AG86" s="237" t="str">
        <f t="shared" si="5"/>
        <v/>
      </c>
      <c r="AH86" s="281" t="s">
        <v>255</v>
      </c>
      <c r="AI86" s="243" t="str">
        <f t="shared" si="6"/>
        <v/>
      </c>
      <c r="AJ86" s="151"/>
      <c r="AK86" s="289" t="str">
        <f t="shared" si="7"/>
        <v>○</v>
      </c>
      <c r="AL86" s="290" t="str">
        <f t="shared" si="8"/>
        <v/>
      </c>
      <c r="AM86" s="291"/>
      <c r="AN86" s="291"/>
      <c r="AO86" s="291"/>
      <c r="AP86" s="291"/>
      <c r="AQ86" s="291"/>
      <c r="AR86" s="291"/>
      <c r="AS86" s="291"/>
      <c r="AT86" s="291"/>
      <c r="AU86" s="292"/>
    </row>
    <row r="87" spans="1:47" ht="33" customHeight="1">
      <c r="A87" s="158">
        <f t="shared" si="9"/>
        <v>76</v>
      </c>
      <c r="B87" s="246" t="str">
        <f>IF('(入力①) 基本情報入力シート'!C108="","",'(入力①) 基本情報入力シート'!C108)</f>
        <v/>
      </c>
      <c r="C87" s="247" t="str">
        <f>IF('(入力①) 基本情報入力シート'!D108="","",'(入力①) 基本情報入力シート'!D108)</f>
        <v/>
      </c>
      <c r="D87" s="247" t="str">
        <f>IF('(入力①) 基本情報入力シート'!E108="","",'(入力①) 基本情報入力シート'!E108)</f>
        <v/>
      </c>
      <c r="E87" s="247" t="str">
        <f>IF('(入力①) 基本情報入力シート'!F108="","",'(入力①) 基本情報入力シート'!F108)</f>
        <v/>
      </c>
      <c r="F87" s="247" t="str">
        <f>IF('(入力①) 基本情報入力シート'!G108="","",'(入力①) 基本情報入力シート'!G108)</f>
        <v/>
      </c>
      <c r="G87" s="247" t="str">
        <f>IF('(入力①) 基本情報入力シート'!H108="","",'(入力①) 基本情報入力シート'!H108)</f>
        <v/>
      </c>
      <c r="H87" s="247" t="str">
        <f>IF('(入力①) 基本情報入力シート'!I108="","",'(入力①) 基本情報入力シート'!I108)</f>
        <v/>
      </c>
      <c r="I87" s="247" t="str">
        <f>IF('(入力①) 基本情報入力シート'!J108="","",'(入力①) 基本情報入力シート'!J108)</f>
        <v/>
      </c>
      <c r="J87" s="247" t="str">
        <f>IF('(入力①) 基本情報入力シート'!K108="","",'(入力①) 基本情報入力シート'!K108)</f>
        <v/>
      </c>
      <c r="K87" s="249" t="str">
        <f>IF('(入力①) 基本情報入力シート'!L108="","",'(入力①) 基本情報入力シート'!L108)</f>
        <v/>
      </c>
      <c r="L87" s="185" t="str">
        <f>IF('(入力①) 基本情報入力シート'!M108="","",'(入力①) 基本情報入力シート'!M108)</f>
        <v/>
      </c>
      <c r="M87" s="185" t="str">
        <f>IF('(入力①) 基本情報入力シート'!R108="","",'(入力①) 基本情報入力シート'!R108)</f>
        <v/>
      </c>
      <c r="N87" s="185" t="str">
        <f>IF('(入力①) 基本情報入力シート'!W108="","",'(入力①) 基本情報入力シート'!W108)</f>
        <v/>
      </c>
      <c r="O87" s="185" t="str">
        <f>IF('(入力①) 基本情報入力シート'!X108="","",'(入力①) 基本情報入力シート'!X108)</f>
        <v/>
      </c>
      <c r="P87" s="198" t="str">
        <f>IF('(入力①) 基本情報入力シート'!Y108="","",'(入力①) 基本情報入力シート'!Y108)</f>
        <v/>
      </c>
      <c r="Q87" s="204" t="str">
        <f>IF('(入力①) 基本情報入力シート'!Z108="","",'(入力①) 基本情報入力シート'!Z108)</f>
        <v/>
      </c>
      <c r="R87" s="254" t="str">
        <f>IF('(入力①) 基本情報入力シート'!AA108="","",'(入力①) 基本情報入力シート'!AA108)</f>
        <v/>
      </c>
      <c r="S87" s="257"/>
      <c r="T87" s="261"/>
      <c r="U87" s="265" t="str">
        <f>IF(P87="","",VLOOKUP(P87,'【参考】数式用'!$A$5:$I$38,MATCH(T87,'【参考】数式用'!$H$4:$I$4,0)+7,0))</f>
        <v/>
      </c>
      <c r="V87" s="271"/>
      <c r="W87" s="225" t="s">
        <v>253</v>
      </c>
      <c r="X87" s="276"/>
      <c r="Y87" s="232" t="s">
        <v>37</v>
      </c>
      <c r="Z87" s="276"/>
      <c r="AA87" s="233" t="s">
        <v>237</v>
      </c>
      <c r="AB87" s="276"/>
      <c r="AC87" s="232" t="s">
        <v>37</v>
      </c>
      <c r="AD87" s="276"/>
      <c r="AE87" s="232" t="s">
        <v>42</v>
      </c>
      <c r="AF87" s="236" t="s">
        <v>72</v>
      </c>
      <c r="AG87" s="237" t="str">
        <f t="shared" si="5"/>
        <v/>
      </c>
      <c r="AH87" s="281" t="s">
        <v>255</v>
      </c>
      <c r="AI87" s="243" t="str">
        <f t="shared" si="6"/>
        <v/>
      </c>
      <c r="AJ87" s="151"/>
      <c r="AK87" s="289" t="str">
        <f t="shared" si="7"/>
        <v>○</v>
      </c>
      <c r="AL87" s="290" t="str">
        <f t="shared" si="8"/>
        <v/>
      </c>
      <c r="AM87" s="291"/>
      <c r="AN87" s="291"/>
      <c r="AO87" s="291"/>
      <c r="AP87" s="291"/>
      <c r="AQ87" s="291"/>
      <c r="AR87" s="291"/>
      <c r="AS87" s="291"/>
      <c r="AT87" s="291"/>
      <c r="AU87" s="292"/>
    </row>
    <row r="88" spans="1:47" ht="33" customHeight="1">
      <c r="A88" s="158">
        <f t="shared" si="9"/>
        <v>77</v>
      </c>
      <c r="B88" s="246" t="str">
        <f>IF('(入力①) 基本情報入力シート'!C109="","",'(入力①) 基本情報入力シート'!C109)</f>
        <v/>
      </c>
      <c r="C88" s="247" t="str">
        <f>IF('(入力①) 基本情報入力シート'!D109="","",'(入力①) 基本情報入力シート'!D109)</f>
        <v/>
      </c>
      <c r="D88" s="247" t="str">
        <f>IF('(入力①) 基本情報入力シート'!E109="","",'(入力①) 基本情報入力シート'!E109)</f>
        <v/>
      </c>
      <c r="E88" s="247" t="str">
        <f>IF('(入力①) 基本情報入力シート'!F109="","",'(入力①) 基本情報入力シート'!F109)</f>
        <v/>
      </c>
      <c r="F88" s="247" t="str">
        <f>IF('(入力①) 基本情報入力シート'!G109="","",'(入力①) 基本情報入力シート'!G109)</f>
        <v/>
      </c>
      <c r="G88" s="247" t="str">
        <f>IF('(入力①) 基本情報入力シート'!H109="","",'(入力①) 基本情報入力シート'!H109)</f>
        <v/>
      </c>
      <c r="H88" s="247" t="str">
        <f>IF('(入力①) 基本情報入力シート'!I109="","",'(入力①) 基本情報入力シート'!I109)</f>
        <v/>
      </c>
      <c r="I88" s="247" t="str">
        <f>IF('(入力①) 基本情報入力シート'!J109="","",'(入力①) 基本情報入力シート'!J109)</f>
        <v/>
      </c>
      <c r="J88" s="247" t="str">
        <f>IF('(入力①) 基本情報入力シート'!K109="","",'(入力①) 基本情報入力シート'!K109)</f>
        <v/>
      </c>
      <c r="K88" s="249" t="str">
        <f>IF('(入力①) 基本情報入力シート'!L109="","",'(入力①) 基本情報入力シート'!L109)</f>
        <v/>
      </c>
      <c r="L88" s="185" t="str">
        <f>IF('(入力①) 基本情報入力シート'!M109="","",'(入力①) 基本情報入力シート'!M109)</f>
        <v/>
      </c>
      <c r="M88" s="185" t="str">
        <f>IF('(入力①) 基本情報入力シート'!R109="","",'(入力①) 基本情報入力シート'!R109)</f>
        <v/>
      </c>
      <c r="N88" s="185" t="str">
        <f>IF('(入力①) 基本情報入力シート'!W109="","",'(入力①) 基本情報入力シート'!W109)</f>
        <v/>
      </c>
      <c r="O88" s="185" t="str">
        <f>IF('(入力①) 基本情報入力シート'!X109="","",'(入力①) 基本情報入力シート'!X109)</f>
        <v/>
      </c>
      <c r="P88" s="198" t="str">
        <f>IF('(入力①) 基本情報入力シート'!Y109="","",'(入力①) 基本情報入力シート'!Y109)</f>
        <v/>
      </c>
      <c r="Q88" s="204" t="str">
        <f>IF('(入力①) 基本情報入力シート'!Z109="","",'(入力①) 基本情報入力シート'!Z109)</f>
        <v/>
      </c>
      <c r="R88" s="254" t="str">
        <f>IF('(入力①) 基本情報入力シート'!AA109="","",'(入力①) 基本情報入力シート'!AA109)</f>
        <v/>
      </c>
      <c r="S88" s="257"/>
      <c r="T88" s="261"/>
      <c r="U88" s="265" t="str">
        <f>IF(P88="","",VLOOKUP(P88,'【参考】数式用'!$A$5:$I$38,MATCH(T88,'【参考】数式用'!$H$4:$I$4,0)+7,0))</f>
        <v/>
      </c>
      <c r="V88" s="271"/>
      <c r="W88" s="225" t="s">
        <v>253</v>
      </c>
      <c r="X88" s="276"/>
      <c r="Y88" s="232" t="s">
        <v>37</v>
      </c>
      <c r="Z88" s="276"/>
      <c r="AA88" s="233" t="s">
        <v>237</v>
      </c>
      <c r="AB88" s="276"/>
      <c r="AC88" s="232" t="s">
        <v>37</v>
      </c>
      <c r="AD88" s="276"/>
      <c r="AE88" s="232" t="s">
        <v>42</v>
      </c>
      <c r="AF88" s="236" t="s">
        <v>72</v>
      </c>
      <c r="AG88" s="237" t="str">
        <f t="shared" si="5"/>
        <v/>
      </c>
      <c r="AH88" s="281" t="s">
        <v>255</v>
      </c>
      <c r="AI88" s="243" t="str">
        <f t="shared" si="6"/>
        <v/>
      </c>
      <c r="AJ88" s="151"/>
      <c r="AK88" s="289" t="str">
        <f t="shared" si="7"/>
        <v>○</v>
      </c>
      <c r="AL88" s="290" t="str">
        <f t="shared" si="8"/>
        <v/>
      </c>
      <c r="AM88" s="291"/>
      <c r="AN88" s="291"/>
      <c r="AO88" s="291"/>
      <c r="AP88" s="291"/>
      <c r="AQ88" s="291"/>
      <c r="AR88" s="291"/>
      <c r="AS88" s="291"/>
      <c r="AT88" s="291"/>
      <c r="AU88" s="292"/>
    </row>
    <row r="89" spans="1:47" ht="33" customHeight="1">
      <c r="A89" s="158">
        <f t="shared" si="9"/>
        <v>78</v>
      </c>
      <c r="B89" s="246" t="str">
        <f>IF('(入力①) 基本情報入力シート'!C110="","",'(入力①) 基本情報入力シート'!C110)</f>
        <v/>
      </c>
      <c r="C89" s="247" t="str">
        <f>IF('(入力①) 基本情報入力シート'!D110="","",'(入力①) 基本情報入力シート'!D110)</f>
        <v/>
      </c>
      <c r="D89" s="247" t="str">
        <f>IF('(入力①) 基本情報入力シート'!E110="","",'(入力①) 基本情報入力シート'!E110)</f>
        <v/>
      </c>
      <c r="E89" s="247" t="str">
        <f>IF('(入力①) 基本情報入力シート'!F110="","",'(入力①) 基本情報入力シート'!F110)</f>
        <v/>
      </c>
      <c r="F89" s="247" t="str">
        <f>IF('(入力①) 基本情報入力シート'!G110="","",'(入力①) 基本情報入力シート'!G110)</f>
        <v/>
      </c>
      <c r="G89" s="247" t="str">
        <f>IF('(入力①) 基本情報入力シート'!H110="","",'(入力①) 基本情報入力シート'!H110)</f>
        <v/>
      </c>
      <c r="H89" s="247" t="str">
        <f>IF('(入力①) 基本情報入力シート'!I110="","",'(入力①) 基本情報入力シート'!I110)</f>
        <v/>
      </c>
      <c r="I89" s="247" t="str">
        <f>IF('(入力①) 基本情報入力シート'!J110="","",'(入力①) 基本情報入力シート'!J110)</f>
        <v/>
      </c>
      <c r="J89" s="247" t="str">
        <f>IF('(入力①) 基本情報入力シート'!K110="","",'(入力①) 基本情報入力シート'!K110)</f>
        <v/>
      </c>
      <c r="K89" s="249" t="str">
        <f>IF('(入力①) 基本情報入力シート'!L110="","",'(入力①) 基本情報入力シート'!L110)</f>
        <v/>
      </c>
      <c r="L89" s="185" t="str">
        <f>IF('(入力①) 基本情報入力シート'!M110="","",'(入力①) 基本情報入力シート'!M110)</f>
        <v/>
      </c>
      <c r="M89" s="185" t="str">
        <f>IF('(入力①) 基本情報入力シート'!R110="","",'(入力①) 基本情報入力シート'!R110)</f>
        <v/>
      </c>
      <c r="N89" s="185" t="str">
        <f>IF('(入力①) 基本情報入力シート'!W110="","",'(入力①) 基本情報入力シート'!W110)</f>
        <v/>
      </c>
      <c r="O89" s="185" t="str">
        <f>IF('(入力①) 基本情報入力シート'!X110="","",'(入力①) 基本情報入力シート'!X110)</f>
        <v/>
      </c>
      <c r="P89" s="198" t="str">
        <f>IF('(入力①) 基本情報入力シート'!Y110="","",'(入力①) 基本情報入力シート'!Y110)</f>
        <v/>
      </c>
      <c r="Q89" s="204" t="str">
        <f>IF('(入力①) 基本情報入力シート'!Z110="","",'(入力①) 基本情報入力シート'!Z110)</f>
        <v/>
      </c>
      <c r="R89" s="254" t="str">
        <f>IF('(入力①) 基本情報入力シート'!AA110="","",'(入力①) 基本情報入力シート'!AA110)</f>
        <v/>
      </c>
      <c r="S89" s="257"/>
      <c r="T89" s="261"/>
      <c r="U89" s="265" t="str">
        <f>IF(P89="","",VLOOKUP(P89,'【参考】数式用'!$A$5:$I$38,MATCH(T89,'【参考】数式用'!$H$4:$I$4,0)+7,0))</f>
        <v/>
      </c>
      <c r="V89" s="271"/>
      <c r="W89" s="225" t="s">
        <v>253</v>
      </c>
      <c r="X89" s="276"/>
      <c r="Y89" s="232" t="s">
        <v>37</v>
      </c>
      <c r="Z89" s="276"/>
      <c r="AA89" s="233" t="s">
        <v>237</v>
      </c>
      <c r="AB89" s="276"/>
      <c r="AC89" s="232" t="s">
        <v>37</v>
      </c>
      <c r="AD89" s="276"/>
      <c r="AE89" s="232" t="s">
        <v>42</v>
      </c>
      <c r="AF89" s="236" t="s">
        <v>72</v>
      </c>
      <c r="AG89" s="237" t="str">
        <f t="shared" si="5"/>
        <v/>
      </c>
      <c r="AH89" s="281" t="s">
        <v>255</v>
      </c>
      <c r="AI89" s="243" t="str">
        <f t="shared" si="6"/>
        <v/>
      </c>
      <c r="AJ89" s="151"/>
      <c r="AK89" s="289" t="str">
        <f t="shared" si="7"/>
        <v>○</v>
      </c>
      <c r="AL89" s="290" t="str">
        <f t="shared" si="8"/>
        <v/>
      </c>
      <c r="AM89" s="291"/>
      <c r="AN89" s="291"/>
      <c r="AO89" s="291"/>
      <c r="AP89" s="291"/>
      <c r="AQ89" s="291"/>
      <c r="AR89" s="291"/>
      <c r="AS89" s="291"/>
      <c r="AT89" s="291"/>
      <c r="AU89" s="292"/>
    </row>
    <row r="90" spans="1:47" ht="33" customHeight="1">
      <c r="A90" s="158">
        <f t="shared" si="9"/>
        <v>79</v>
      </c>
      <c r="B90" s="246" t="str">
        <f>IF('(入力①) 基本情報入力シート'!C111="","",'(入力①) 基本情報入力シート'!C111)</f>
        <v/>
      </c>
      <c r="C90" s="247" t="str">
        <f>IF('(入力①) 基本情報入力シート'!D111="","",'(入力①) 基本情報入力シート'!D111)</f>
        <v/>
      </c>
      <c r="D90" s="247" t="str">
        <f>IF('(入力①) 基本情報入力シート'!E111="","",'(入力①) 基本情報入力シート'!E111)</f>
        <v/>
      </c>
      <c r="E90" s="247" t="str">
        <f>IF('(入力①) 基本情報入力シート'!F111="","",'(入力①) 基本情報入力シート'!F111)</f>
        <v/>
      </c>
      <c r="F90" s="247" t="str">
        <f>IF('(入力①) 基本情報入力シート'!G111="","",'(入力①) 基本情報入力シート'!G111)</f>
        <v/>
      </c>
      <c r="G90" s="247" t="str">
        <f>IF('(入力①) 基本情報入力シート'!H111="","",'(入力①) 基本情報入力シート'!H111)</f>
        <v/>
      </c>
      <c r="H90" s="247" t="str">
        <f>IF('(入力①) 基本情報入力シート'!I111="","",'(入力①) 基本情報入力シート'!I111)</f>
        <v/>
      </c>
      <c r="I90" s="247" t="str">
        <f>IF('(入力①) 基本情報入力シート'!J111="","",'(入力①) 基本情報入力シート'!J111)</f>
        <v/>
      </c>
      <c r="J90" s="247" t="str">
        <f>IF('(入力①) 基本情報入力シート'!K111="","",'(入力①) 基本情報入力シート'!K111)</f>
        <v/>
      </c>
      <c r="K90" s="249" t="str">
        <f>IF('(入力①) 基本情報入力シート'!L111="","",'(入力①) 基本情報入力シート'!L111)</f>
        <v/>
      </c>
      <c r="L90" s="185" t="str">
        <f>IF('(入力①) 基本情報入力シート'!M111="","",'(入力①) 基本情報入力シート'!M111)</f>
        <v/>
      </c>
      <c r="M90" s="185" t="str">
        <f>IF('(入力①) 基本情報入力シート'!R111="","",'(入力①) 基本情報入力シート'!R111)</f>
        <v/>
      </c>
      <c r="N90" s="185" t="str">
        <f>IF('(入力①) 基本情報入力シート'!W111="","",'(入力①) 基本情報入力シート'!W111)</f>
        <v/>
      </c>
      <c r="O90" s="185" t="str">
        <f>IF('(入力①) 基本情報入力シート'!X111="","",'(入力①) 基本情報入力シート'!X111)</f>
        <v/>
      </c>
      <c r="P90" s="198" t="str">
        <f>IF('(入力①) 基本情報入力シート'!Y111="","",'(入力①) 基本情報入力シート'!Y111)</f>
        <v/>
      </c>
      <c r="Q90" s="204" t="str">
        <f>IF('(入力①) 基本情報入力シート'!Z111="","",'(入力①) 基本情報入力シート'!Z111)</f>
        <v/>
      </c>
      <c r="R90" s="254" t="str">
        <f>IF('(入力①) 基本情報入力シート'!AA111="","",'(入力①) 基本情報入力シート'!AA111)</f>
        <v/>
      </c>
      <c r="S90" s="257"/>
      <c r="T90" s="261"/>
      <c r="U90" s="265" t="str">
        <f>IF(P90="","",VLOOKUP(P90,'【参考】数式用'!$A$5:$I$38,MATCH(T90,'【参考】数式用'!$H$4:$I$4,0)+7,0))</f>
        <v/>
      </c>
      <c r="V90" s="271"/>
      <c r="W90" s="225" t="s">
        <v>253</v>
      </c>
      <c r="X90" s="276"/>
      <c r="Y90" s="232" t="s">
        <v>37</v>
      </c>
      <c r="Z90" s="276"/>
      <c r="AA90" s="233" t="s">
        <v>237</v>
      </c>
      <c r="AB90" s="276"/>
      <c r="AC90" s="232" t="s">
        <v>37</v>
      </c>
      <c r="AD90" s="276"/>
      <c r="AE90" s="232" t="s">
        <v>42</v>
      </c>
      <c r="AF90" s="236" t="s">
        <v>72</v>
      </c>
      <c r="AG90" s="237" t="str">
        <f t="shared" si="5"/>
        <v/>
      </c>
      <c r="AH90" s="281" t="s">
        <v>255</v>
      </c>
      <c r="AI90" s="243" t="str">
        <f t="shared" si="6"/>
        <v/>
      </c>
      <c r="AJ90" s="151"/>
      <c r="AK90" s="289" t="str">
        <f t="shared" si="7"/>
        <v>○</v>
      </c>
      <c r="AL90" s="290" t="str">
        <f t="shared" si="8"/>
        <v/>
      </c>
      <c r="AM90" s="291"/>
      <c r="AN90" s="291"/>
      <c r="AO90" s="291"/>
      <c r="AP90" s="291"/>
      <c r="AQ90" s="291"/>
      <c r="AR90" s="291"/>
      <c r="AS90" s="291"/>
      <c r="AT90" s="291"/>
      <c r="AU90" s="292"/>
    </row>
    <row r="91" spans="1:47" ht="33" customHeight="1">
      <c r="A91" s="158">
        <f t="shared" si="9"/>
        <v>80</v>
      </c>
      <c r="B91" s="246" t="str">
        <f>IF('(入力①) 基本情報入力シート'!C112="","",'(入力①) 基本情報入力シート'!C112)</f>
        <v/>
      </c>
      <c r="C91" s="247" t="str">
        <f>IF('(入力①) 基本情報入力シート'!D112="","",'(入力①) 基本情報入力シート'!D112)</f>
        <v/>
      </c>
      <c r="D91" s="247" t="str">
        <f>IF('(入力①) 基本情報入力シート'!E112="","",'(入力①) 基本情報入力シート'!E112)</f>
        <v/>
      </c>
      <c r="E91" s="247" t="str">
        <f>IF('(入力①) 基本情報入力シート'!F112="","",'(入力①) 基本情報入力シート'!F112)</f>
        <v/>
      </c>
      <c r="F91" s="247" t="str">
        <f>IF('(入力①) 基本情報入力シート'!G112="","",'(入力①) 基本情報入力シート'!G112)</f>
        <v/>
      </c>
      <c r="G91" s="247" t="str">
        <f>IF('(入力①) 基本情報入力シート'!H112="","",'(入力①) 基本情報入力シート'!H112)</f>
        <v/>
      </c>
      <c r="H91" s="247" t="str">
        <f>IF('(入力①) 基本情報入力シート'!I112="","",'(入力①) 基本情報入力シート'!I112)</f>
        <v/>
      </c>
      <c r="I91" s="247" t="str">
        <f>IF('(入力①) 基本情報入力シート'!J112="","",'(入力①) 基本情報入力シート'!J112)</f>
        <v/>
      </c>
      <c r="J91" s="247" t="str">
        <f>IF('(入力①) 基本情報入力シート'!K112="","",'(入力①) 基本情報入力シート'!K112)</f>
        <v/>
      </c>
      <c r="K91" s="249" t="str">
        <f>IF('(入力①) 基本情報入力シート'!L112="","",'(入力①) 基本情報入力シート'!L112)</f>
        <v/>
      </c>
      <c r="L91" s="185" t="str">
        <f>IF('(入力①) 基本情報入力シート'!M112="","",'(入力①) 基本情報入力シート'!M112)</f>
        <v/>
      </c>
      <c r="M91" s="185" t="str">
        <f>IF('(入力①) 基本情報入力シート'!R112="","",'(入力①) 基本情報入力シート'!R112)</f>
        <v/>
      </c>
      <c r="N91" s="185" t="str">
        <f>IF('(入力①) 基本情報入力シート'!W112="","",'(入力①) 基本情報入力シート'!W112)</f>
        <v/>
      </c>
      <c r="O91" s="185" t="str">
        <f>IF('(入力①) 基本情報入力シート'!X112="","",'(入力①) 基本情報入力シート'!X112)</f>
        <v/>
      </c>
      <c r="P91" s="198" t="str">
        <f>IF('(入力①) 基本情報入力シート'!Y112="","",'(入力①) 基本情報入力シート'!Y112)</f>
        <v/>
      </c>
      <c r="Q91" s="204" t="str">
        <f>IF('(入力①) 基本情報入力シート'!Z112="","",'(入力①) 基本情報入力シート'!Z112)</f>
        <v/>
      </c>
      <c r="R91" s="254" t="str">
        <f>IF('(入力①) 基本情報入力シート'!AA112="","",'(入力①) 基本情報入力シート'!AA112)</f>
        <v/>
      </c>
      <c r="S91" s="257"/>
      <c r="T91" s="261"/>
      <c r="U91" s="265" t="str">
        <f>IF(P91="","",VLOOKUP(P91,'【参考】数式用'!$A$5:$I$38,MATCH(T91,'【参考】数式用'!$H$4:$I$4,0)+7,0))</f>
        <v/>
      </c>
      <c r="V91" s="271"/>
      <c r="W91" s="225" t="s">
        <v>253</v>
      </c>
      <c r="X91" s="276"/>
      <c r="Y91" s="232" t="s">
        <v>37</v>
      </c>
      <c r="Z91" s="276"/>
      <c r="AA91" s="233" t="s">
        <v>237</v>
      </c>
      <c r="AB91" s="276"/>
      <c r="AC91" s="232" t="s">
        <v>37</v>
      </c>
      <c r="AD91" s="276"/>
      <c r="AE91" s="232" t="s">
        <v>42</v>
      </c>
      <c r="AF91" s="236" t="s">
        <v>72</v>
      </c>
      <c r="AG91" s="237" t="str">
        <f t="shared" si="5"/>
        <v/>
      </c>
      <c r="AH91" s="281" t="s">
        <v>255</v>
      </c>
      <c r="AI91" s="243" t="str">
        <f t="shared" si="6"/>
        <v/>
      </c>
      <c r="AJ91" s="151"/>
      <c r="AK91" s="289" t="str">
        <f t="shared" si="7"/>
        <v>○</v>
      </c>
      <c r="AL91" s="290" t="str">
        <f t="shared" si="8"/>
        <v/>
      </c>
      <c r="AM91" s="291"/>
      <c r="AN91" s="291"/>
      <c r="AO91" s="291"/>
      <c r="AP91" s="291"/>
      <c r="AQ91" s="291"/>
      <c r="AR91" s="291"/>
      <c r="AS91" s="291"/>
      <c r="AT91" s="291"/>
      <c r="AU91" s="292"/>
    </row>
    <row r="92" spans="1:47" ht="33" customHeight="1">
      <c r="A92" s="158">
        <f t="shared" si="9"/>
        <v>81</v>
      </c>
      <c r="B92" s="246" t="str">
        <f>IF('(入力①) 基本情報入力シート'!C113="","",'(入力①) 基本情報入力シート'!C113)</f>
        <v/>
      </c>
      <c r="C92" s="247" t="str">
        <f>IF('(入力①) 基本情報入力シート'!D113="","",'(入力①) 基本情報入力シート'!D113)</f>
        <v/>
      </c>
      <c r="D92" s="247" t="str">
        <f>IF('(入力①) 基本情報入力シート'!E113="","",'(入力①) 基本情報入力シート'!E113)</f>
        <v/>
      </c>
      <c r="E92" s="247" t="str">
        <f>IF('(入力①) 基本情報入力シート'!F113="","",'(入力①) 基本情報入力シート'!F113)</f>
        <v/>
      </c>
      <c r="F92" s="247" t="str">
        <f>IF('(入力①) 基本情報入力シート'!G113="","",'(入力①) 基本情報入力シート'!G113)</f>
        <v/>
      </c>
      <c r="G92" s="247" t="str">
        <f>IF('(入力①) 基本情報入力シート'!H113="","",'(入力①) 基本情報入力シート'!H113)</f>
        <v/>
      </c>
      <c r="H92" s="247" t="str">
        <f>IF('(入力①) 基本情報入力シート'!I113="","",'(入力①) 基本情報入力シート'!I113)</f>
        <v/>
      </c>
      <c r="I92" s="247" t="str">
        <f>IF('(入力①) 基本情報入力シート'!J113="","",'(入力①) 基本情報入力シート'!J113)</f>
        <v/>
      </c>
      <c r="J92" s="247" t="str">
        <f>IF('(入力①) 基本情報入力シート'!K113="","",'(入力①) 基本情報入力シート'!K113)</f>
        <v/>
      </c>
      <c r="K92" s="249" t="str">
        <f>IF('(入力①) 基本情報入力シート'!L113="","",'(入力①) 基本情報入力シート'!L113)</f>
        <v/>
      </c>
      <c r="L92" s="185" t="str">
        <f>IF('(入力①) 基本情報入力シート'!M113="","",'(入力①) 基本情報入力シート'!M113)</f>
        <v/>
      </c>
      <c r="M92" s="185" t="str">
        <f>IF('(入力①) 基本情報入力シート'!R113="","",'(入力①) 基本情報入力シート'!R113)</f>
        <v/>
      </c>
      <c r="N92" s="185" t="str">
        <f>IF('(入力①) 基本情報入力シート'!W113="","",'(入力①) 基本情報入力シート'!W113)</f>
        <v/>
      </c>
      <c r="O92" s="185" t="str">
        <f>IF('(入力①) 基本情報入力シート'!X113="","",'(入力①) 基本情報入力シート'!X113)</f>
        <v/>
      </c>
      <c r="P92" s="198" t="str">
        <f>IF('(入力①) 基本情報入力シート'!Y113="","",'(入力①) 基本情報入力シート'!Y113)</f>
        <v/>
      </c>
      <c r="Q92" s="204" t="str">
        <f>IF('(入力①) 基本情報入力シート'!Z113="","",'(入力①) 基本情報入力シート'!Z113)</f>
        <v/>
      </c>
      <c r="R92" s="254" t="str">
        <f>IF('(入力①) 基本情報入力シート'!AA113="","",'(入力①) 基本情報入力シート'!AA113)</f>
        <v/>
      </c>
      <c r="S92" s="257"/>
      <c r="T92" s="261"/>
      <c r="U92" s="265" t="str">
        <f>IF(P92="","",VLOOKUP(P92,'【参考】数式用'!$A$5:$I$38,MATCH(T92,'【参考】数式用'!$H$4:$I$4,0)+7,0))</f>
        <v/>
      </c>
      <c r="V92" s="271"/>
      <c r="W92" s="225" t="s">
        <v>253</v>
      </c>
      <c r="X92" s="276"/>
      <c r="Y92" s="232" t="s">
        <v>37</v>
      </c>
      <c r="Z92" s="276"/>
      <c r="AA92" s="233" t="s">
        <v>237</v>
      </c>
      <c r="AB92" s="276"/>
      <c r="AC92" s="232" t="s">
        <v>37</v>
      </c>
      <c r="AD92" s="276"/>
      <c r="AE92" s="232" t="s">
        <v>42</v>
      </c>
      <c r="AF92" s="236" t="s">
        <v>72</v>
      </c>
      <c r="AG92" s="237" t="str">
        <f t="shared" si="5"/>
        <v/>
      </c>
      <c r="AH92" s="281" t="s">
        <v>255</v>
      </c>
      <c r="AI92" s="243" t="str">
        <f t="shared" si="6"/>
        <v/>
      </c>
      <c r="AJ92" s="151"/>
      <c r="AK92" s="289" t="str">
        <f t="shared" si="7"/>
        <v>○</v>
      </c>
      <c r="AL92" s="290" t="str">
        <f t="shared" si="8"/>
        <v/>
      </c>
      <c r="AM92" s="291"/>
      <c r="AN92" s="291"/>
      <c r="AO92" s="291"/>
      <c r="AP92" s="291"/>
      <c r="AQ92" s="291"/>
      <c r="AR92" s="291"/>
      <c r="AS92" s="291"/>
      <c r="AT92" s="291"/>
      <c r="AU92" s="292"/>
    </row>
    <row r="93" spans="1:47" ht="33" customHeight="1">
      <c r="A93" s="158">
        <f t="shared" si="9"/>
        <v>82</v>
      </c>
      <c r="B93" s="246" t="str">
        <f>IF('(入力①) 基本情報入力シート'!C114="","",'(入力①) 基本情報入力シート'!C114)</f>
        <v/>
      </c>
      <c r="C93" s="247" t="str">
        <f>IF('(入力①) 基本情報入力シート'!D114="","",'(入力①) 基本情報入力シート'!D114)</f>
        <v/>
      </c>
      <c r="D93" s="247" t="str">
        <f>IF('(入力①) 基本情報入力シート'!E114="","",'(入力①) 基本情報入力シート'!E114)</f>
        <v/>
      </c>
      <c r="E93" s="247" t="str">
        <f>IF('(入力①) 基本情報入力シート'!F114="","",'(入力①) 基本情報入力シート'!F114)</f>
        <v/>
      </c>
      <c r="F93" s="247" t="str">
        <f>IF('(入力①) 基本情報入力シート'!G114="","",'(入力①) 基本情報入力シート'!G114)</f>
        <v/>
      </c>
      <c r="G93" s="247" t="str">
        <f>IF('(入力①) 基本情報入力シート'!H114="","",'(入力①) 基本情報入力シート'!H114)</f>
        <v/>
      </c>
      <c r="H93" s="247" t="str">
        <f>IF('(入力①) 基本情報入力シート'!I114="","",'(入力①) 基本情報入力シート'!I114)</f>
        <v/>
      </c>
      <c r="I93" s="247" t="str">
        <f>IF('(入力①) 基本情報入力シート'!J114="","",'(入力①) 基本情報入力シート'!J114)</f>
        <v/>
      </c>
      <c r="J93" s="247" t="str">
        <f>IF('(入力①) 基本情報入力シート'!K114="","",'(入力①) 基本情報入力シート'!K114)</f>
        <v/>
      </c>
      <c r="K93" s="249" t="str">
        <f>IF('(入力①) 基本情報入力シート'!L114="","",'(入力①) 基本情報入力シート'!L114)</f>
        <v/>
      </c>
      <c r="L93" s="185" t="str">
        <f>IF('(入力①) 基本情報入力シート'!M114="","",'(入力①) 基本情報入力シート'!M114)</f>
        <v/>
      </c>
      <c r="M93" s="185" t="str">
        <f>IF('(入力①) 基本情報入力シート'!R114="","",'(入力①) 基本情報入力シート'!R114)</f>
        <v/>
      </c>
      <c r="N93" s="185" t="str">
        <f>IF('(入力①) 基本情報入力シート'!W114="","",'(入力①) 基本情報入力シート'!W114)</f>
        <v/>
      </c>
      <c r="O93" s="185" t="str">
        <f>IF('(入力①) 基本情報入力シート'!X114="","",'(入力①) 基本情報入力シート'!X114)</f>
        <v/>
      </c>
      <c r="P93" s="198" t="str">
        <f>IF('(入力①) 基本情報入力シート'!Y114="","",'(入力①) 基本情報入力シート'!Y114)</f>
        <v/>
      </c>
      <c r="Q93" s="204" t="str">
        <f>IF('(入力①) 基本情報入力シート'!Z114="","",'(入力①) 基本情報入力シート'!Z114)</f>
        <v/>
      </c>
      <c r="R93" s="254" t="str">
        <f>IF('(入力①) 基本情報入力シート'!AA114="","",'(入力①) 基本情報入力シート'!AA114)</f>
        <v/>
      </c>
      <c r="S93" s="257"/>
      <c r="T93" s="261"/>
      <c r="U93" s="265" t="str">
        <f>IF(P93="","",VLOOKUP(P93,'【参考】数式用'!$A$5:$I$38,MATCH(T93,'【参考】数式用'!$H$4:$I$4,0)+7,0))</f>
        <v/>
      </c>
      <c r="V93" s="271"/>
      <c r="W93" s="225" t="s">
        <v>253</v>
      </c>
      <c r="X93" s="276"/>
      <c r="Y93" s="232" t="s">
        <v>37</v>
      </c>
      <c r="Z93" s="276"/>
      <c r="AA93" s="233" t="s">
        <v>237</v>
      </c>
      <c r="AB93" s="276"/>
      <c r="AC93" s="232" t="s">
        <v>37</v>
      </c>
      <c r="AD93" s="276"/>
      <c r="AE93" s="232" t="s">
        <v>42</v>
      </c>
      <c r="AF93" s="236" t="s">
        <v>72</v>
      </c>
      <c r="AG93" s="237" t="str">
        <f t="shared" si="5"/>
        <v/>
      </c>
      <c r="AH93" s="281" t="s">
        <v>255</v>
      </c>
      <c r="AI93" s="243" t="str">
        <f t="shared" si="6"/>
        <v/>
      </c>
      <c r="AJ93" s="151"/>
      <c r="AK93" s="289" t="str">
        <f t="shared" si="7"/>
        <v>○</v>
      </c>
      <c r="AL93" s="290" t="str">
        <f t="shared" si="8"/>
        <v/>
      </c>
      <c r="AM93" s="291"/>
      <c r="AN93" s="291"/>
      <c r="AO93" s="291"/>
      <c r="AP93" s="291"/>
      <c r="AQ93" s="291"/>
      <c r="AR93" s="291"/>
      <c r="AS93" s="291"/>
      <c r="AT93" s="291"/>
      <c r="AU93" s="292"/>
    </row>
    <row r="94" spans="1:47" ht="33" customHeight="1">
      <c r="A94" s="158">
        <f t="shared" si="9"/>
        <v>83</v>
      </c>
      <c r="B94" s="246" t="str">
        <f>IF('(入力①) 基本情報入力シート'!C115="","",'(入力①) 基本情報入力シート'!C115)</f>
        <v/>
      </c>
      <c r="C94" s="247" t="str">
        <f>IF('(入力①) 基本情報入力シート'!D115="","",'(入力①) 基本情報入力シート'!D115)</f>
        <v/>
      </c>
      <c r="D94" s="247" t="str">
        <f>IF('(入力①) 基本情報入力シート'!E115="","",'(入力①) 基本情報入力シート'!E115)</f>
        <v/>
      </c>
      <c r="E94" s="247" t="str">
        <f>IF('(入力①) 基本情報入力シート'!F115="","",'(入力①) 基本情報入力シート'!F115)</f>
        <v/>
      </c>
      <c r="F94" s="247" t="str">
        <f>IF('(入力①) 基本情報入力シート'!G115="","",'(入力①) 基本情報入力シート'!G115)</f>
        <v/>
      </c>
      <c r="G94" s="247" t="str">
        <f>IF('(入力①) 基本情報入力シート'!H115="","",'(入力①) 基本情報入力シート'!H115)</f>
        <v/>
      </c>
      <c r="H94" s="247" t="str">
        <f>IF('(入力①) 基本情報入力シート'!I115="","",'(入力①) 基本情報入力シート'!I115)</f>
        <v/>
      </c>
      <c r="I94" s="247" t="str">
        <f>IF('(入力①) 基本情報入力シート'!J115="","",'(入力①) 基本情報入力シート'!J115)</f>
        <v/>
      </c>
      <c r="J94" s="247" t="str">
        <f>IF('(入力①) 基本情報入力シート'!K115="","",'(入力①) 基本情報入力シート'!K115)</f>
        <v/>
      </c>
      <c r="K94" s="249" t="str">
        <f>IF('(入力①) 基本情報入力シート'!L115="","",'(入力①) 基本情報入力シート'!L115)</f>
        <v/>
      </c>
      <c r="L94" s="185" t="str">
        <f>IF('(入力①) 基本情報入力シート'!M115="","",'(入力①) 基本情報入力シート'!M115)</f>
        <v/>
      </c>
      <c r="M94" s="185" t="str">
        <f>IF('(入力①) 基本情報入力シート'!R115="","",'(入力①) 基本情報入力シート'!R115)</f>
        <v/>
      </c>
      <c r="N94" s="185" t="str">
        <f>IF('(入力①) 基本情報入力シート'!W115="","",'(入力①) 基本情報入力シート'!W115)</f>
        <v/>
      </c>
      <c r="O94" s="185" t="str">
        <f>IF('(入力①) 基本情報入力シート'!X115="","",'(入力①) 基本情報入力シート'!X115)</f>
        <v/>
      </c>
      <c r="P94" s="198" t="str">
        <f>IF('(入力①) 基本情報入力シート'!Y115="","",'(入力①) 基本情報入力シート'!Y115)</f>
        <v/>
      </c>
      <c r="Q94" s="204" t="str">
        <f>IF('(入力①) 基本情報入力シート'!Z115="","",'(入力①) 基本情報入力シート'!Z115)</f>
        <v/>
      </c>
      <c r="R94" s="254" t="str">
        <f>IF('(入力①) 基本情報入力シート'!AA115="","",'(入力①) 基本情報入力シート'!AA115)</f>
        <v/>
      </c>
      <c r="S94" s="257"/>
      <c r="T94" s="261"/>
      <c r="U94" s="265" t="str">
        <f>IF(P94="","",VLOOKUP(P94,'【参考】数式用'!$A$5:$I$38,MATCH(T94,'【参考】数式用'!$H$4:$I$4,0)+7,0))</f>
        <v/>
      </c>
      <c r="V94" s="271"/>
      <c r="W94" s="225" t="s">
        <v>253</v>
      </c>
      <c r="X94" s="276"/>
      <c r="Y94" s="232" t="s">
        <v>37</v>
      </c>
      <c r="Z94" s="276"/>
      <c r="AA94" s="233" t="s">
        <v>237</v>
      </c>
      <c r="AB94" s="276"/>
      <c r="AC94" s="232" t="s">
        <v>37</v>
      </c>
      <c r="AD94" s="276"/>
      <c r="AE94" s="232" t="s">
        <v>42</v>
      </c>
      <c r="AF94" s="236" t="s">
        <v>72</v>
      </c>
      <c r="AG94" s="237" t="str">
        <f t="shared" si="5"/>
        <v/>
      </c>
      <c r="AH94" s="281" t="s">
        <v>255</v>
      </c>
      <c r="AI94" s="243" t="str">
        <f t="shared" si="6"/>
        <v/>
      </c>
      <c r="AJ94" s="151"/>
      <c r="AK94" s="289" t="str">
        <f t="shared" si="7"/>
        <v>○</v>
      </c>
      <c r="AL94" s="290" t="str">
        <f t="shared" si="8"/>
        <v/>
      </c>
      <c r="AM94" s="291"/>
      <c r="AN94" s="291"/>
      <c r="AO94" s="291"/>
      <c r="AP94" s="291"/>
      <c r="AQ94" s="291"/>
      <c r="AR94" s="291"/>
      <c r="AS94" s="291"/>
      <c r="AT94" s="291"/>
      <c r="AU94" s="292"/>
    </row>
    <row r="95" spans="1:47" ht="33" customHeight="1">
      <c r="A95" s="158">
        <f t="shared" si="9"/>
        <v>84</v>
      </c>
      <c r="B95" s="246" t="str">
        <f>IF('(入力①) 基本情報入力シート'!C116="","",'(入力①) 基本情報入力シート'!C116)</f>
        <v/>
      </c>
      <c r="C95" s="247" t="str">
        <f>IF('(入力①) 基本情報入力シート'!D116="","",'(入力①) 基本情報入力シート'!D116)</f>
        <v/>
      </c>
      <c r="D95" s="247" t="str">
        <f>IF('(入力①) 基本情報入力シート'!E116="","",'(入力①) 基本情報入力シート'!E116)</f>
        <v/>
      </c>
      <c r="E95" s="247" t="str">
        <f>IF('(入力①) 基本情報入力シート'!F116="","",'(入力①) 基本情報入力シート'!F116)</f>
        <v/>
      </c>
      <c r="F95" s="247" t="str">
        <f>IF('(入力①) 基本情報入力シート'!G116="","",'(入力①) 基本情報入力シート'!G116)</f>
        <v/>
      </c>
      <c r="G95" s="247" t="str">
        <f>IF('(入力①) 基本情報入力シート'!H116="","",'(入力①) 基本情報入力シート'!H116)</f>
        <v/>
      </c>
      <c r="H95" s="247" t="str">
        <f>IF('(入力①) 基本情報入力シート'!I116="","",'(入力①) 基本情報入力シート'!I116)</f>
        <v/>
      </c>
      <c r="I95" s="247" t="str">
        <f>IF('(入力①) 基本情報入力シート'!J116="","",'(入力①) 基本情報入力シート'!J116)</f>
        <v/>
      </c>
      <c r="J95" s="247" t="str">
        <f>IF('(入力①) 基本情報入力シート'!K116="","",'(入力①) 基本情報入力シート'!K116)</f>
        <v/>
      </c>
      <c r="K95" s="249" t="str">
        <f>IF('(入力①) 基本情報入力シート'!L116="","",'(入力①) 基本情報入力シート'!L116)</f>
        <v/>
      </c>
      <c r="L95" s="185" t="str">
        <f>IF('(入力①) 基本情報入力シート'!M116="","",'(入力①) 基本情報入力シート'!M116)</f>
        <v/>
      </c>
      <c r="M95" s="185" t="str">
        <f>IF('(入力①) 基本情報入力シート'!R116="","",'(入力①) 基本情報入力シート'!R116)</f>
        <v/>
      </c>
      <c r="N95" s="185" t="str">
        <f>IF('(入力①) 基本情報入力シート'!W116="","",'(入力①) 基本情報入力シート'!W116)</f>
        <v/>
      </c>
      <c r="O95" s="185" t="str">
        <f>IF('(入力①) 基本情報入力シート'!X116="","",'(入力①) 基本情報入力シート'!X116)</f>
        <v/>
      </c>
      <c r="P95" s="198" t="str">
        <f>IF('(入力①) 基本情報入力シート'!Y116="","",'(入力①) 基本情報入力シート'!Y116)</f>
        <v/>
      </c>
      <c r="Q95" s="204" t="str">
        <f>IF('(入力①) 基本情報入力シート'!Z116="","",'(入力①) 基本情報入力シート'!Z116)</f>
        <v/>
      </c>
      <c r="R95" s="254" t="str">
        <f>IF('(入力①) 基本情報入力シート'!AA116="","",'(入力①) 基本情報入力シート'!AA116)</f>
        <v/>
      </c>
      <c r="S95" s="257"/>
      <c r="T95" s="261"/>
      <c r="U95" s="265" t="str">
        <f>IF(P95="","",VLOOKUP(P95,'【参考】数式用'!$A$5:$I$38,MATCH(T95,'【参考】数式用'!$H$4:$I$4,0)+7,0))</f>
        <v/>
      </c>
      <c r="V95" s="271"/>
      <c r="W95" s="225" t="s">
        <v>253</v>
      </c>
      <c r="X95" s="276"/>
      <c r="Y95" s="232" t="s">
        <v>37</v>
      </c>
      <c r="Z95" s="276"/>
      <c r="AA95" s="233" t="s">
        <v>237</v>
      </c>
      <c r="AB95" s="276"/>
      <c r="AC95" s="232" t="s">
        <v>37</v>
      </c>
      <c r="AD95" s="276"/>
      <c r="AE95" s="232" t="s">
        <v>42</v>
      </c>
      <c r="AF95" s="236" t="s">
        <v>72</v>
      </c>
      <c r="AG95" s="237" t="str">
        <f t="shared" si="5"/>
        <v/>
      </c>
      <c r="AH95" s="281" t="s">
        <v>255</v>
      </c>
      <c r="AI95" s="243" t="str">
        <f t="shared" si="6"/>
        <v/>
      </c>
      <c r="AJ95" s="151"/>
      <c r="AK95" s="289" t="str">
        <f t="shared" si="7"/>
        <v>○</v>
      </c>
      <c r="AL95" s="290" t="str">
        <f t="shared" si="8"/>
        <v/>
      </c>
      <c r="AM95" s="291"/>
      <c r="AN95" s="291"/>
      <c r="AO95" s="291"/>
      <c r="AP95" s="291"/>
      <c r="AQ95" s="291"/>
      <c r="AR95" s="291"/>
      <c r="AS95" s="291"/>
      <c r="AT95" s="291"/>
      <c r="AU95" s="292"/>
    </row>
    <row r="96" spans="1:47" ht="33" customHeight="1">
      <c r="A96" s="158">
        <f t="shared" si="9"/>
        <v>85</v>
      </c>
      <c r="B96" s="246" t="str">
        <f>IF('(入力①) 基本情報入力シート'!C117="","",'(入力①) 基本情報入力シート'!C117)</f>
        <v/>
      </c>
      <c r="C96" s="247" t="str">
        <f>IF('(入力①) 基本情報入力シート'!D117="","",'(入力①) 基本情報入力シート'!D117)</f>
        <v/>
      </c>
      <c r="D96" s="247" t="str">
        <f>IF('(入力①) 基本情報入力シート'!E117="","",'(入力①) 基本情報入力シート'!E117)</f>
        <v/>
      </c>
      <c r="E96" s="247" t="str">
        <f>IF('(入力①) 基本情報入力シート'!F117="","",'(入力①) 基本情報入力シート'!F117)</f>
        <v/>
      </c>
      <c r="F96" s="247" t="str">
        <f>IF('(入力①) 基本情報入力シート'!G117="","",'(入力①) 基本情報入力シート'!G117)</f>
        <v/>
      </c>
      <c r="G96" s="247" t="str">
        <f>IF('(入力①) 基本情報入力シート'!H117="","",'(入力①) 基本情報入力シート'!H117)</f>
        <v/>
      </c>
      <c r="H96" s="247" t="str">
        <f>IF('(入力①) 基本情報入力シート'!I117="","",'(入力①) 基本情報入力シート'!I117)</f>
        <v/>
      </c>
      <c r="I96" s="247" t="str">
        <f>IF('(入力①) 基本情報入力シート'!J117="","",'(入力①) 基本情報入力シート'!J117)</f>
        <v/>
      </c>
      <c r="J96" s="247" t="str">
        <f>IF('(入力①) 基本情報入力シート'!K117="","",'(入力①) 基本情報入力シート'!K117)</f>
        <v/>
      </c>
      <c r="K96" s="249" t="str">
        <f>IF('(入力①) 基本情報入力シート'!L117="","",'(入力①) 基本情報入力シート'!L117)</f>
        <v/>
      </c>
      <c r="L96" s="185" t="str">
        <f>IF('(入力①) 基本情報入力シート'!M117="","",'(入力①) 基本情報入力シート'!M117)</f>
        <v/>
      </c>
      <c r="M96" s="185" t="str">
        <f>IF('(入力①) 基本情報入力シート'!R117="","",'(入力①) 基本情報入力シート'!R117)</f>
        <v/>
      </c>
      <c r="N96" s="185" t="str">
        <f>IF('(入力①) 基本情報入力シート'!W117="","",'(入力①) 基本情報入力シート'!W117)</f>
        <v/>
      </c>
      <c r="O96" s="185" t="str">
        <f>IF('(入力①) 基本情報入力シート'!X117="","",'(入力①) 基本情報入力シート'!X117)</f>
        <v/>
      </c>
      <c r="P96" s="198" t="str">
        <f>IF('(入力①) 基本情報入力シート'!Y117="","",'(入力①) 基本情報入力シート'!Y117)</f>
        <v/>
      </c>
      <c r="Q96" s="204" t="str">
        <f>IF('(入力①) 基本情報入力シート'!Z117="","",'(入力①) 基本情報入力シート'!Z117)</f>
        <v/>
      </c>
      <c r="R96" s="254" t="str">
        <f>IF('(入力①) 基本情報入力シート'!AA117="","",'(入力①) 基本情報入力シート'!AA117)</f>
        <v/>
      </c>
      <c r="S96" s="257"/>
      <c r="T96" s="261"/>
      <c r="U96" s="265" t="str">
        <f>IF(P96="","",VLOOKUP(P96,'【参考】数式用'!$A$5:$I$38,MATCH(T96,'【参考】数式用'!$H$4:$I$4,0)+7,0))</f>
        <v/>
      </c>
      <c r="V96" s="271"/>
      <c r="W96" s="225" t="s">
        <v>253</v>
      </c>
      <c r="X96" s="276"/>
      <c r="Y96" s="232" t="s">
        <v>37</v>
      </c>
      <c r="Z96" s="276"/>
      <c r="AA96" s="233" t="s">
        <v>237</v>
      </c>
      <c r="AB96" s="276"/>
      <c r="AC96" s="232" t="s">
        <v>37</v>
      </c>
      <c r="AD96" s="276"/>
      <c r="AE96" s="232" t="s">
        <v>42</v>
      </c>
      <c r="AF96" s="236" t="s">
        <v>72</v>
      </c>
      <c r="AG96" s="237" t="str">
        <f t="shared" si="5"/>
        <v/>
      </c>
      <c r="AH96" s="281" t="s">
        <v>255</v>
      </c>
      <c r="AI96" s="243" t="str">
        <f t="shared" si="6"/>
        <v/>
      </c>
      <c r="AJ96" s="151"/>
      <c r="AK96" s="289" t="str">
        <f t="shared" si="7"/>
        <v>○</v>
      </c>
      <c r="AL96" s="290" t="str">
        <f t="shared" si="8"/>
        <v/>
      </c>
      <c r="AM96" s="291"/>
      <c r="AN96" s="291"/>
      <c r="AO96" s="291"/>
      <c r="AP96" s="291"/>
      <c r="AQ96" s="291"/>
      <c r="AR96" s="291"/>
      <c r="AS96" s="291"/>
      <c r="AT96" s="291"/>
      <c r="AU96" s="292"/>
    </row>
    <row r="97" spans="1:47" ht="33" customHeight="1">
      <c r="A97" s="158">
        <f t="shared" si="9"/>
        <v>86</v>
      </c>
      <c r="B97" s="246" t="str">
        <f>IF('(入力①) 基本情報入力シート'!C118="","",'(入力①) 基本情報入力シート'!C118)</f>
        <v/>
      </c>
      <c r="C97" s="247" t="str">
        <f>IF('(入力①) 基本情報入力シート'!D118="","",'(入力①) 基本情報入力シート'!D118)</f>
        <v/>
      </c>
      <c r="D97" s="247" t="str">
        <f>IF('(入力①) 基本情報入力シート'!E118="","",'(入力①) 基本情報入力シート'!E118)</f>
        <v/>
      </c>
      <c r="E97" s="247" t="str">
        <f>IF('(入力①) 基本情報入力シート'!F118="","",'(入力①) 基本情報入力シート'!F118)</f>
        <v/>
      </c>
      <c r="F97" s="247" t="str">
        <f>IF('(入力①) 基本情報入力シート'!G118="","",'(入力①) 基本情報入力シート'!G118)</f>
        <v/>
      </c>
      <c r="G97" s="247" t="str">
        <f>IF('(入力①) 基本情報入力シート'!H118="","",'(入力①) 基本情報入力シート'!H118)</f>
        <v/>
      </c>
      <c r="H97" s="247" t="str">
        <f>IF('(入力①) 基本情報入力シート'!I118="","",'(入力①) 基本情報入力シート'!I118)</f>
        <v/>
      </c>
      <c r="I97" s="247" t="str">
        <f>IF('(入力①) 基本情報入力シート'!J118="","",'(入力①) 基本情報入力シート'!J118)</f>
        <v/>
      </c>
      <c r="J97" s="247" t="str">
        <f>IF('(入力①) 基本情報入力シート'!K118="","",'(入力①) 基本情報入力シート'!K118)</f>
        <v/>
      </c>
      <c r="K97" s="249" t="str">
        <f>IF('(入力①) 基本情報入力シート'!L118="","",'(入力①) 基本情報入力シート'!L118)</f>
        <v/>
      </c>
      <c r="L97" s="185" t="str">
        <f>IF('(入力①) 基本情報入力シート'!M118="","",'(入力①) 基本情報入力シート'!M118)</f>
        <v/>
      </c>
      <c r="M97" s="185" t="str">
        <f>IF('(入力①) 基本情報入力シート'!R118="","",'(入力①) 基本情報入力シート'!R118)</f>
        <v/>
      </c>
      <c r="N97" s="185" t="str">
        <f>IF('(入力①) 基本情報入力シート'!W118="","",'(入力①) 基本情報入力シート'!W118)</f>
        <v/>
      </c>
      <c r="O97" s="185" t="str">
        <f>IF('(入力①) 基本情報入力シート'!X118="","",'(入力①) 基本情報入力シート'!X118)</f>
        <v/>
      </c>
      <c r="P97" s="198" t="str">
        <f>IF('(入力①) 基本情報入力シート'!Y118="","",'(入力①) 基本情報入力シート'!Y118)</f>
        <v/>
      </c>
      <c r="Q97" s="204" t="str">
        <f>IF('(入力①) 基本情報入力シート'!Z118="","",'(入力①) 基本情報入力シート'!Z118)</f>
        <v/>
      </c>
      <c r="R97" s="254" t="str">
        <f>IF('(入力①) 基本情報入力シート'!AA118="","",'(入力①) 基本情報入力シート'!AA118)</f>
        <v/>
      </c>
      <c r="S97" s="257"/>
      <c r="T97" s="261"/>
      <c r="U97" s="265" t="str">
        <f>IF(P97="","",VLOOKUP(P97,'【参考】数式用'!$A$5:$I$38,MATCH(T97,'【参考】数式用'!$H$4:$I$4,0)+7,0))</f>
        <v/>
      </c>
      <c r="V97" s="271"/>
      <c r="W97" s="225" t="s">
        <v>253</v>
      </c>
      <c r="X97" s="276"/>
      <c r="Y97" s="232" t="s">
        <v>37</v>
      </c>
      <c r="Z97" s="276"/>
      <c r="AA97" s="233" t="s">
        <v>237</v>
      </c>
      <c r="AB97" s="276"/>
      <c r="AC97" s="232" t="s">
        <v>37</v>
      </c>
      <c r="AD97" s="276"/>
      <c r="AE97" s="232" t="s">
        <v>42</v>
      </c>
      <c r="AF97" s="236" t="s">
        <v>72</v>
      </c>
      <c r="AG97" s="237" t="str">
        <f t="shared" si="5"/>
        <v/>
      </c>
      <c r="AH97" s="281" t="s">
        <v>255</v>
      </c>
      <c r="AI97" s="243" t="str">
        <f t="shared" si="6"/>
        <v/>
      </c>
      <c r="AJ97" s="151"/>
      <c r="AK97" s="289" t="str">
        <f t="shared" si="7"/>
        <v>○</v>
      </c>
      <c r="AL97" s="290" t="str">
        <f t="shared" si="8"/>
        <v/>
      </c>
      <c r="AM97" s="291"/>
      <c r="AN97" s="291"/>
      <c r="AO97" s="291"/>
      <c r="AP97" s="291"/>
      <c r="AQ97" s="291"/>
      <c r="AR97" s="291"/>
      <c r="AS97" s="291"/>
      <c r="AT97" s="291"/>
      <c r="AU97" s="292"/>
    </row>
    <row r="98" spans="1:47" ht="33" customHeight="1">
      <c r="A98" s="158">
        <f t="shared" si="9"/>
        <v>87</v>
      </c>
      <c r="B98" s="246" t="str">
        <f>IF('(入力①) 基本情報入力シート'!C119="","",'(入力①) 基本情報入力シート'!C119)</f>
        <v/>
      </c>
      <c r="C98" s="247" t="str">
        <f>IF('(入力①) 基本情報入力シート'!D119="","",'(入力①) 基本情報入力シート'!D119)</f>
        <v/>
      </c>
      <c r="D98" s="247" t="str">
        <f>IF('(入力①) 基本情報入力シート'!E119="","",'(入力①) 基本情報入力シート'!E119)</f>
        <v/>
      </c>
      <c r="E98" s="247" t="str">
        <f>IF('(入力①) 基本情報入力シート'!F119="","",'(入力①) 基本情報入力シート'!F119)</f>
        <v/>
      </c>
      <c r="F98" s="247" t="str">
        <f>IF('(入力①) 基本情報入力シート'!G119="","",'(入力①) 基本情報入力シート'!G119)</f>
        <v/>
      </c>
      <c r="G98" s="247" t="str">
        <f>IF('(入力①) 基本情報入力シート'!H119="","",'(入力①) 基本情報入力シート'!H119)</f>
        <v/>
      </c>
      <c r="H98" s="247" t="str">
        <f>IF('(入力①) 基本情報入力シート'!I119="","",'(入力①) 基本情報入力シート'!I119)</f>
        <v/>
      </c>
      <c r="I98" s="247" t="str">
        <f>IF('(入力①) 基本情報入力シート'!J119="","",'(入力①) 基本情報入力シート'!J119)</f>
        <v/>
      </c>
      <c r="J98" s="247" t="str">
        <f>IF('(入力①) 基本情報入力シート'!K119="","",'(入力①) 基本情報入力シート'!K119)</f>
        <v/>
      </c>
      <c r="K98" s="249" t="str">
        <f>IF('(入力①) 基本情報入力シート'!L119="","",'(入力①) 基本情報入力シート'!L119)</f>
        <v/>
      </c>
      <c r="L98" s="185" t="str">
        <f>IF('(入力①) 基本情報入力シート'!M119="","",'(入力①) 基本情報入力シート'!M119)</f>
        <v/>
      </c>
      <c r="M98" s="185" t="str">
        <f>IF('(入力①) 基本情報入力シート'!R119="","",'(入力①) 基本情報入力シート'!R119)</f>
        <v/>
      </c>
      <c r="N98" s="185" t="str">
        <f>IF('(入力①) 基本情報入力シート'!W119="","",'(入力①) 基本情報入力シート'!W119)</f>
        <v/>
      </c>
      <c r="O98" s="185" t="str">
        <f>IF('(入力①) 基本情報入力シート'!X119="","",'(入力①) 基本情報入力シート'!X119)</f>
        <v/>
      </c>
      <c r="P98" s="198" t="str">
        <f>IF('(入力①) 基本情報入力シート'!Y119="","",'(入力①) 基本情報入力シート'!Y119)</f>
        <v/>
      </c>
      <c r="Q98" s="204" t="str">
        <f>IF('(入力①) 基本情報入力シート'!Z119="","",'(入力①) 基本情報入力シート'!Z119)</f>
        <v/>
      </c>
      <c r="R98" s="254" t="str">
        <f>IF('(入力①) 基本情報入力シート'!AA119="","",'(入力①) 基本情報入力シート'!AA119)</f>
        <v/>
      </c>
      <c r="S98" s="257"/>
      <c r="T98" s="261"/>
      <c r="U98" s="265" t="str">
        <f>IF(P98="","",VLOOKUP(P98,'【参考】数式用'!$A$5:$I$38,MATCH(T98,'【参考】数式用'!$H$4:$I$4,0)+7,0))</f>
        <v/>
      </c>
      <c r="V98" s="271"/>
      <c r="W98" s="225" t="s">
        <v>253</v>
      </c>
      <c r="X98" s="276"/>
      <c r="Y98" s="232" t="s">
        <v>37</v>
      </c>
      <c r="Z98" s="276"/>
      <c r="AA98" s="233" t="s">
        <v>237</v>
      </c>
      <c r="AB98" s="276"/>
      <c r="AC98" s="232" t="s">
        <v>37</v>
      </c>
      <c r="AD98" s="276"/>
      <c r="AE98" s="232" t="s">
        <v>42</v>
      </c>
      <c r="AF98" s="236" t="s">
        <v>72</v>
      </c>
      <c r="AG98" s="237" t="str">
        <f t="shared" si="5"/>
        <v/>
      </c>
      <c r="AH98" s="281" t="s">
        <v>255</v>
      </c>
      <c r="AI98" s="243" t="str">
        <f t="shared" si="6"/>
        <v/>
      </c>
      <c r="AJ98" s="151"/>
      <c r="AK98" s="289" t="str">
        <f t="shared" si="7"/>
        <v>○</v>
      </c>
      <c r="AL98" s="290" t="str">
        <f t="shared" si="8"/>
        <v/>
      </c>
      <c r="AM98" s="291"/>
      <c r="AN98" s="291"/>
      <c r="AO98" s="291"/>
      <c r="AP98" s="291"/>
      <c r="AQ98" s="291"/>
      <c r="AR98" s="291"/>
      <c r="AS98" s="291"/>
      <c r="AT98" s="291"/>
      <c r="AU98" s="292"/>
    </row>
    <row r="99" spans="1:47" ht="33" customHeight="1">
      <c r="A99" s="158">
        <f t="shared" si="9"/>
        <v>88</v>
      </c>
      <c r="B99" s="246" t="str">
        <f>IF('(入力①) 基本情報入力シート'!C120="","",'(入力①) 基本情報入力シート'!C120)</f>
        <v/>
      </c>
      <c r="C99" s="247" t="str">
        <f>IF('(入力①) 基本情報入力シート'!D120="","",'(入力①) 基本情報入力シート'!D120)</f>
        <v/>
      </c>
      <c r="D99" s="247" t="str">
        <f>IF('(入力①) 基本情報入力シート'!E120="","",'(入力①) 基本情報入力シート'!E120)</f>
        <v/>
      </c>
      <c r="E99" s="247" t="str">
        <f>IF('(入力①) 基本情報入力シート'!F120="","",'(入力①) 基本情報入力シート'!F120)</f>
        <v/>
      </c>
      <c r="F99" s="247" t="str">
        <f>IF('(入力①) 基本情報入力シート'!G120="","",'(入力①) 基本情報入力シート'!G120)</f>
        <v/>
      </c>
      <c r="G99" s="247" t="str">
        <f>IF('(入力①) 基本情報入力シート'!H120="","",'(入力①) 基本情報入力シート'!H120)</f>
        <v/>
      </c>
      <c r="H99" s="247" t="str">
        <f>IF('(入力①) 基本情報入力シート'!I120="","",'(入力①) 基本情報入力シート'!I120)</f>
        <v/>
      </c>
      <c r="I99" s="247" t="str">
        <f>IF('(入力①) 基本情報入力シート'!J120="","",'(入力①) 基本情報入力シート'!J120)</f>
        <v/>
      </c>
      <c r="J99" s="247" t="str">
        <f>IF('(入力①) 基本情報入力シート'!K120="","",'(入力①) 基本情報入力シート'!K120)</f>
        <v/>
      </c>
      <c r="K99" s="249" t="str">
        <f>IF('(入力①) 基本情報入力シート'!L120="","",'(入力①) 基本情報入力シート'!L120)</f>
        <v/>
      </c>
      <c r="L99" s="185" t="str">
        <f>IF('(入力①) 基本情報入力シート'!M120="","",'(入力①) 基本情報入力シート'!M120)</f>
        <v/>
      </c>
      <c r="M99" s="185" t="str">
        <f>IF('(入力①) 基本情報入力シート'!R120="","",'(入力①) 基本情報入力シート'!R120)</f>
        <v/>
      </c>
      <c r="N99" s="185" t="str">
        <f>IF('(入力①) 基本情報入力シート'!W120="","",'(入力①) 基本情報入力シート'!W120)</f>
        <v/>
      </c>
      <c r="O99" s="185" t="str">
        <f>IF('(入力①) 基本情報入力シート'!X120="","",'(入力①) 基本情報入力シート'!X120)</f>
        <v/>
      </c>
      <c r="P99" s="198" t="str">
        <f>IF('(入力①) 基本情報入力シート'!Y120="","",'(入力①) 基本情報入力シート'!Y120)</f>
        <v/>
      </c>
      <c r="Q99" s="204" t="str">
        <f>IF('(入力①) 基本情報入力シート'!Z120="","",'(入力①) 基本情報入力シート'!Z120)</f>
        <v/>
      </c>
      <c r="R99" s="254" t="str">
        <f>IF('(入力①) 基本情報入力シート'!AA120="","",'(入力①) 基本情報入力シート'!AA120)</f>
        <v/>
      </c>
      <c r="S99" s="257"/>
      <c r="T99" s="261"/>
      <c r="U99" s="265" t="str">
        <f>IF(P99="","",VLOOKUP(P99,'【参考】数式用'!$A$5:$I$38,MATCH(T99,'【参考】数式用'!$H$4:$I$4,0)+7,0))</f>
        <v/>
      </c>
      <c r="V99" s="271"/>
      <c r="W99" s="225" t="s">
        <v>253</v>
      </c>
      <c r="X99" s="276"/>
      <c r="Y99" s="232" t="s">
        <v>37</v>
      </c>
      <c r="Z99" s="276"/>
      <c r="AA99" s="233" t="s">
        <v>237</v>
      </c>
      <c r="AB99" s="276"/>
      <c r="AC99" s="232" t="s">
        <v>37</v>
      </c>
      <c r="AD99" s="276"/>
      <c r="AE99" s="232" t="s">
        <v>42</v>
      </c>
      <c r="AF99" s="236" t="s">
        <v>72</v>
      </c>
      <c r="AG99" s="237" t="str">
        <f t="shared" si="5"/>
        <v/>
      </c>
      <c r="AH99" s="281" t="s">
        <v>255</v>
      </c>
      <c r="AI99" s="243" t="str">
        <f t="shared" si="6"/>
        <v/>
      </c>
      <c r="AJ99" s="151"/>
      <c r="AK99" s="289" t="str">
        <f t="shared" si="7"/>
        <v>○</v>
      </c>
      <c r="AL99" s="290" t="str">
        <f t="shared" si="8"/>
        <v/>
      </c>
      <c r="AM99" s="291"/>
      <c r="AN99" s="291"/>
      <c r="AO99" s="291"/>
      <c r="AP99" s="291"/>
      <c r="AQ99" s="291"/>
      <c r="AR99" s="291"/>
      <c r="AS99" s="291"/>
      <c r="AT99" s="291"/>
      <c r="AU99" s="292"/>
    </row>
    <row r="100" spans="1:47" ht="33" customHeight="1">
      <c r="A100" s="158">
        <f t="shared" si="9"/>
        <v>89</v>
      </c>
      <c r="B100" s="246" t="str">
        <f>IF('(入力①) 基本情報入力シート'!C121="","",'(入力①) 基本情報入力シート'!C121)</f>
        <v/>
      </c>
      <c r="C100" s="247" t="str">
        <f>IF('(入力①) 基本情報入力シート'!D121="","",'(入力①) 基本情報入力シート'!D121)</f>
        <v/>
      </c>
      <c r="D100" s="247" t="str">
        <f>IF('(入力①) 基本情報入力シート'!E121="","",'(入力①) 基本情報入力シート'!E121)</f>
        <v/>
      </c>
      <c r="E100" s="247" t="str">
        <f>IF('(入力①) 基本情報入力シート'!F121="","",'(入力①) 基本情報入力シート'!F121)</f>
        <v/>
      </c>
      <c r="F100" s="247" t="str">
        <f>IF('(入力①) 基本情報入力シート'!G121="","",'(入力①) 基本情報入力シート'!G121)</f>
        <v/>
      </c>
      <c r="G100" s="247" t="str">
        <f>IF('(入力①) 基本情報入力シート'!H121="","",'(入力①) 基本情報入力シート'!H121)</f>
        <v/>
      </c>
      <c r="H100" s="247" t="str">
        <f>IF('(入力①) 基本情報入力シート'!I121="","",'(入力①) 基本情報入力シート'!I121)</f>
        <v/>
      </c>
      <c r="I100" s="247" t="str">
        <f>IF('(入力①) 基本情報入力シート'!J121="","",'(入力①) 基本情報入力シート'!J121)</f>
        <v/>
      </c>
      <c r="J100" s="247" t="str">
        <f>IF('(入力①) 基本情報入力シート'!K121="","",'(入力①) 基本情報入力シート'!K121)</f>
        <v/>
      </c>
      <c r="K100" s="249" t="str">
        <f>IF('(入力①) 基本情報入力シート'!L121="","",'(入力①) 基本情報入力シート'!L121)</f>
        <v/>
      </c>
      <c r="L100" s="185" t="str">
        <f>IF('(入力①) 基本情報入力シート'!M121="","",'(入力①) 基本情報入力シート'!M121)</f>
        <v/>
      </c>
      <c r="M100" s="185" t="str">
        <f>IF('(入力①) 基本情報入力シート'!R121="","",'(入力①) 基本情報入力シート'!R121)</f>
        <v/>
      </c>
      <c r="N100" s="185" t="str">
        <f>IF('(入力①) 基本情報入力シート'!W121="","",'(入力①) 基本情報入力シート'!W121)</f>
        <v/>
      </c>
      <c r="O100" s="185" t="str">
        <f>IF('(入力①) 基本情報入力シート'!X121="","",'(入力①) 基本情報入力シート'!X121)</f>
        <v/>
      </c>
      <c r="P100" s="198" t="str">
        <f>IF('(入力①) 基本情報入力シート'!Y121="","",'(入力①) 基本情報入力シート'!Y121)</f>
        <v/>
      </c>
      <c r="Q100" s="204" t="str">
        <f>IF('(入力①) 基本情報入力シート'!Z121="","",'(入力①) 基本情報入力シート'!Z121)</f>
        <v/>
      </c>
      <c r="R100" s="254" t="str">
        <f>IF('(入力①) 基本情報入力シート'!AA121="","",'(入力①) 基本情報入力シート'!AA121)</f>
        <v/>
      </c>
      <c r="S100" s="257"/>
      <c r="T100" s="261"/>
      <c r="U100" s="265" t="str">
        <f>IF(P100="","",VLOOKUP(P100,'【参考】数式用'!$A$5:$I$38,MATCH(T100,'【参考】数式用'!$H$4:$I$4,0)+7,0))</f>
        <v/>
      </c>
      <c r="V100" s="271"/>
      <c r="W100" s="225" t="s">
        <v>253</v>
      </c>
      <c r="X100" s="276"/>
      <c r="Y100" s="232" t="s">
        <v>37</v>
      </c>
      <c r="Z100" s="276"/>
      <c r="AA100" s="233" t="s">
        <v>237</v>
      </c>
      <c r="AB100" s="276"/>
      <c r="AC100" s="232" t="s">
        <v>37</v>
      </c>
      <c r="AD100" s="276"/>
      <c r="AE100" s="232" t="s">
        <v>42</v>
      </c>
      <c r="AF100" s="236" t="s">
        <v>72</v>
      </c>
      <c r="AG100" s="237" t="str">
        <f t="shared" si="5"/>
        <v/>
      </c>
      <c r="AH100" s="281" t="s">
        <v>255</v>
      </c>
      <c r="AI100" s="243" t="str">
        <f t="shared" si="6"/>
        <v/>
      </c>
      <c r="AJ100" s="151"/>
      <c r="AK100" s="289" t="str">
        <f t="shared" si="7"/>
        <v>○</v>
      </c>
      <c r="AL100" s="290" t="str">
        <f t="shared" si="8"/>
        <v/>
      </c>
      <c r="AM100" s="291"/>
      <c r="AN100" s="291"/>
      <c r="AO100" s="291"/>
      <c r="AP100" s="291"/>
      <c r="AQ100" s="291"/>
      <c r="AR100" s="291"/>
      <c r="AS100" s="291"/>
      <c r="AT100" s="291"/>
      <c r="AU100" s="292"/>
    </row>
    <row r="101" spans="1:47" ht="33" customHeight="1">
      <c r="A101" s="158">
        <f t="shared" si="9"/>
        <v>90</v>
      </c>
      <c r="B101" s="246" t="str">
        <f>IF('(入力①) 基本情報入力シート'!C122="","",'(入力①) 基本情報入力シート'!C122)</f>
        <v/>
      </c>
      <c r="C101" s="247" t="str">
        <f>IF('(入力①) 基本情報入力シート'!D122="","",'(入力①) 基本情報入力シート'!D122)</f>
        <v/>
      </c>
      <c r="D101" s="247" t="str">
        <f>IF('(入力①) 基本情報入力シート'!E122="","",'(入力①) 基本情報入力シート'!E122)</f>
        <v/>
      </c>
      <c r="E101" s="247" t="str">
        <f>IF('(入力①) 基本情報入力シート'!F122="","",'(入力①) 基本情報入力シート'!F122)</f>
        <v/>
      </c>
      <c r="F101" s="247" t="str">
        <f>IF('(入力①) 基本情報入力シート'!G122="","",'(入力①) 基本情報入力シート'!G122)</f>
        <v/>
      </c>
      <c r="G101" s="247" t="str">
        <f>IF('(入力①) 基本情報入力シート'!H122="","",'(入力①) 基本情報入力シート'!H122)</f>
        <v/>
      </c>
      <c r="H101" s="247" t="str">
        <f>IF('(入力①) 基本情報入力シート'!I122="","",'(入力①) 基本情報入力シート'!I122)</f>
        <v/>
      </c>
      <c r="I101" s="247" t="str">
        <f>IF('(入力①) 基本情報入力シート'!J122="","",'(入力①) 基本情報入力シート'!J122)</f>
        <v/>
      </c>
      <c r="J101" s="247" t="str">
        <f>IF('(入力①) 基本情報入力シート'!K122="","",'(入力①) 基本情報入力シート'!K122)</f>
        <v/>
      </c>
      <c r="K101" s="249" t="str">
        <f>IF('(入力①) 基本情報入力シート'!L122="","",'(入力①) 基本情報入力シート'!L122)</f>
        <v/>
      </c>
      <c r="L101" s="185" t="str">
        <f>IF('(入力①) 基本情報入力シート'!M122="","",'(入力①) 基本情報入力シート'!M122)</f>
        <v/>
      </c>
      <c r="M101" s="185" t="str">
        <f>IF('(入力①) 基本情報入力シート'!R122="","",'(入力①) 基本情報入力シート'!R122)</f>
        <v/>
      </c>
      <c r="N101" s="185" t="str">
        <f>IF('(入力①) 基本情報入力シート'!W122="","",'(入力①) 基本情報入力シート'!W122)</f>
        <v/>
      </c>
      <c r="O101" s="185" t="str">
        <f>IF('(入力①) 基本情報入力シート'!X122="","",'(入力①) 基本情報入力シート'!X122)</f>
        <v/>
      </c>
      <c r="P101" s="198" t="str">
        <f>IF('(入力①) 基本情報入力シート'!Y122="","",'(入力①) 基本情報入力シート'!Y122)</f>
        <v/>
      </c>
      <c r="Q101" s="204" t="str">
        <f>IF('(入力①) 基本情報入力シート'!Z122="","",'(入力①) 基本情報入力シート'!Z122)</f>
        <v/>
      </c>
      <c r="R101" s="254" t="str">
        <f>IF('(入力①) 基本情報入力シート'!AA122="","",'(入力①) 基本情報入力シート'!AA122)</f>
        <v/>
      </c>
      <c r="S101" s="257"/>
      <c r="T101" s="261"/>
      <c r="U101" s="265" t="str">
        <f>IF(P101="","",VLOOKUP(P101,'【参考】数式用'!$A$5:$I$38,MATCH(T101,'【参考】数式用'!$H$4:$I$4,0)+7,0))</f>
        <v/>
      </c>
      <c r="V101" s="271"/>
      <c r="W101" s="225" t="s">
        <v>253</v>
      </c>
      <c r="X101" s="276"/>
      <c r="Y101" s="232" t="s">
        <v>37</v>
      </c>
      <c r="Z101" s="276"/>
      <c r="AA101" s="233" t="s">
        <v>237</v>
      </c>
      <c r="AB101" s="276"/>
      <c r="AC101" s="232" t="s">
        <v>37</v>
      </c>
      <c r="AD101" s="276"/>
      <c r="AE101" s="232" t="s">
        <v>42</v>
      </c>
      <c r="AF101" s="236" t="s">
        <v>72</v>
      </c>
      <c r="AG101" s="237" t="str">
        <f t="shared" si="5"/>
        <v/>
      </c>
      <c r="AH101" s="281" t="s">
        <v>255</v>
      </c>
      <c r="AI101" s="243" t="str">
        <f t="shared" si="6"/>
        <v/>
      </c>
      <c r="AJ101" s="151"/>
      <c r="AK101" s="289" t="str">
        <f t="shared" si="7"/>
        <v>○</v>
      </c>
      <c r="AL101" s="290" t="str">
        <f t="shared" si="8"/>
        <v/>
      </c>
      <c r="AM101" s="291"/>
      <c r="AN101" s="291"/>
      <c r="AO101" s="291"/>
      <c r="AP101" s="291"/>
      <c r="AQ101" s="291"/>
      <c r="AR101" s="291"/>
      <c r="AS101" s="291"/>
      <c r="AT101" s="291"/>
      <c r="AU101" s="292"/>
    </row>
    <row r="102" spans="1:47" ht="33" customHeight="1">
      <c r="A102" s="158">
        <f t="shared" si="9"/>
        <v>91</v>
      </c>
      <c r="B102" s="246" t="str">
        <f>IF('(入力①) 基本情報入力シート'!C123="","",'(入力①) 基本情報入力シート'!C123)</f>
        <v/>
      </c>
      <c r="C102" s="247" t="str">
        <f>IF('(入力①) 基本情報入力シート'!D123="","",'(入力①) 基本情報入力シート'!D123)</f>
        <v/>
      </c>
      <c r="D102" s="247" t="str">
        <f>IF('(入力①) 基本情報入力シート'!E123="","",'(入力①) 基本情報入力シート'!E123)</f>
        <v/>
      </c>
      <c r="E102" s="247" t="str">
        <f>IF('(入力①) 基本情報入力シート'!F123="","",'(入力①) 基本情報入力シート'!F123)</f>
        <v/>
      </c>
      <c r="F102" s="247" t="str">
        <f>IF('(入力①) 基本情報入力シート'!G123="","",'(入力①) 基本情報入力シート'!G123)</f>
        <v/>
      </c>
      <c r="G102" s="247" t="str">
        <f>IF('(入力①) 基本情報入力シート'!H123="","",'(入力①) 基本情報入力シート'!H123)</f>
        <v/>
      </c>
      <c r="H102" s="247" t="str">
        <f>IF('(入力①) 基本情報入力シート'!I123="","",'(入力①) 基本情報入力シート'!I123)</f>
        <v/>
      </c>
      <c r="I102" s="247" t="str">
        <f>IF('(入力①) 基本情報入力シート'!J123="","",'(入力①) 基本情報入力シート'!J123)</f>
        <v/>
      </c>
      <c r="J102" s="247" t="str">
        <f>IF('(入力①) 基本情報入力シート'!K123="","",'(入力①) 基本情報入力シート'!K123)</f>
        <v/>
      </c>
      <c r="K102" s="249" t="str">
        <f>IF('(入力①) 基本情報入力シート'!L123="","",'(入力①) 基本情報入力シート'!L123)</f>
        <v/>
      </c>
      <c r="L102" s="185" t="str">
        <f>IF('(入力①) 基本情報入力シート'!M123="","",'(入力①) 基本情報入力シート'!M123)</f>
        <v/>
      </c>
      <c r="M102" s="185" t="str">
        <f>IF('(入力①) 基本情報入力シート'!R123="","",'(入力①) 基本情報入力シート'!R123)</f>
        <v/>
      </c>
      <c r="N102" s="185" t="str">
        <f>IF('(入力①) 基本情報入力シート'!W123="","",'(入力①) 基本情報入力シート'!W123)</f>
        <v/>
      </c>
      <c r="O102" s="185" t="str">
        <f>IF('(入力①) 基本情報入力シート'!X123="","",'(入力①) 基本情報入力シート'!X123)</f>
        <v/>
      </c>
      <c r="P102" s="198" t="str">
        <f>IF('(入力①) 基本情報入力シート'!Y123="","",'(入力①) 基本情報入力シート'!Y123)</f>
        <v/>
      </c>
      <c r="Q102" s="204" t="str">
        <f>IF('(入力①) 基本情報入力シート'!Z123="","",'(入力①) 基本情報入力シート'!Z123)</f>
        <v/>
      </c>
      <c r="R102" s="254" t="str">
        <f>IF('(入力①) 基本情報入力シート'!AA123="","",'(入力①) 基本情報入力シート'!AA123)</f>
        <v/>
      </c>
      <c r="S102" s="257"/>
      <c r="T102" s="261"/>
      <c r="U102" s="265" t="str">
        <f>IF(P102="","",VLOOKUP(P102,'【参考】数式用'!$A$5:$I$38,MATCH(T102,'【参考】数式用'!$H$4:$I$4,0)+7,0))</f>
        <v/>
      </c>
      <c r="V102" s="271"/>
      <c r="W102" s="225" t="s">
        <v>253</v>
      </c>
      <c r="X102" s="276"/>
      <c r="Y102" s="232" t="s">
        <v>37</v>
      </c>
      <c r="Z102" s="276"/>
      <c r="AA102" s="233" t="s">
        <v>237</v>
      </c>
      <c r="AB102" s="276"/>
      <c r="AC102" s="232" t="s">
        <v>37</v>
      </c>
      <c r="AD102" s="276"/>
      <c r="AE102" s="232" t="s">
        <v>42</v>
      </c>
      <c r="AF102" s="236" t="s">
        <v>72</v>
      </c>
      <c r="AG102" s="237" t="str">
        <f t="shared" si="5"/>
        <v/>
      </c>
      <c r="AH102" s="281" t="s">
        <v>255</v>
      </c>
      <c r="AI102" s="243" t="str">
        <f t="shared" si="6"/>
        <v/>
      </c>
      <c r="AJ102" s="151"/>
      <c r="AK102" s="289" t="str">
        <f t="shared" si="7"/>
        <v>○</v>
      </c>
      <c r="AL102" s="290" t="str">
        <f t="shared" si="8"/>
        <v/>
      </c>
      <c r="AM102" s="291"/>
      <c r="AN102" s="291"/>
      <c r="AO102" s="291"/>
      <c r="AP102" s="291"/>
      <c r="AQ102" s="291"/>
      <c r="AR102" s="291"/>
      <c r="AS102" s="291"/>
      <c r="AT102" s="291"/>
      <c r="AU102" s="292"/>
    </row>
    <row r="103" spans="1:47" ht="33" customHeight="1">
      <c r="A103" s="158">
        <f t="shared" si="9"/>
        <v>92</v>
      </c>
      <c r="B103" s="246" t="str">
        <f>IF('(入力①) 基本情報入力シート'!C124="","",'(入力①) 基本情報入力シート'!C124)</f>
        <v/>
      </c>
      <c r="C103" s="247" t="str">
        <f>IF('(入力①) 基本情報入力シート'!D124="","",'(入力①) 基本情報入力シート'!D124)</f>
        <v/>
      </c>
      <c r="D103" s="247" t="str">
        <f>IF('(入力①) 基本情報入力シート'!E124="","",'(入力①) 基本情報入力シート'!E124)</f>
        <v/>
      </c>
      <c r="E103" s="247" t="str">
        <f>IF('(入力①) 基本情報入力シート'!F124="","",'(入力①) 基本情報入力シート'!F124)</f>
        <v/>
      </c>
      <c r="F103" s="247" t="str">
        <f>IF('(入力①) 基本情報入力シート'!G124="","",'(入力①) 基本情報入力シート'!G124)</f>
        <v/>
      </c>
      <c r="G103" s="247" t="str">
        <f>IF('(入力①) 基本情報入力シート'!H124="","",'(入力①) 基本情報入力シート'!H124)</f>
        <v/>
      </c>
      <c r="H103" s="247" t="str">
        <f>IF('(入力①) 基本情報入力シート'!I124="","",'(入力①) 基本情報入力シート'!I124)</f>
        <v/>
      </c>
      <c r="I103" s="247" t="str">
        <f>IF('(入力①) 基本情報入力シート'!J124="","",'(入力①) 基本情報入力シート'!J124)</f>
        <v/>
      </c>
      <c r="J103" s="247" t="str">
        <f>IF('(入力①) 基本情報入力シート'!K124="","",'(入力①) 基本情報入力シート'!K124)</f>
        <v/>
      </c>
      <c r="K103" s="249" t="str">
        <f>IF('(入力①) 基本情報入力シート'!L124="","",'(入力①) 基本情報入力シート'!L124)</f>
        <v/>
      </c>
      <c r="L103" s="185" t="str">
        <f>IF('(入力①) 基本情報入力シート'!M124="","",'(入力①) 基本情報入力シート'!M124)</f>
        <v/>
      </c>
      <c r="M103" s="185" t="str">
        <f>IF('(入力①) 基本情報入力シート'!R124="","",'(入力①) 基本情報入力シート'!R124)</f>
        <v/>
      </c>
      <c r="N103" s="185" t="str">
        <f>IF('(入力①) 基本情報入力シート'!W124="","",'(入力①) 基本情報入力シート'!W124)</f>
        <v/>
      </c>
      <c r="O103" s="185" t="str">
        <f>IF('(入力①) 基本情報入力シート'!X124="","",'(入力①) 基本情報入力シート'!X124)</f>
        <v/>
      </c>
      <c r="P103" s="198" t="str">
        <f>IF('(入力①) 基本情報入力シート'!Y124="","",'(入力①) 基本情報入力シート'!Y124)</f>
        <v/>
      </c>
      <c r="Q103" s="204" t="str">
        <f>IF('(入力①) 基本情報入力シート'!Z124="","",'(入力①) 基本情報入力シート'!Z124)</f>
        <v/>
      </c>
      <c r="R103" s="254" t="str">
        <f>IF('(入力①) 基本情報入力シート'!AA124="","",'(入力①) 基本情報入力シート'!AA124)</f>
        <v/>
      </c>
      <c r="S103" s="257"/>
      <c r="T103" s="261"/>
      <c r="U103" s="265" t="str">
        <f>IF(P103="","",VLOOKUP(P103,'【参考】数式用'!$A$5:$I$38,MATCH(T103,'【参考】数式用'!$H$4:$I$4,0)+7,0))</f>
        <v/>
      </c>
      <c r="V103" s="271"/>
      <c r="W103" s="225" t="s">
        <v>253</v>
      </c>
      <c r="X103" s="276"/>
      <c r="Y103" s="232" t="s">
        <v>37</v>
      </c>
      <c r="Z103" s="276"/>
      <c r="AA103" s="233" t="s">
        <v>237</v>
      </c>
      <c r="AB103" s="276"/>
      <c r="AC103" s="232" t="s">
        <v>37</v>
      </c>
      <c r="AD103" s="276"/>
      <c r="AE103" s="232" t="s">
        <v>42</v>
      </c>
      <c r="AF103" s="236" t="s">
        <v>72</v>
      </c>
      <c r="AG103" s="237" t="str">
        <f t="shared" si="5"/>
        <v/>
      </c>
      <c r="AH103" s="281" t="s">
        <v>255</v>
      </c>
      <c r="AI103" s="243" t="str">
        <f t="shared" si="6"/>
        <v/>
      </c>
      <c r="AJ103" s="151"/>
      <c r="AK103" s="289" t="str">
        <f t="shared" si="7"/>
        <v>○</v>
      </c>
      <c r="AL103" s="290" t="str">
        <f t="shared" si="8"/>
        <v/>
      </c>
      <c r="AM103" s="291"/>
      <c r="AN103" s="291"/>
      <c r="AO103" s="291"/>
      <c r="AP103" s="291"/>
      <c r="AQ103" s="291"/>
      <c r="AR103" s="291"/>
      <c r="AS103" s="291"/>
      <c r="AT103" s="291"/>
      <c r="AU103" s="292"/>
    </row>
    <row r="104" spans="1:47" ht="33" customHeight="1">
      <c r="A104" s="158">
        <f t="shared" si="9"/>
        <v>93</v>
      </c>
      <c r="B104" s="246" t="str">
        <f>IF('(入力①) 基本情報入力シート'!C125="","",'(入力①) 基本情報入力シート'!C125)</f>
        <v/>
      </c>
      <c r="C104" s="247" t="str">
        <f>IF('(入力①) 基本情報入力シート'!D125="","",'(入力①) 基本情報入力シート'!D125)</f>
        <v/>
      </c>
      <c r="D104" s="247" t="str">
        <f>IF('(入力①) 基本情報入力シート'!E125="","",'(入力①) 基本情報入力シート'!E125)</f>
        <v/>
      </c>
      <c r="E104" s="247" t="str">
        <f>IF('(入力①) 基本情報入力シート'!F125="","",'(入力①) 基本情報入力シート'!F125)</f>
        <v/>
      </c>
      <c r="F104" s="247" t="str">
        <f>IF('(入力①) 基本情報入力シート'!G125="","",'(入力①) 基本情報入力シート'!G125)</f>
        <v/>
      </c>
      <c r="G104" s="247" t="str">
        <f>IF('(入力①) 基本情報入力シート'!H125="","",'(入力①) 基本情報入力シート'!H125)</f>
        <v/>
      </c>
      <c r="H104" s="247" t="str">
        <f>IF('(入力①) 基本情報入力シート'!I125="","",'(入力①) 基本情報入力シート'!I125)</f>
        <v/>
      </c>
      <c r="I104" s="247" t="str">
        <f>IF('(入力①) 基本情報入力シート'!J125="","",'(入力①) 基本情報入力シート'!J125)</f>
        <v/>
      </c>
      <c r="J104" s="247" t="str">
        <f>IF('(入力①) 基本情報入力シート'!K125="","",'(入力①) 基本情報入力シート'!K125)</f>
        <v/>
      </c>
      <c r="K104" s="249" t="str">
        <f>IF('(入力①) 基本情報入力シート'!L125="","",'(入力①) 基本情報入力シート'!L125)</f>
        <v/>
      </c>
      <c r="L104" s="185" t="str">
        <f>IF('(入力①) 基本情報入力シート'!M125="","",'(入力①) 基本情報入力シート'!M125)</f>
        <v/>
      </c>
      <c r="M104" s="185" t="str">
        <f>IF('(入力①) 基本情報入力シート'!R125="","",'(入力①) 基本情報入力シート'!R125)</f>
        <v/>
      </c>
      <c r="N104" s="185" t="str">
        <f>IF('(入力①) 基本情報入力シート'!W125="","",'(入力①) 基本情報入力シート'!W125)</f>
        <v/>
      </c>
      <c r="O104" s="185" t="str">
        <f>IF('(入力①) 基本情報入力シート'!X125="","",'(入力①) 基本情報入力シート'!X125)</f>
        <v/>
      </c>
      <c r="P104" s="198" t="str">
        <f>IF('(入力①) 基本情報入力シート'!Y125="","",'(入力①) 基本情報入力シート'!Y125)</f>
        <v/>
      </c>
      <c r="Q104" s="204" t="str">
        <f>IF('(入力①) 基本情報入力シート'!Z125="","",'(入力①) 基本情報入力シート'!Z125)</f>
        <v/>
      </c>
      <c r="R104" s="254" t="str">
        <f>IF('(入力①) 基本情報入力シート'!AA125="","",'(入力①) 基本情報入力シート'!AA125)</f>
        <v/>
      </c>
      <c r="S104" s="257"/>
      <c r="T104" s="261"/>
      <c r="U104" s="265" t="str">
        <f>IF(P104="","",VLOOKUP(P104,'【参考】数式用'!$A$5:$I$38,MATCH(T104,'【参考】数式用'!$H$4:$I$4,0)+7,0))</f>
        <v/>
      </c>
      <c r="V104" s="271"/>
      <c r="W104" s="225" t="s">
        <v>253</v>
      </c>
      <c r="X104" s="276"/>
      <c r="Y104" s="232" t="s">
        <v>37</v>
      </c>
      <c r="Z104" s="276"/>
      <c r="AA104" s="233" t="s">
        <v>237</v>
      </c>
      <c r="AB104" s="276"/>
      <c r="AC104" s="232" t="s">
        <v>37</v>
      </c>
      <c r="AD104" s="276"/>
      <c r="AE104" s="232" t="s">
        <v>42</v>
      </c>
      <c r="AF104" s="236" t="s">
        <v>72</v>
      </c>
      <c r="AG104" s="237" t="str">
        <f t="shared" si="5"/>
        <v/>
      </c>
      <c r="AH104" s="281" t="s">
        <v>255</v>
      </c>
      <c r="AI104" s="243" t="str">
        <f t="shared" si="6"/>
        <v/>
      </c>
      <c r="AJ104" s="151"/>
      <c r="AK104" s="289" t="str">
        <f t="shared" si="7"/>
        <v>○</v>
      </c>
      <c r="AL104" s="290" t="str">
        <f t="shared" si="8"/>
        <v/>
      </c>
      <c r="AM104" s="291"/>
      <c r="AN104" s="291"/>
      <c r="AO104" s="291"/>
      <c r="AP104" s="291"/>
      <c r="AQ104" s="291"/>
      <c r="AR104" s="291"/>
      <c r="AS104" s="291"/>
      <c r="AT104" s="291"/>
      <c r="AU104" s="292"/>
    </row>
    <row r="105" spans="1:47" ht="33" customHeight="1">
      <c r="A105" s="158">
        <f t="shared" si="9"/>
        <v>94</v>
      </c>
      <c r="B105" s="246" t="str">
        <f>IF('(入力①) 基本情報入力シート'!C126="","",'(入力①) 基本情報入力シート'!C126)</f>
        <v/>
      </c>
      <c r="C105" s="247" t="str">
        <f>IF('(入力①) 基本情報入力シート'!D126="","",'(入力①) 基本情報入力シート'!D126)</f>
        <v/>
      </c>
      <c r="D105" s="247" t="str">
        <f>IF('(入力①) 基本情報入力シート'!E126="","",'(入力①) 基本情報入力シート'!E126)</f>
        <v/>
      </c>
      <c r="E105" s="247" t="str">
        <f>IF('(入力①) 基本情報入力シート'!F126="","",'(入力①) 基本情報入力シート'!F126)</f>
        <v/>
      </c>
      <c r="F105" s="247" t="str">
        <f>IF('(入力①) 基本情報入力シート'!G126="","",'(入力①) 基本情報入力シート'!G126)</f>
        <v/>
      </c>
      <c r="G105" s="247" t="str">
        <f>IF('(入力①) 基本情報入力シート'!H126="","",'(入力①) 基本情報入力シート'!H126)</f>
        <v/>
      </c>
      <c r="H105" s="247" t="str">
        <f>IF('(入力①) 基本情報入力シート'!I126="","",'(入力①) 基本情報入力シート'!I126)</f>
        <v/>
      </c>
      <c r="I105" s="247" t="str">
        <f>IF('(入力①) 基本情報入力シート'!J126="","",'(入力①) 基本情報入力シート'!J126)</f>
        <v/>
      </c>
      <c r="J105" s="247" t="str">
        <f>IF('(入力①) 基本情報入力シート'!K126="","",'(入力①) 基本情報入力シート'!K126)</f>
        <v/>
      </c>
      <c r="K105" s="249" t="str">
        <f>IF('(入力①) 基本情報入力シート'!L126="","",'(入力①) 基本情報入力シート'!L126)</f>
        <v/>
      </c>
      <c r="L105" s="185" t="str">
        <f>IF('(入力①) 基本情報入力シート'!M126="","",'(入力①) 基本情報入力シート'!M126)</f>
        <v/>
      </c>
      <c r="M105" s="185" t="str">
        <f>IF('(入力①) 基本情報入力シート'!R126="","",'(入力①) 基本情報入力シート'!R126)</f>
        <v/>
      </c>
      <c r="N105" s="185" t="str">
        <f>IF('(入力①) 基本情報入力シート'!W126="","",'(入力①) 基本情報入力シート'!W126)</f>
        <v/>
      </c>
      <c r="O105" s="185" t="str">
        <f>IF('(入力①) 基本情報入力シート'!X126="","",'(入力①) 基本情報入力シート'!X126)</f>
        <v/>
      </c>
      <c r="P105" s="198" t="str">
        <f>IF('(入力①) 基本情報入力シート'!Y126="","",'(入力①) 基本情報入力シート'!Y126)</f>
        <v/>
      </c>
      <c r="Q105" s="204" t="str">
        <f>IF('(入力①) 基本情報入力シート'!Z126="","",'(入力①) 基本情報入力シート'!Z126)</f>
        <v/>
      </c>
      <c r="R105" s="254" t="str">
        <f>IF('(入力①) 基本情報入力シート'!AA126="","",'(入力①) 基本情報入力シート'!AA126)</f>
        <v/>
      </c>
      <c r="S105" s="257"/>
      <c r="T105" s="261"/>
      <c r="U105" s="265" t="str">
        <f>IF(P105="","",VLOOKUP(P105,'【参考】数式用'!$A$5:$I$38,MATCH(T105,'【参考】数式用'!$H$4:$I$4,0)+7,0))</f>
        <v/>
      </c>
      <c r="V105" s="271"/>
      <c r="W105" s="225" t="s">
        <v>253</v>
      </c>
      <c r="X105" s="276"/>
      <c r="Y105" s="232" t="s">
        <v>37</v>
      </c>
      <c r="Z105" s="276"/>
      <c r="AA105" s="233" t="s">
        <v>237</v>
      </c>
      <c r="AB105" s="276"/>
      <c r="AC105" s="232" t="s">
        <v>37</v>
      </c>
      <c r="AD105" s="276"/>
      <c r="AE105" s="232" t="s">
        <v>42</v>
      </c>
      <c r="AF105" s="236" t="s">
        <v>72</v>
      </c>
      <c r="AG105" s="237" t="str">
        <f t="shared" si="5"/>
        <v/>
      </c>
      <c r="AH105" s="281" t="s">
        <v>255</v>
      </c>
      <c r="AI105" s="243" t="str">
        <f t="shared" si="6"/>
        <v/>
      </c>
      <c r="AJ105" s="151"/>
      <c r="AK105" s="289" t="str">
        <f t="shared" si="7"/>
        <v>○</v>
      </c>
      <c r="AL105" s="290" t="str">
        <f t="shared" si="8"/>
        <v/>
      </c>
      <c r="AM105" s="291"/>
      <c r="AN105" s="291"/>
      <c r="AO105" s="291"/>
      <c r="AP105" s="291"/>
      <c r="AQ105" s="291"/>
      <c r="AR105" s="291"/>
      <c r="AS105" s="291"/>
      <c r="AT105" s="291"/>
      <c r="AU105" s="292"/>
    </row>
    <row r="106" spans="1:47" ht="33" customHeight="1">
      <c r="A106" s="158">
        <f t="shared" si="9"/>
        <v>95</v>
      </c>
      <c r="B106" s="246" t="str">
        <f>IF('(入力①) 基本情報入力シート'!C127="","",'(入力①) 基本情報入力シート'!C127)</f>
        <v/>
      </c>
      <c r="C106" s="247" t="str">
        <f>IF('(入力①) 基本情報入力シート'!D127="","",'(入力①) 基本情報入力シート'!D127)</f>
        <v/>
      </c>
      <c r="D106" s="247" t="str">
        <f>IF('(入力①) 基本情報入力シート'!E127="","",'(入力①) 基本情報入力シート'!E127)</f>
        <v/>
      </c>
      <c r="E106" s="247" t="str">
        <f>IF('(入力①) 基本情報入力シート'!F127="","",'(入力①) 基本情報入力シート'!F127)</f>
        <v/>
      </c>
      <c r="F106" s="247" t="str">
        <f>IF('(入力①) 基本情報入力シート'!G127="","",'(入力①) 基本情報入力シート'!G127)</f>
        <v/>
      </c>
      <c r="G106" s="247" t="str">
        <f>IF('(入力①) 基本情報入力シート'!H127="","",'(入力①) 基本情報入力シート'!H127)</f>
        <v/>
      </c>
      <c r="H106" s="247" t="str">
        <f>IF('(入力①) 基本情報入力シート'!I127="","",'(入力①) 基本情報入力シート'!I127)</f>
        <v/>
      </c>
      <c r="I106" s="247" t="str">
        <f>IF('(入力①) 基本情報入力シート'!J127="","",'(入力①) 基本情報入力シート'!J127)</f>
        <v/>
      </c>
      <c r="J106" s="247" t="str">
        <f>IF('(入力①) 基本情報入力シート'!K127="","",'(入力①) 基本情報入力シート'!K127)</f>
        <v/>
      </c>
      <c r="K106" s="249" t="str">
        <f>IF('(入力①) 基本情報入力シート'!L127="","",'(入力①) 基本情報入力シート'!L127)</f>
        <v/>
      </c>
      <c r="L106" s="185" t="str">
        <f>IF('(入力①) 基本情報入力シート'!M127="","",'(入力①) 基本情報入力シート'!M127)</f>
        <v/>
      </c>
      <c r="M106" s="185" t="str">
        <f>IF('(入力①) 基本情報入力シート'!R127="","",'(入力①) 基本情報入力シート'!R127)</f>
        <v/>
      </c>
      <c r="N106" s="185" t="str">
        <f>IF('(入力①) 基本情報入力シート'!W127="","",'(入力①) 基本情報入力シート'!W127)</f>
        <v/>
      </c>
      <c r="O106" s="185" t="str">
        <f>IF('(入力①) 基本情報入力シート'!X127="","",'(入力①) 基本情報入力シート'!X127)</f>
        <v/>
      </c>
      <c r="P106" s="198" t="str">
        <f>IF('(入力①) 基本情報入力シート'!Y127="","",'(入力①) 基本情報入力シート'!Y127)</f>
        <v/>
      </c>
      <c r="Q106" s="204" t="str">
        <f>IF('(入力①) 基本情報入力シート'!Z127="","",'(入力①) 基本情報入力シート'!Z127)</f>
        <v/>
      </c>
      <c r="R106" s="254" t="str">
        <f>IF('(入力①) 基本情報入力シート'!AA127="","",'(入力①) 基本情報入力シート'!AA127)</f>
        <v/>
      </c>
      <c r="S106" s="257"/>
      <c r="T106" s="261"/>
      <c r="U106" s="265" t="str">
        <f>IF(P106="","",VLOOKUP(P106,'【参考】数式用'!$A$5:$I$38,MATCH(T106,'【参考】数式用'!$H$4:$I$4,0)+7,0))</f>
        <v/>
      </c>
      <c r="V106" s="271"/>
      <c r="W106" s="225" t="s">
        <v>253</v>
      </c>
      <c r="X106" s="276"/>
      <c r="Y106" s="232" t="s">
        <v>37</v>
      </c>
      <c r="Z106" s="276"/>
      <c r="AA106" s="233" t="s">
        <v>237</v>
      </c>
      <c r="AB106" s="276"/>
      <c r="AC106" s="232" t="s">
        <v>37</v>
      </c>
      <c r="AD106" s="276"/>
      <c r="AE106" s="232" t="s">
        <v>42</v>
      </c>
      <c r="AF106" s="236" t="s">
        <v>72</v>
      </c>
      <c r="AG106" s="237" t="str">
        <f t="shared" si="5"/>
        <v/>
      </c>
      <c r="AH106" s="281" t="s">
        <v>255</v>
      </c>
      <c r="AI106" s="243" t="str">
        <f t="shared" si="6"/>
        <v/>
      </c>
      <c r="AJ106" s="151"/>
      <c r="AK106" s="289" t="str">
        <f t="shared" si="7"/>
        <v>○</v>
      </c>
      <c r="AL106" s="290" t="str">
        <f t="shared" si="8"/>
        <v/>
      </c>
      <c r="AM106" s="291"/>
      <c r="AN106" s="291"/>
      <c r="AO106" s="291"/>
      <c r="AP106" s="291"/>
      <c r="AQ106" s="291"/>
      <c r="AR106" s="291"/>
      <c r="AS106" s="291"/>
      <c r="AT106" s="291"/>
      <c r="AU106" s="292"/>
    </row>
    <row r="107" spans="1:47" ht="33" customHeight="1">
      <c r="A107" s="158">
        <f t="shared" si="9"/>
        <v>96</v>
      </c>
      <c r="B107" s="246" t="str">
        <f>IF('(入力①) 基本情報入力シート'!C128="","",'(入力①) 基本情報入力シート'!C128)</f>
        <v/>
      </c>
      <c r="C107" s="247" t="str">
        <f>IF('(入力①) 基本情報入力シート'!D128="","",'(入力①) 基本情報入力シート'!D128)</f>
        <v/>
      </c>
      <c r="D107" s="247" t="str">
        <f>IF('(入力①) 基本情報入力シート'!E128="","",'(入力①) 基本情報入力シート'!E128)</f>
        <v/>
      </c>
      <c r="E107" s="247" t="str">
        <f>IF('(入力①) 基本情報入力シート'!F128="","",'(入力①) 基本情報入力シート'!F128)</f>
        <v/>
      </c>
      <c r="F107" s="247" t="str">
        <f>IF('(入力①) 基本情報入力シート'!G128="","",'(入力①) 基本情報入力シート'!G128)</f>
        <v/>
      </c>
      <c r="G107" s="247" t="str">
        <f>IF('(入力①) 基本情報入力シート'!H128="","",'(入力①) 基本情報入力シート'!H128)</f>
        <v/>
      </c>
      <c r="H107" s="247" t="str">
        <f>IF('(入力①) 基本情報入力シート'!I128="","",'(入力①) 基本情報入力シート'!I128)</f>
        <v/>
      </c>
      <c r="I107" s="247" t="str">
        <f>IF('(入力①) 基本情報入力シート'!J128="","",'(入力①) 基本情報入力シート'!J128)</f>
        <v/>
      </c>
      <c r="J107" s="247" t="str">
        <f>IF('(入力①) 基本情報入力シート'!K128="","",'(入力①) 基本情報入力シート'!K128)</f>
        <v/>
      </c>
      <c r="K107" s="249" t="str">
        <f>IF('(入力①) 基本情報入力シート'!L128="","",'(入力①) 基本情報入力シート'!L128)</f>
        <v/>
      </c>
      <c r="L107" s="185" t="str">
        <f>IF('(入力①) 基本情報入力シート'!M128="","",'(入力①) 基本情報入力シート'!M128)</f>
        <v/>
      </c>
      <c r="M107" s="185" t="str">
        <f>IF('(入力①) 基本情報入力シート'!R128="","",'(入力①) 基本情報入力シート'!R128)</f>
        <v/>
      </c>
      <c r="N107" s="185" t="str">
        <f>IF('(入力①) 基本情報入力シート'!W128="","",'(入力①) 基本情報入力シート'!W128)</f>
        <v/>
      </c>
      <c r="O107" s="185" t="str">
        <f>IF('(入力①) 基本情報入力シート'!X128="","",'(入力①) 基本情報入力シート'!X128)</f>
        <v/>
      </c>
      <c r="P107" s="198" t="str">
        <f>IF('(入力①) 基本情報入力シート'!Y128="","",'(入力①) 基本情報入力シート'!Y128)</f>
        <v/>
      </c>
      <c r="Q107" s="204" t="str">
        <f>IF('(入力①) 基本情報入力シート'!Z128="","",'(入力①) 基本情報入力シート'!Z128)</f>
        <v/>
      </c>
      <c r="R107" s="254" t="str">
        <f>IF('(入力①) 基本情報入力シート'!AA128="","",'(入力①) 基本情報入力シート'!AA128)</f>
        <v/>
      </c>
      <c r="S107" s="257"/>
      <c r="T107" s="261"/>
      <c r="U107" s="265" t="str">
        <f>IF(P107="","",VLOOKUP(P107,'【参考】数式用'!$A$5:$I$38,MATCH(T107,'【参考】数式用'!$H$4:$I$4,0)+7,0))</f>
        <v/>
      </c>
      <c r="V107" s="271"/>
      <c r="W107" s="225" t="s">
        <v>253</v>
      </c>
      <c r="X107" s="276"/>
      <c r="Y107" s="232" t="s">
        <v>37</v>
      </c>
      <c r="Z107" s="276"/>
      <c r="AA107" s="233" t="s">
        <v>237</v>
      </c>
      <c r="AB107" s="276"/>
      <c r="AC107" s="232" t="s">
        <v>37</v>
      </c>
      <c r="AD107" s="276"/>
      <c r="AE107" s="232" t="s">
        <v>42</v>
      </c>
      <c r="AF107" s="236" t="s">
        <v>72</v>
      </c>
      <c r="AG107" s="237" t="str">
        <f t="shared" si="5"/>
        <v/>
      </c>
      <c r="AH107" s="281" t="s">
        <v>255</v>
      </c>
      <c r="AI107" s="243" t="str">
        <f t="shared" si="6"/>
        <v/>
      </c>
      <c r="AJ107" s="151"/>
      <c r="AK107" s="289" t="str">
        <f t="shared" si="7"/>
        <v>○</v>
      </c>
      <c r="AL107" s="290" t="str">
        <f t="shared" si="8"/>
        <v/>
      </c>
      <c r="AM107" s="291"/>
      <c r="AN107" s="291"/>
      <c r="AO107" s="291"/>
      <c r="AP107" s="291"/>
      <c r="AQ107" s="291"/>
      <c r="AR107" s="291"/>
      <c r="AS107" s="291"/>
      <c r="AT107" s="291"/>
      <c r="AU107" s="292"/>
    </row>
    <row r="108" spans="1:47" ht="33" customHeight="1">
      <c r="A108" s="158">
        <f t="shared" si="9"/>
        <v>97</v>
      </c>
      <c r="B108" s="246" t="str">
        <f>IF('(入力①) 基本情報入力シート'!C129="","",'(入力①) 基本情報入力シート'!C129)</f>
        <v/>
      </c>
      <c r="C108" s="247" t="str">
        <f>IF('(入力①) 基本情報入力シート'!D129="","",'(入力①) 基本情報入力シート'!D129)</f>
        <v/>
      </c>
      <c r="D108" s="247" t="str">
        <f>IF('(入力①) 基本情報入力シート'!E129="","",'(入力①) 基本情報入力シート'!E129)</f>
        <v/>
      </c>
      <c r="E108" s="247" t="str">
        <f>IF('(入力①) 基本情報入力シート'!F129="","",'(入力①) 基本情報入力シート'!F129)</f>
        <v/>
      </c>
      <c r="F108" s="247" t="str">
        <f>IF('(入力①) 基本情報入力シート'!G129="","",'(入力①) 基本情報入力シート'!G129)</f>
        <v/>
      </c>
      <c r="G108" s="247" t="str">
        <f>IF('(入力①) 基本情報入力シート'!H129="","",'(入力①) 基本情報入力シート'!H129)</f>
        <v/>
      </c>
      <c r="H108" s="247" t="str">
        <f>IF('(入力①) 基本情報入力シート'!I129="","",'(入力①) 基本情報入力シート'!I129)</f>
        <v/>
      </c>
      <c r="I108" s="247" t="str">
        <f>IF('(入力①) 基本情報入力シート'!J129="","",'(入力①) 基本情報入力シート'!J129)</f>
        <v/>
      </c>
      <c r="J108" s="247" t="str">
        <f>IF('(入力①) 基本情報入力シート'!K129="","",'(入力①) 基本情報入力シート'!K129)</f>
        <v/>
      </c>
      <c r="K108" s="249" t="str">
        <f>IF('(入力①) 基本情報入力シート'!L129="","",'(入力①) 基本情報入力シート'!L129)</f>
        <v/>
      </c>
      <c r="L108" s="185" t="str">
        <f>IF('(入力①) 基本情報入力シート'!M129="","",'(入力①) 基本情報入力シート'!M129)</f>
        <v/>
      </c>
      <c r="M108" s="185" t="str">
        <f>IF('(入力①) 基本情報入力シート'!R129="","",'(入力①) 基本情報入力シート'!R129)</f>
        <v/>
      </c>
      <c r="N108" s="185" t="str">
        <f>IF('(入力①) 基本情報入力シート'!W129="","",'(入力①) 基本情報入力シート'!W129)</f>
        <v/>
      </c>
      <c r="O108" s="185" t="str">
        <f>IF('(入力①) 基本情報入力シート'!X129="","",'(入力①) 基本情報入力シート'!X129)</f>
        <v/>
      </c>
      <c r="P108" s="198" t="str">
        <f>IF('(入力①) 基本情報入力シート'!Y129="","",'(入力①) 基本情報入力シート'!Y129)</f>
        <v/>
      </c>
      <c r="Q108" s="204" t="str">
        <f>IF('(入力①) 基本情報入力シート'!Z129="","",'(入力①) 基本情報入力シート'!Z129)</f>
        <v/>
      </c>
      <c r="R108" s="254" t="str">
        <f>IF('(入力①) 基本情報入力シート'!AA129="","",'(入力①) 基本情報入力シート'!AA129)</f>
        <v/>
      </c>
      <c r="S108" s="257"/>
      <c r="T108" s="261"/>
      <c r="U108" s="265" t="str">
        <f>IF(P108="","",VLOOKUP(P108,'【参考】数式用'!$A$5:$I$38,MATCH(T108,'【参考】数式用'!$H$4:$I$4,0)+7,0))</f>
        <v/>
      </c>
      <c r="V108" s="271"/>
      <c r="W108" s="225" t="s">
        <v>253</v>
      </c>
      <c r="X108" s="276"/>
      <c r="Y108" s="232" t="s">
        <v>37</v>
      </c>
      <c r="Z108" s="276"/>
      <c r="AA108" s="233" t="s">
        <v>237</v>
      </c>
      <c r="AB108" s="276"/>
      <c r="AC108" s="232" t="s">
        <v>37</v>
      </c>
      <c r="AD108" s="276"/>
      <c r="AE108" s="232" t="s">
        <v>42</v>
      </c>
      <c r="AF108" s="236" t="s">
        <v>72</v>
      </c>
      <c r="AG108" s="237" t="str">
        <f t="shared" si="5"/>
        <v/>
      </c>
      <c r="AH108" s="281" t="s">
        <v>255</v>
      </c>
      <c r="AI108" s="243" t="str">
        <f t="shared" si="6"/>
        <v/>
      </c>
      <c r="AJ108" s="151"/>
      <c r="AK108" s="289" t="str">
        <f t="shared" si="7"/>
        <v>○</v>
      </c>
      <c r="AL108" s="290" t="str">
        <f t="shared" si="8"/>
        <v/>
      </c>
      <c r="AM108" s="291"/>
      <c r="AN108" s="291"/>
      <c r="AO108" s="291"/>
      <c r="AP108" s="291"/>
      <c r="AQ108" s="291"/>
      <c r="AR108" s="291"/>
      <c r="AS108" s="291"/>
      <c r="AT108" s="291"/>
      <c r="AU108" s="292"/>
    </row>
    <row r="109" spans="1:47" ht="33" customHeight="1">
      <c r="A109" s="158">
        <f t="shared" si="9"/>
        <v>98</v>
      </c>
      <c r="B109" s="246" t="str">
        <f>IF('(入力①) 基本情報入力シート'!C130="","",'(入力①) 基本情報入力シート'!C130)</f>
        <v/>
      </c>
      <c r="C109" s="247" t="str">
        <f>IF('(入力①) 基本情報入力シート'!D130="","",'(入力①) 基本情報入力シート'!D130)</f>
        <v/>
      </c>
      <c r="D109" s="247" t="str">
        <f>IF('(入力①) 基本情報入力シート'!E130="","",'(入力①) 基本情報入力シート'!E130)</f>
        <v/>
      </c>
      <c r="E109" s="247" t="str">
        <f>IF('(入力①) 基本情報入力シート'!F130="","",'(入力①) 基本情報入力シート'!F130)</f>
        <v/>
      </c>
      <c r="F109" s="247" t="str">
        <f>IF('(入力①) 基本情報入力シート'!G130="","",'(入力①) 基本情報入力シート'!G130)</f>
        <v/>
      </c>
      <c r="G109" s="247" t="str">
        <f>IF('(入力①) 基本情報入力シート'!H130="","",'(入力①) 基本情報入力シート'!H130)</f>
        <v/>
      </c>
      <c r="H109" s="247" t="str">
        <f>IF('(入力①) 基本情報入力シート'!I130="","",'(入力①) 基本情報入力シート'!I130)</f>
        <v/>
      </c>
      <c r="I109" s="247" t="str">
        <f>IF('(入力①) 基本情報入力シート'!J130="","",'(入力①) 基本情報入力シート'!J130)</f>
        <v/>
      </c>
      <c r="J109" s="247" t="str">
        <f>IF('(入力①) 基本情報入力シート'!K130="","",'(入力①) 基本情報入力シート'!K130)</f>
        <v/>
      </c>
      <c r="K109" s="249" t="str">
        <f>IF('(入力①) 基本情報入力シート'!L130="","",'(入力①) 基本情報入力シート'!L130)</f>
        <v/>
      </c>
      <c r="L109" s="185" t="str">
        <f>IF('(入力①) 基本情報入力シート'!M130="","",'(入力①) 基本情報入力シート'!M130)</f>
        <v/>
      </c>
      <c r="M109" s="185" t="str">
        <f>IF('(入力①) 基本情報入力シート'!R130="","",'(入力①) 基本情報入力シート'!R130)</f>
        <v/>
      </c>
      <c r="N109" s="185" t="str">
        <f>IF('(入力①) 基本情報入力シート'!W130="","",'(入力①) 基本情報入力シート'!W130)</f>
        <v/>
      </c>
      <c r="O109" s="185" t="str">
        <f>IF('(入力①) 基本情報入力シート'!X130="","",'(入力①) 基本情報入力シート'!X130)</f>
        <v/>
      </c>
      <c r="P109" s="198" t="str">
        <f>IF('(入力①) 基本情報入力シート'!Y130="","",'(入力①) 基本情報入力シート'!Y130)</f>
        <v/>
      </c>
      <c r="Q109" s="204" t="str">
        <f>IF('(入力①) 基本情報入力シート'!Z130="","",'(入力①) 基本情報入力シート'!Z130)</f>
        <v/>
      </c>
      <c r="R109" s="254" t="str">
        <f>IF('(入力①) 基本情報入力シート'!AA130="","",'(入力①) 基本情報入力シート'!AA130)</f>
        <v/>
      </c>
      <c r="S109" s="257"/>
      <c r="T109" s="261"/>
      <c r="U109" s="265" t="str">
        <f>IF(P109="","",VLOOKUP(P109,'【参考】数式用'!$A$5:$I$38,MATCH(T109,'【参考】数式用'!$H$4:$I$4,0)+7,0))</f>
        <v/>
      </c>
      <c r="V109" s="271"/>
      <c r="W109" s="225" t="s">
        <v>253</v>
      </c>
      <c r="X109" s="276"/>
      <c r="Y109" s="232" t="s">
        <v>37</v>
      </c>
      <c r="Z109" s="276"/>
      <c r="AA109" s="233" t="s">
        <v>237</v>
      </c>
      <c r="AB109" s="276"/>
      <c r="AC109" s="232" t="s">
        <v>37</v>
      </c>
      <c r="AD109" s="276"/>
      <c r="AE109" s="232" t="s">
        <v>42</v>
      </c>
      <c r="AF109" s="236" t="s">
        <v>72</v>
      </c>
      <c r="AG109" s="237" t="str">
        <f t="shared" si="5"/>
        <v/>
      </c>
      <c r="AH109" s="281" t="s">
        <v>255</v>
      </c>
      <c r="AI109" s="243" t="str">
        <f t="shared" si="6"/>
        <v/>
      </c>
      <c r="AJ109" s="151"/>
      <c r="AK109" s="289" t="str">
        <f t="shared" si="7"/>
        <v>○</v>
      </c>
      <c r="AL109" s="290" t="str">
        <f t="shared" si="8"/>
        <v/>
      </c>
      <c r="AM109" s="291"/>
      <c r="AN109" s="291"/>
      <c r="AO109" s="291"/>
      <c r="AP109" s="291"/>
      <c r="AQ109" s="291"/>
      <c r="AR109" s="291"/>
      <c r="AS109" s="291"/>
      <c r="AT109" s="291"/>
      <c r="AU109" s="292"/>
    </row>
    <row r="110" spans="1:47" ht="33" customHeight="1">
      <c r="A110" s="158">
        <f t="shared" si="9"/>
        <v>99</v>
      </c>
      <c r="B110" s="246" t="str">
        <f>IF('(入力①) 基本情報入力シート'!C131="","",'(入力①) 基本情報入力シート'!C131)</f>
        <v/>
      </c>
      <c r="C110" s="247" t="str">
        <f>IF('(入力①) 基本情報入力シート'!D131="","",'(入力①) 基本情報入力シート'!D131)</f>
        <v/>
      </c>
      <c r="D110" s="247" t="str">
        <f>IF('(入力①) 基本情報入力シート'!E131="","",'(入力①) 基本情報入力シート'!E131)</f>
        <v/>
      </c>
      <c r="E110" s="247" t="str">
        <f>IF('(入力①) 基本情報入力シート'!F131="","",'(入力①) 基本情報入力シート'!F131)</f>
        <v/>
      </c>
      <c r="F110" s="247" t="str">
        <f>IF('(入力①) 基本情報入力シート'!G131="","",'(入力①) 基本情報入力シート'!G131)</f>
        <v/>
      </c>
      <c r="G110" s="247" t="str">
        <f>IF('(入力①) 基本情報入力シート'!H131="","",'(入力①) 基本情報入力シート'!H131)</f>
        <v/>
      </c>
      <c r="H110" s="247" t="str">
        <f>IF('(入力①) 基本情報入力シート'!I131="","",'(入力①) 基本情報入力シート'!I131)</f>
        <v/>
      </c>
      <c r="I110" s="247" t="str">
        <f>IF('(入力①) 基本情報入力シート'!J131="","",'(入力①) 基本情報入力シート'!J131)</f>
        <v/>
      </c>
      <c r="J110" s="247" t="str">
        <f>IF('(入力①) 基本情報入力シート'!K131="","",'(入力①) 基本情報入力シート'!K131)</f>
        <v/>
      </c>
      <c r="K110" s="249" t="str">
        <f>IF('(入力①) 基本情報入力シート'!L131="","",'(入力①) 基本情報入力シート'!L131)</f>
        <v/>
      </c>
      <c r="L110" s="185" t="str">
        <f>IF('(入力①) 基本情報入力シート'!M131="","",'(入力①) 基本情報入力シート'!M131)</f>
        <v/>
      </c>
      <c r="M110" s="185" t="str">
        <f>IF('(入力①) 基本情報入力シート'!R131="","",'(入力①) 基本情報入力シート'!R131)</f>
        <v/>
      </c>
      <c r="N110" s="185" t="str">
        <f>IF('(入力①) 基本情報入力シート'!W131="","",'(入力①) 基本情報入力シート'!W131)</f>
        <v/>
      </c>
      <c r="O110" s="185" t="str">
        <f>IF('(入力①) 基本情報入力シート'!X131="","",'(入力①) 基本情報入力シート'!X131)</f>
        <v/>
      </c>
      <c r="P110" s="198" t="str">
        <f>IF('(入力①) 基本情報入力シート'!Y131="","",'(入力①) 基本情報入力シート'!Y131)</f>
        <v/>
      </c>
      <c r="Q110" s="204" t="str">
        <f>IF('(入力①) 基本情報入力シート'!Z131="","",'(入力①) 基本情報入力シート'!Z131)</f>
        <v/>
      </c>
      <c r="R110" s="254" t="str">
        <f>IF('(入力①) 基本情報入力シート'!AA131="","",'(入力①) 基本情報入力シート'!AA131)</f>
        <v/>
      </c>
      <c r="S110" s="257"/>
      <c r="T110" s="261"/>
      <c r="U110" s="265" t="str">
        <f>IF(P110="","",VLOOKUP(P110,'【参考】数式用'!$A$5:$I$38,MATCH(T110,'【参考】数式用'!$H$4:$I$4,0)+7,0))</f>
        <v/>
      </c>
      <c r="V110" s="271"/>
      <c r="W110" s="225" t="s">
        <v>253</v>
      </c>
      <c r="X110" s="276"/>
      <c r="Y110" s="232" t="s">
        <v>37</v>
      </c>
      <c r="Z110" s="276"/>
      <c r="AA110" s="233" t="s">
        <v>237</v>
      </c>
      <c r="AB110" s="276"/>
      <c r="AC110" s="232" t="s">
        <v>37</v>
      </c>
      <c r="AD110" s="276"/>
      <c r="AE110" s="232" t="s">
        <v>42</v>
      </c>
      <c r="AF110" s="236" t="s">
        <v>72</v>
      </c>
      <c r="AG110" s="237" t="str">
        <f t="shared" si="5"/>
        <v/>
      </c>
      <c r="AH110" s="281" t="s">
        <v>255</v>
      </c>
      <c r="AI110" s="243" t="str">
        <f t="shared" si="6"/>
        <v/>
      </c>
      <c r="AJ110" s="151"/>
      <c r="AK110" s="289" t="str">
        <f t="shared" si="7"/>
        <v>○</v>
      </c>
      <c r="AL110" s="290" t="str">
        <f t="shared" si="8"/>
        <v/>
      </c>
      <c r="AM110" s="291"/>
      <c r="AN110" s="291"/>
      <c r="AO110" s="291"/>
      <c r="AP110" s="291"/>
      <c r="AQ110" s="291"/>
      <c r="AR110" s="291"/>
      <c r="AS110" s="291"/>
      <c r="AT110" s="291"/>
      <c r="AU110" s="292"/>
    </row>
    <row r="111" spans="1:47" ht="33" customHeight="1">
      <c r="A111" s="158">
        <f t="shared" si="9"/>
        <v>100</v>
      </c>
      <c r="B111" s="246" t="str">
        <f>IF('(入力①) 基本情報入力シート'!C132="","",'(入力①) 基本情報入力シート'!C132)</f>
        <v/>
      </c>
      <c r="C111" s="247" t="str">
        <f>IF('(入力①) 基本情報入力シート'!D132="","",'(入力①) 基本情報入力シート'!D132)</f>
        <v/>
      </c>
      <c r="D111" s="247" t="str">
        <f>IF('(入力①) 基本情報入力シート'!E132="","",'(入力①) 基本情報入力シート'!E132)</f>
        <v/>
      </c>
      <c r="E111" s="247" t="str">
        <f>IF('(入力①) 基本情報入力シート'!F132="","",'(入力①) 基本情報入力シート'!F132)</f>
        <v/>
      </c>
      <c r="F111" s="247" t="str">
        <f>IF('(入力①) 基本情報入力シート'!G132="","",'(入力①) 基本情報入力シート'!G132)</f>
        <v/>
      </c>
      <c r="G111" s="247" t="str">
        <f>IF('(入力①) 基本情報入力シート'!H132="","",'(入力①) 基本情報入力シート'!H132)</f>
        <v/>
      </c>
      <c r="H111" s="247" t="str">
        <f>IF('(入力①) 基本情報入力シート'!I132="","",'(入力①) 基本情報入力シート'!I132)</f>
        <v/>
      </c>
      <c r="I111" s="247" t="str">
        <f>IF('(入力①) 基本情報入力シート'!J132="","",'(入力①) 基本情報入力シート'!J132)</f>
        <v/>
      </c>
      <c r="J111" s="247" t="str">
        <f>IF('(入力①) 基本情報入力シート'!K132="","",'(入力①) 基本情報入力シート'!K132)</f>
        <v/>
      </c>
      <c r="K111" s="249" t="str">
        <f>IF('(入力①) 基本情報入力シート'!L132="","",'(入力①) 基本情報入力シート'!L132)</f>
        <v/>
      </c>
      <c r="L111" s="185" t="str">
        <f>IF('(入力①) 基本情報入力シート'!M132="","",'(入力①) 基本情報入力シート'!M132)</f>
        <v/>
      </c>
      <c r="M111" s="185" t="str">
        <f>IF('(入力①) 基本情報入力シート'!R132="","",'(入力①) 基本情報入力シート'!R132)</f>
        <v/>
      </c>
      <c r="N111" s="185" t="str">
        <f>IF('(入力①) 基本情報入力シート'!W132="","",'(入力①) 基本情報入力シート'!W132)</f>
        <v/>
      </c>
      <c r="O111" s="185" t="str">
        <f>IF('(入力①) 基本情報入力シート'!X132="","",'(入力①) 基本情報入力シート'!X132)</f>
        <v/>
      </c>
      <c r="P111" s="198" t="str">
        <f>IF('(入力①) 基本情報入力シート'!Y132="","",'(入力①) 基本情報入力シート'!Y132)</f>
        <v/>
      </c>
      <c r="Q111" s="204" t="str">
        <f>IF('(入力①) 基本情報入力シート'!Z132="","",'(入力①) 基本情報入力シート'!Z132)</f>
        <v/>
      </c>
      <c r="R111" s="254" t="str">
        <f>IF('(入力①) 基本情報入力シート'!AA132="","",'(入力①) 基本情報入力シート'!AA132)</f>
        <v/>
      </c>
      <c r="S111" s="257"/>
      <c r="T111" s="262"/>
      <c r="U111" s="265" t="str">
        <f>IF(P111="","",VLOOKUP(P111,'【参考】数式用'!$A$5:$I$38,MATCH(T111,'【参考】数式用'!$H$4:$I$4,0)+7,0))</f>
        <v/>
      </c>
      <c r="V111" s="272"/>
      <c r="W111" s="274" t="s">
        <v>253</v>
      </c>
      <c r="X111" s="277"/>
      <c r="Y111" s="278" t="s">
        <v>37</v>
      </c>
      <c r="Z111" s="277"/>
      <c r="AA111" s="279" t="s">
        <v>237</v>
      </c>
      <c r="AB111" s="277"/>
      <c r="AC111" s="278" t="s">
        <v>37</v>
      </c>
      <c r="AD111" s="277"/>
      <c r="AE111" s="278" t="s">
        <v>42</v>
      </c>
      <c r="AF111" s="280" t="s">
        <v>72</v>
      </c>
      <c r="AG111" s="282" t="str">
        <f t="shared" si="5"/>
        <v/>
      </c>
      <c r="AH111" s="283" t="s">
        <v>255</v>
      </c>
      <c r="AI111" s="286" t="str">
        <f t="shared" si="6"/>
        <v/>
      </c>
      <c r="AJ111" s="151"/>
      <c r="AK111" s="289" t="str">
        <f t="shared" si="7"/>
        <v>○</v>
      </c>
      <c r="AL111" s="290" t="str">
        <f t="shared" si="8"/>
        <v/>
      </c>
      <c r="AM111" s="291"/>
      <c r="AN111" s="291"/>
      <c r="AO111" s="291"/>
      <c r="AP111" s="291"/>
      <c r="AQ111" s="291"/>
      <c r="AR111" s="291"/>
      <c r="AS111" s="291"/>
      <c r="AT111" s="291"/>
      <c r="AU111" s="292"/>
    </row>
    <row r="112" spans="1:47" ht="10.5" customHeight="1"/>
    <row r="113" spans="35:35" ht="20.25" customHeight="1">
      <c r="AI113" s="287"/>
    </row>
    <row r="114" spans="35:35" ht="20.25" customHeight="1">
      <c r="AI114" s="288"/>
    </row>
    <row r="115" spans="35:35" ht="21" customHeight="1"/>
  </sheetData>
  <sheetProtection sheet="1" formatCells="0" formatColumns="0" formatRows="0" insertRows="0" deleteRows="0" autoFilter="0"/>
  <autoFilter ref="L11:AI11"/>
  <mergeCells count="18">
    <mergeCell ref="A3:C3"/>
    <mergeCell ref="D3:O3"/>
    <mergeCell ref="T8:U8"/>
    <mergeCell ref="W8:AH8"/>
    <mergeCell ref="A7:A10"/>
    <mergeCell ref="B7:K10"/>
    <mergeCell ref="L7:L10"/>
    <mergeCell ref="M7:N9"/>
    <mergeCell ref="O7:O10"/>
    <mergeCell ref="P7:P10"/>
    <mergeCell ref="Q7:Q10"/>
    <mergeCell ref="R7:R10"/>
    <mergeCell ref="S9:S10"/>
    <mergeCell ref="T9:T10"/>
    <mergeCell ref="U9:U10"/>
    <mergeCell ref="V9:V10"/>
    <mergeCell ref="W9:AH10"/>
    <mergeCell ref="AI9:AI10"/>
  </mergeCells>
  <phoneticPr fontId="20"/>
  <dataValidations count="4">
    <dataValidation imeMode="hiragana" allowBlank="1" showDropDown="0" showInputMessage="1" showErrorMessage="1" sqref="AI114"/>
    <dataValidation imeMode="halfAlpha" allowBlank="1" showDropDown="0" showInputMessage="1" showErrorMessage="1" sqref="Z12:Z111 AB12:AB111 B12:R111 X12:X111 AD12:AD111"/>
    <dataValidation type="list" allowBlank="1" showDropDown="0" showInputMessage="1" showErrorMessage="1" sqref="T12:T111">
      <formula1>"特定加算Ⅰ,特定加算Ⅱ"</formula1>
    </dataValidation>
    <dataValidation type="list" allowBlank="1" showDropDown="0"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5" fitToWidth="1" fitToHeight="1" orientation="landscape" usePrinterDefaults="1"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A7CE842B-18F9-4759-BFD3-B5282F8796CA}">
            <xm:f>'(入力③)別紙様式2-1 計画書_総括表'!$L$19="×"</xm:f>
            <x14:dxf>
              <fill>
                <patternFill>
                  <bgColor theme="0" tint="-0.25"/>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OFFSET('【参考】数式用'!$A$4,MATCH(P12,'【参考】数式用'!$A$5:$A$38,0),9,1,4)</xm:f>
          </x14:formula1>
          <xm:sqref>V12:V111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AL111"/>
  <sheetViews>
    <sheetView view="pageBreakPreview" topLeftCell="A67" zoomScale="70" zoomScaleNormal="85" zoomScaleSheetLayoutView="70" workbookViewId="0">
      <selection activeCell="AL31" sqref="A1:AL31"/>
    </sheetView>
  </sheetViews>
  <sheetFormatPr defaultColWidth="2.5" defaultRowHeight="13.5"/>
  <cols>
    <col min="1" max="1" width="5.625" style="149" customWidth="1"/>
    <col min="2" max="11" width="2.625" style="149" customWidth="1"/>
    <col min="12" max="12" width="12.5" style="149" customWidth="1"/>
    <col min="13" max="13" width="11.75" style="149" customWidth="1"/>
    <col min="14" max="14" width="15.875" style="149" customWidth="1"/>
    <col min="15" max="15" width="31.25" style="149" customWidth="1"/>
    <col min="16" max="16" width="31.375" style="149" customWidth="1"/>
    <col min="17" max="18" width="11.625" style="149" customWidth="1"/>
    <col min="19" max="19" width="9.625" style="149" customWidth="1"/>
    <col min="20" max="20" width="13.625" style="149" customWidth="1"/>
    <col min="21" max="21" width="6.75" style="149" customWidth="1"/>
    <col min="22" max="22" width="4.75" style="149" customWidth="1"/>
    <col min="23" max="23" width="3.625" style="149" customWidth="1"/>
    <col min="24" max="24" width="3.125" style="149" customWidth="1"/>
    <col min="25" max="25" width="3.625" style="149" customWidth="1"/>
    <col min="26" max="26" width="8" style="149" customWidth="1"/>
    <col min="27" max="27" width="3.625" style="149" customWidth="1"/>
    <col min="28" max="28" width="3.125" style="149" customWidth="1"/>
    <col min="29" max="29" width="3.625" style="149" customWidth="1"/>
    <col min="30" max="30" width="3.125" style="149" customWidth="1"/>
    <col min="31" max="31" width="2.5" style="149"/>
    <col min="32" max="32" width="3.5" style="149" customWidth="1"/>
    <col min="33" max="33" width="5.875" style="149" customWidth="1"/>
    <col min="34" max="34" width="16.375" style="149" customWidth="1"/>
    <col min="35" max="35" width="10.625" style="149" customWidth="1"/>
    <col min="36" max="36" width="11.375" style="149" customWidth="1"/>
    <col min="37" max="37" width="10.625" style="149" customWidth="1"/>
    <col min="38" max="38" width="11.375" style="149" customWidth="1"/>
    <col min="39" max="39" width="0.875" style="149" customWidth="1"/>
    <col min="40" max="40" width="10.75" style="149" customWidth="1"/>
    <col min="41" max="16384" width="2.5" style="149"/>
  </cols>
  <sheetData>
    <row r="1" spans="1:38" ht="21" customHeight="1">
      <c r="A1" s="150" t="s">
        <v>422</v>
      </c>
      <c r="B1" s="151"/>
      <c r="C1" s="151"/>
      <c r="D1" s="151"/>
      <c r="E1" s="151"/>
      <c r="F1" s="151"/>
      <c r="G1" s="159" t="s">
        <v>35</v>
      </c>
      <c r="M1" s="299"/>
      <c r="R1" s="338"/>
      <c r="S1" s="338"/>
      <c r="T1" s="338"/>
      <c r="U1" s="338"/>
      <c r="V1" s="338"/>
      <c r="W1" s="338"/>
      <c r="X1" s="338"/>
      <c r="Y1" s="338"/>
      <c r="Z1" s="338"/>
      <c r="AA1" s="338"/>
      <c r="AB1" s="338"/>
      <c r="AC1" s="338"/>
      <c r="AD1" s="338"/>
      <c r="AE1" s="338"/>
      <c r="AF1" s="338"/>
      <c r="AG1" s="338"/>
      <c r="AH1" s="338"/>
      <c r="AI1" s="338"/>
      <c r="AJ1" s="338"/>
      <c r="AK1" s="338"/>
      <c r="AL1" s="338"/>
    </row>
    <row r="2" spans="1:38" ht="21" customHeight="1">
      <c r="B2" s="299"/>
      <c r="C2" s="299"/>
      <c r="D2" s="299"/>
      <c r="E2" s="299"/>
      <c r="F2" s="299"/>
      <c r="G2" s="299"/>
      <c r="H2" s="299"/>
      <c r="I2" s="299"/>
      <c r="J2" s="299"/>
      <c r="K2" s="299"/>
      <c r="L2" s="299"/>
      <c r="M2" s="299"/>
      <c r="N2" s="299"/>
      <c r="O2" s="299"/>
      <c r="P2" s="330" t="s">
        <v>148</v>
      </c>
      <c r="Q2" s="336" t="s">
        <v>289</v>
      </c>
      <c r="R2" s="336"/>
      <c r="S2" s="336"/>
      <c r="T2" s="336"/>
      <c r="U2" s="336"/>
      <c r="V2" s="336"/>
      <c r="W2" s="336"/>
      <c r="X2" s="336"/>
      <c r="Y2" s="336"/>
      <c r="Z2" s="336"/>
      <c r="AA2" s="336"/>
      <c r="AB2" s="336"/>
      <c r="AC2" s="336"/>
      <c r="AD2" s="336"/>
      <c r="AE2" s="336"/>
      <c r="AF2" s="336"/>
      <c r="AG2" s="336"/>
      <c r="AH2" s="336"/>
      <c r="AI2" s="336"/>
      <c r="AJ2" s="336"/>
      <c r="AK2" s="336"/>
      <c r="AL2" s="338"/>
    </row>
    <row r="3" spans="1:38" ht="27" customHeight="1">
      <c r="A3" s="293" t="s">
        <v>28</v>
      </c>
      <c r="B3" s="293"/>
      <c r="C3" s="304"/>
      <c r="D3" s="309" t="str">
        <f>IF('(入力①) 基本情報入力シート'!M16="","",'(入力①) 基本情報入力シート'!M16)</f>
        <v/>
      </c>
      <c r="E3" s="311"/>
      <c r="F3" s="311"/>
      <c r="G3" s="311"/>
      <c r="H3" s="311"/>
      <c r="I3" s="311"/>
      <c r="J3" s="311"/>
      <c r="K3" s="311"/>
      <c r="L3" s="311"/>
      <c r="M3" s="311"/>
      <c r="N3" s="311"/>
      <c r="O3" s="325"/>
      <c r="P3" s="194"/>
      <c r="Q3" s="336"/>
      <c r="R3" s="336"/>
      <c r="S3" s="336"/>
      <c r="T3" s="336"/>
      <c r="U3" s="336"/>
      <c r="V3" s="336"/>
      <c r="W3" s="336"/>
      <c r="X3" s="336"/>
      <c r="Y3" s="336"/>
      <c r="Z3" s="336"/>
      <c r="AA3" s="336"/>
      <c r="AB3" s="336"/>
      <c r="AC3" s="336"/>
      <c r="AD3" s="336"/>
      <c r="AE3" s="336"/>
      <c r="AF3" s="336"/>
      <c r="AG3" s="336"/>
      <c r="AH3" s="336"/>
      <c r="AI3" s="336"/>
      <c r="AJ3" s="336"/>
      <c r="AK3" s="336"/>
      <c r="AL3" s="338"/>
    </row>
    <row r="4" spans="1:38" ht="21" customHeight="1">
      <c r="A4" s="294"/>
      <c r="B4" s="294"/>
      <c r="C4" s="294"/>
      <c r="D4" s="310"/>
      <c r="E4" s="310"/>
      <c r="F4" s="310"/>
      <c r="G4" s="310"/>
      <c r="H4" s="310"/>
      <c r="I4" s="310"/>
      <c r="J4" s="310"/>
      <c r="K4" s="310"/>
      <c r="L4" s="310"/>
      <c r="M4" s="310"/>
      <c r="N4" s="310"/>
      <c r="O4" s="310"/>
      <c r="P4" s="171"/>
      <c r="Q4" s="336"/>
      <c r="R4" s="336"/>
      <c r="S4" s="336"/>
      <c r="T4" s="336"/>
      <c r="U4" s="336"/>
      <c r="V4" s="336"/>
      <c r="W4" s="336"/>
      <c r="X4" s="336"/>
      <c r="Y4" s="336"/>
      <c r="Z4" s="336"/>
      <c r="AA4" s="336"/>
      <c r="AB4" s="336"/>
      <c r="AC4" s="336"/>
      <c r="AD4" s="336"/>
      <c r="AE4" s="336"/>
      <c r="AF4" s="336"/>
      <c r="AG4" s="336"/>
      <c r="AH4" s="336"/>
      <c r="AI4" s="336"/>
      <c r="AJ4" s="336"/>
      <c r="AK4" s="336"/>
      <c r="AL4" s="338"/>
    </row>
    <row r="5" spans="1:38" ht="27.75" customHeight="1">
      <c r="A5" s="154" t="s">
        <v>469</v>
      </c>
      <c r="B5" s="160"/>
      <c r="C5" s="160"/>
      <c r="D5" s="160"/>
      <c r="E5" s="160"/>
      <c r="F5" s="160"/>
      <c r="G5" s="160"/>
      <c r="H5" s="160"/>
      <c r="I5" s="160"/>
      <c r="J5" s="160"/>
      <c r="K5" s="160"/>
      <c r="L5" s="160"/>
      <c r="M5" s="160"/>
      <c r="N5" s="160"/>
      <c r="O5" s="326" t="str">
        <f>IF(SUM(AH12:AH111)=0,"",SUM(AH12:AH111))</f>
        <v/>
      </c>
      <c r="P5" s="331"/>
      <c r="Q5" s="336"/>
      <c r="R5" s="336"/>
      <c r="S5" s="336"/>
      <c r="T5" s="336"/>
      <c r="U5" s="336"/>
      <c r="V5" s="336"/>
      <c r="W5" s="336"/>
      <c r="X5" s="336"/>
      <c r="Y5" s="336"/>
      <c r="Z5" s="336"/>
      <c r="AA5" s="336"/>
      <c r="AB5" s="336"/>
      <c r="AC5" s="336"/>
      <c r="AD5" s="336"/>
      <c r="AE5" s="336"/>
      <c r="AF5" s="336"/>
      <c r="AG5" s="336"/>
      <c r="AH5" s="336"/>
      <c r="AI5" s="336"/>
      <c r="AJ5" s="336"/>
      <c r="AK5" s="336"/>
      <c r="AL5" s="338"/>
    </row>
    <row r="6" spans="1:38" ht="21" customHeight="1">
      <c r="R6" s="339"/>
      <c r="S6" s="339"/>
      <c r="T6" s="151"/>
      <c r="AH6" s="374"/>
    </row>
    <row r="7" spans="1:38" ht="18" customHeight="1">
      <c r="A7" s="295"/>
      <c r="B7" s="300" t="s">
        <v>0</v>
      </c>
      <c r="C7" s="305"/>
      <c r="D7" s="305"/>
      <c r="E7" s="305"/>
      <c r="F7" s="305"/>
      <c r="G7" s="305"/>
      <c r="H7" s="305"/>
      <c r="I7" s="305"/>
      <c r="J7" s="305"/>
      <c r="K7" s="312"/>
      <c r="L7" s="316" t="s">
        <v>174</v>
      </c>
      <c r="M7" s="320"/>
      <c r="N7" s="323"/>
      <c r="O7" s="327" t="s">
        <v>193</v>
      </c>
      <c r="P7" s="332" t="s">
        <v>114</v>
      </c>
      <c r="Q7" s="316" t="s">
        <v>472</v>
      </c>
      <c r="R7" s="340" t="s">
        <v>439</v>
      </c>
      <c r="S7" s="343" t="s">
        <v>452</v>
      </c>
      <c r="T7" s="346" t="s">
        <v>436</v>
      </c>
      <c r="U7" s="350"/>
      <c r="V7" s="350"/>
      <c r="W7" s="350"/>
      <c r="X7" s="350"/>
      <c r="Y7" s="350"/>
      <c r="Z7" s="350"/>
      <c r="AA7" s="350"/>
      <c r="AB7" s="350"/>
      <c r="AC7" s="350"/>
      <c r="AD7" s="350"/>
      <c r="AE7" s="350"/>
      <c r="AF7" s="350"/>
      <c r="AG7" s="350"/>
      <c r="AH7" s="350"/>
      <c r="AI7" s="350"/>
      <c r="AJ7" s="350"/>
      <c r="AK7" s="350"/>
      <c r="AL7" s="388"/>
    </row>
    <row r="8" spans="1:38" ht="21.75" customHeight="1">
      <c r="A8" s="296"/>
      <c r="B8" s="301"/>
      <c r="C8" s="306"/>
      <c r="D8" s="306"/>
      <c r="E8" s="306"/>
      <c r="F8" s="306"/>
      <c r="G8" s="306"/>
      <c r="H8" s="306"/>
      <c r="I8" s="306"/>
      <c r="J8" s="306"/>
      <c r="K8" s="313"/>
      <c r="L8" s="317"/>
      <c r="M8" s="321" t="s">
        <v>17</v>
      </c>
      <c r="N8" s="324"/>
      <c r="O8" s="328"/>
      <c r="P8" s="333"/>
      <c r="Q8" s="317"/>
      <c r="R8" s="341"/>
      <c r="S8" s="344"/>
      <c r="T8" s="347" t="s">
        <v>20</v>
      </c>
      <c r="U8" s="351" t="s">
        <v>202</v>
      </c>
      <c r="V8" s="356" t="s">
        <v>453</v>
      </c>
      <c r="W8" s="361"/>
      <c r="X8" s="361"/>
      <c r="Y8" s="361"/>
      <c r="Z8" s="361"/>
      <c r="AA8" s="361"/>
      <c r="AB8" s="361"/>
      <c r="AC8" s="361"/>
      <c r="AD8" s="361"/>
      <c r="AE8" s="361"/>
      <c r="AF8" s="361"/>
      <c r="AG8" s="371"/>
      <c r="AH8" s="201" t="s">
        <v>137</v>
      </c>
      <c r="AI8" s="377" t="s">
        <v>440</v>
      </c>
      <c r="AJ8" s="377"/>
      <c r="AK8" s="377"/>
      <c r="AL8" s="389"/>
    </row>
    <row r="9" spans="1:38" ht="13.5" customHeight="1">
      <c r="A9" s="296"/>
      <c r="B9" s="301"/>
      <c r="C9" s="306"/>
      <c r="D9" s="306"/>
      <c r="E9" s="306"/>
      <c r="F9" s="306"/>
      <c r="G9" s="306"/>
      <c r="H9" s="306"/>
      <c r="I9" s="306"/>
      <c r="J9" s="306"/>
      <c r="K9" s="313"/>
      <c r="L9" s="317"/>
      <c r="M9" s="322"/>
      <c r="N9" s="314"/>
      <c r="O9" s="328"/>
      <c r="P9" s="333"/>
      <c r="Q9" s="317"/>
      <c r="R9" s="341"/>
      <c r="S9" s="344"/>
      <c r="T9" s="210"/>
      <c r="U9" s="352"/>
      <c r="V9" s="357"/>
      <c r="W9" s="357"/>
      <c r="X9" s="357"/>
      <c r="Y9" s="357"/>
      <c r="Z9" s="357"/>
      <c r="AA9" s="357"/>
      <c r="AB9" s="357"/>
      <c r="AC9" s="357"/>
      <c r="AD9" s="357"/>
      <c r="AE9" s="357"/>
      <c r="AF9" s="357"/>
      <c r="AG9" s="324"/>
      <c r="AH9" s="202"/>
      <c r="AI9" s="378"/>
      <c r="AJ9" s="383"/>
      <c r="AK9" s="378"/>
      <c r="AL9" s="390"/>
    </row>
    <row r="10" spans="1:38" ht="150" customHeight="1">
      <c r="A10" s="296"/>
      <c r="B10" s="301"/>
      <c r="C10" s="306"/>
      <c r="D10" s="306"/>
      <c r="E10" s="306"/>
      <c r="F10" s="306"/>
      <c r="G10" s="306"/>
      <c r="H10" s="306"/>
      <c r="I10" s="306"/>
      <c r="J10" s="306"/>
      <c r="K10" s="313"/>
      <c r="L10" s="317"/>
      <c r="M10" s="317" t="s">
        <v>261</v>
      </c>
      <c r="N10" s="317" t="s">
        <v>262</v>
      </c>
      <c r="O10" s="328"/>
      <c r="P10" s="333"/>
      <c r="Q10" s="317"/>
      <c r="R10" s="341"/>
      <c r="S10" s="344"/>
      <c r="T10" s="210"/>
      <c r="U10" s="352"/>
      <c r="V10" s="357"/>
      <c r="W10" s="357"/>
      <c r="X10" s="357"/>
      <c r="Y10" s="357"/>
      <c r="Z10" s="357"/>
      <c r="AA10" s="357"/>
      <c r="AB10" s="357"/>
      <c r="AC10" s="357"/>
      <c r="AD10" s="357"/>
      <c r="AE10" s="357"/>
      <c r="AF10" s="357"/>
      <c r="AG10" s="324"/>
      <c r="AH10" s="202"/>
      <c r="AI10" s="379" t="s">
        <v>394</v>
      </c>
      <c r="AJ10" s="384" t="s">
        <v>308</v>
      </c>
      <c r="AK10" s="378" t="s">
        <v>343</v>
      </c>
      <c r="AL10" s="391" t="s">
        <v>377</v>
      </c>
    </row>
    <row r="11" spans="1:38" ht="14.25">
      <c r="A11" s="297"/>
      <c r="B11" s="302"/>
      <c r="C11" s="307"/>
      <c r="D11" s="307"/>
      <c r="E11" s="307"/>
      <c r="F11" s="307"/>
      <c r="G11" s="307"/>
      <c r="H11" s="307"/>
      <c r="I11" s="307"/>
      <c r="J11" s="307"/>
      <c r="K11" s="314"/>
      <c r="L11" s="318"/>
      <c r="M11" s="318"/>
      <c r="N11" s="318"/>
      <c r="O11" s="329"/>
      <c r="P11" s="334"/>
      <c r="Q11" s="334"/>
      <c r="R11" s="342"/>
      <c r="S11" s="345"/>
      <c r="T11" s="210"/>
      <c r="U11" s="353"/>
      <c r="V11" s="358"/>
      <c r="W11" s="358"/>
      <c r="X11" s="358"/>
      <c r="Y11" s="358"/>
      <c r="Z11" s="358"/>
      <c r="AA11" s="358"/>
      <c r="AB11" s="358"/>
      <c r="AC11" s="358"/>
      <c r="AD11" s="358"/>
      <c r="AE11" s="358"/>
      <c r="AF11" s="358"/>
      <c r="AG11" s="358"/>
      <c r="AH11" s="342"/>
      <c r="AI11" s="380"/>
      <c r="AJ11" s="380"/>
      <c r="AK11" s="387"/>
      <c r="AL11" s="392"/>
    </row>
    <row r="12" spans="1:38" ht="36.75" customHeight="1">
      <c r="A12" s="298">
        <v>1</v>
      </c>
      <c r="B12" s="303" t="str">
        <f>IF('(入力①) 基本情報入力シート'!C33="","",'(入力①) 基本情報入力シート'!C33)</f>
        <v/>
      </c>
      <c r="C12" s="308" t="str">
        <f>IF('(入力①) 基本情報入力シート'!D33="","",'(入力①) 基本情報入力シート'!D33)</f>
        <v/>
      </c>
      <c r="D12" s="308" t="str">
        <f>IF('(入力①) 基本情報入力シート'!E33="","",'(入力①) 基本情報入力シート'!E33)</f>
        <v/>
      </c>
      <c r="E12" s="308" t="str">
        <f>IF('(入力①) 基本情報入力シート'!F33="","",'(入力①) 基本情報入力シート'!F33)</f>
        <v/>
      </c>
      <c r="F12" s="308" t="str">
        <f>IF('(入力①) 基本情報入力シート'!G33="","",'(入力①) 基本情報入力シート'!G33)</f>
        <v/>
      </c>
      <c r="G12" s="308" t="str">
        <f>IF('(入力①) 基本情報入力シート'!H33="","",'(入力①) 基本情報入力シート'!H33)</f>
        <v/>
      </c>
      <c r="H12" s="308" t="str">
        <f>IF('(入力①) 基本情報入力シート'!I33="","",'(入力①) 基本情報入力シート'!I33)</f>
        <v/>
      </c>
      <c r="I12" s="308" t="str">
        <f>IF('(入力①) 基本情報入力シート'!J33="","",'(入力①) 基本情報入力シート'!J33)</f>
        <v/>
      </c>
      <c r="J12" s="308" t="str">
        <f>IF('(入力①) 基本情報入力シート'!K33="","",'(入力①) 基本情報入力シート'!K33)</f>
        <v/>
      </c>
      <c r="K12" s="315" t="str">
        <f>IF('(入力①) 基本情報入力シート'!L33="","",'(入力①) 基本情報入力シート'!L33)</f>
        <v/>
      </c>
      <c r="L12" s="319" t="str">
        <f>IF('(入力①) 基本情報入力シート'!M33="","",'(入力①) 基本情報入力シート'!M33)</f>
        <v/>
      </c>
      <c r="M12" s="319" t="str">
        <f>IF('(入力①) 基本情報入力シート'!R33="","",'(入力①) 基本情報入力シート'!R33)</f>
        <v/>
      </c>
      <c r="N12" s="319" t="str">
        <f>IF('(入力①) 基本情報入力シート'!W33="","",'(入力①) 基本情報入力シート'!W33)</f>
        <v/>
      </c>
      <c r="O12" s="298" t="str">
        <f>IF('(入力①) 基本情報入力シート'!X33="","",'(入力①) 基本情報入力シート'!X33)</f>
        <v/>
      </c>
      <c r="P12" s="335" t="str">
        <f>IF('(入力①) 基本情報入力シート'!Y33="","",'(入力①) 基本情報入力シート'!Y33)</f>
        <v/>
      </c>
      <c r="Q12" s="337"/>
      <c r="R12" s="204" t="str">
        <f>IF('(入力①) 基本情報入力シート'!Z33="","",'(入力①) 基本情報入力シート'!Z33)</f>
        <v/>
      </c>
      <c r="S12" s="208" t="str">
        <f>IF('(入力①) 基本情報入力シート'!AA33="","",'(入力①) 基本情報入力シート'!AA33)</f>
        <v/>
      </c>
      <c r="T12" s="348"/>
      <c r="U12" s="354" t="str">
        <f>IF(P12="","",VLOOKUP(P12,'【参考】数式用2'!$A$3:$C$36,3,FALSE))</f>
        <v/>
      </c>
      <c r="V12" s="359" t="s">
        <v>77</v>
      </c>
      <c r="W12" s="362"/>
      <c r="X12" s="364" t="s">
        <v>37</v>
      </c>
      <c r="Y12" s="362"/>
      <c r="Z12" s="366" t="s">
        <v>145</v>
      </c>
      <c r="AA12" s="362"/>
      <c r="AB12" s="359" t="s">
        <v>37</v>
      </c>
      <c r="AC12" s="362"/>
      <c r="AD12" s="359" t="s">
        <v>6</v>
      </c>
      <c r="AE12" s="368" t="s">
        <v>72</v>
      </c>
      <c r="AF12" s="370" t="str">
        <f t="shared" ref="AF12:AF75" si="0">IF(W12&gt;=1,(AA12*12+AC12)-(W12*12+Y12)+1,"")</f>
        <v/>
      </c>
      <c r="AG12" s="372" t="s">
        <v>10</v>
      </c>
      <c r="AH12" s="375" t="str">
        <f t="shared" ref="AH12:AH75" si="1">IFERROR(ROUNDDOWN(ROUND(R12*S12,0)*U12,0)*AF12,"")</f>
        <v/>
      </c>
      <c r="AI12" s="381"/>
      <c r="AJ12" s="381"/>
      <c r="AK12" s="385"/>
      <c r="AL12" s="393"/>
    </row>
    <row r="13" spans="1:38" ht="36.75" customHeight="1">
      <c r="A13" s="298">
        <f t="shared" ref="A13:A76" si="2">A12+1</f>
        <v>2</v>
      </c>
      <c r="B13" s="303" t="str">
        <f>IF('(入力①) 基本情報入力シート'!C34="","",'(入力①) 基本情報入力シート'!C34)</f>
        <v/>
      </c>
      <c r="C13" s="308" t="str">
        <f>IF('(入力①) 基本情報入力シート'!D34="","",'(入力①) 基本情報入力シート'!D34)</f>
        <v/>
      </c>
      <c r="D13" s="308" t="str">
        <f>IF('(入力①) 基本情報入力シート'!E34="","",'(入力①) 基本情報入力シート'!E34)</f>
        <v/>
      </c>
      <c r="E13" s="308" t="str">
        <f>IF('(入力①) 基本情報入力シート'!F34="","",'(入力①) 基本情報入力シート'!F34)</f>
        <v/>
      </c>
      <c r="F13" s="308" t="str">
        <f>IF('(入力①) 基本情報入力シート'!G34="","",'(入力①) 基本情報入力シート'!G34)</f>
        <v/>
      </c>
      <c r="G13" s="308" t="str">
        <f>IF('(入力①) 基本情報入力シート'!H34="","",'(入力①) 基本情報入力シート'!H34)</f>
        <v/>
      </c>
      <c r="H13" s="308" t="str">
        <f>IF('(入力①) 基本情報入力シート'!I34="","",'(入力①) 基本情報入力シート'!I34)</f>
        <v/>
      </c>
      <c r="I13" s="308" t="str">
        <f>IF('(入力①) 基本情報入力シート'!J34="","",'(入力①) 基本情報入力シート'!J34)</f>
        <v/>
      </c>
      <c r="J13" s="308" t="str">
        <f>IF('(入力①) 基本情報入力シート'!K34="","",'(入力①) 基本情報入力シート'!K34)</f>
        <v/>
      </c>
      <c r="K13" s="315" t="str">
        <f>IF('(入力①) 基本情報入力シート'!L34="","",'(入力①) 基本情報入力シート'!L34)</f>
        <v/>
      </c>
      <c r="L13" s="319" t="str">
        <f>IF('(入力①) 基本情報入力シート'!M34="","",'(入力①) 基本情報入力シート'!M34)</f>
        <v/>
      </c>
      <c r="M13" s="319" t="str">
        <f>IF('(入力①) 基本情報入力シート'!R34="","",'(入力①) 基本情報入力シート'!R34)</f>
        <v/>
      </c>
      <c r="N13" s="319" t="str">
        <f>IF('(入力①) 基本情報入力シート'!W34="","",'(入力①) 基本情報入力シート'!W34)</f>
        <v/>
      </c>
      <c r="O13" s="298" t="str">
        <f>IF('(入力①) 基本情報入力シート'!X34="","",'(入力①) 基本情報入力シート'!X34)</f>
        <v/>
      </c>
      <c r="P13" s="335" t="str">
        <f>IF('(入力①) 基本情報入力シート'!Y34="","",'(入力①) 基本情報入力シート'!Y34)</f>
        <v/>
      </c>
      <c r="Q13" s="337"/>
      <c r="R13" s="204" t="str">
        <f>IF('(入力①) 基本情報入力シート'!Z34="","",'(入力①) 基本情報入力シート'!Z34)</f>
        <v/>
      </c>
      <c r="S13" s="208" t="str">
        <f>IF('(入力①) 基本情報入力シート'!AA34="","",'(入力①) 基本情報入力シート'!AA34)</f>
        <v/>
      </c>
      <c r="T13" s="348"/>
      <c r="U13" s="354" t="str">
        <f>IF(P13="","",VLOOKUP(P13,'【参考】数式用2'!$A$3:$C$36,3,FALSE))</f>
        <v/>
      </c>
      <c r="V13" s="359" t="s">
        <v>77</v>
      </c>
      <c r="W13" s="362"/>
      <c r="X13" s="364" t="s">
        <v>37</v>
      </c>
      <c r="Y13" s="362"/>
      <c r="Z13" s="366" t="s">
        <v>145</v>
      </c>
      <c r="AA13" s="362"/>
      <c r="AB13" s="359" t="s">
        <v>37</v>
      </c>
      <c r="AC13" s="362"/>
      <c r="AD13" s="359" t="s">
        <v>6</v>
      </c>
      <c r="AE13" s="368" t="s">
        <v>72</v>
      </c>
      <c r="AF13" s="370" t="str">
        <f t="shared" si="0"/>
        <v/>
      </c>
      <c r="AG13" s="372" t="s">
        <v>10</v>
      </c>
      <c r="AH13" s="375" t="str">
        <f t="shared" si="1"/>
        <v/>
      </c>
      <c r="AI13" s="381"/>
      <c r="AJ13" s="381"/>
      <c r="AK13" s="381"/>
      <c r="AL13" s="393"/>
    </row>
    <row r="14" spans="1:38" ht="36.75" customHeight="1">
      <c r="A14" s="298">
        <f t="shared" si="2"/>
        <v>3</v>
      </c>
      <c r="B14" s="303" t="str">
        <f>IF('(入力①) 基本情報入力シート'!C35="","",'(入力①) 基本情報入力シート'!C35)</f>
        <v/>
      </c>
      <c r="C14" s="308" t="str">
        <f>IF('(入力①) 基本情報入力シート'!D35="","",'(入力①) 基本情報入力シート'!D35)</f>
        <v/>
      </c>
      <c r="D14" s="308" t="str">
        <f>IF('(入力①) 基本情報入力シート'!E35="","",'(入力①) 基本情報入力シート'!E35)</f>
        <v/>
      </c>
      <c r="E14" s="308" t="str">
        <f>IF('(入力①) 基本情報入力シート'!F35="","",'(入力①) 基本情報入力シート'!F35)</f>
        <v/>
      </c>
      <c r="F14" s="308" t="str">
        <f>IF('(入力①) 基本情報入力シート'!G35="","",'(入力①) 基本情報入力シート'!G35)</f>
        <v/>
      </c>
      <c r="G14" s="308" t="str">
        <f>IF('(入力①) 基本情報入力シート'!H35="","",'(入力①) 基本情報入力シート'!H35)</f>
        <v/>
      </c>
      <c r="H14" s="308" t="str">
        <f>IF('(入力①) 基本情報入力シート'!I35="","",'(入力①) 基本情報入力シート'!I35)</f>
        <v/>
      </c>
      <c r="I14" s="308" t="str">
        <f>IF('(入力①) 基本情報入力シート'!J35="","",'(入力①) 基本情報入力シート'!J35)</f>
        <v/>
      </c>
      <c r="J14" s="308" t="str">
        <f>IF('(入力①) 基本情報入力シート'!K35="","",'(入力①) 基本情報入力シート'!K35)</f>
        <v/>
      </c>
      <c r="K14" s="315" t="str">
        <f>IF('(入力①) 基本情報入力シート'!L35="","",'(入力①) 基本情報入力シート'!L35)</f>
        <v/>
      </c>
      <c r="L14" s="319" t="str">
        <f>IF('(入力①) 基本情報入力シート'!M35="","",'(入力①) 基本情報入力シート'!M35)</f>
        <v/>
      </c>
      <c r="M14" s="319" t="str">
        <f>IF('(入力①) 基本情報入力シート'!R35="","",'(入力①) 基本情報入力シート'!R35)</f>
        <v/>
      </c>
      <c r="N14" s="319" t="str">
        <f>IF('(入力①) 基本情報入力シート'!W35="","",'(入力①) 基本情報入力シート'!W35)</f>
        <v/>
      </c>
      <c r="O14" s="298" t="str">
        <f>IF('(入力①) 基本情報入力シート'!X35="","",'(入力①) 基本情報入力シート'!X35)</f>
        <v/>
      </c>
      <c r="P14" s="335" t="str">
        <f>IF('(入力①) 基本情報入力シート'!Y35="","",'(入力①) 基本情報入力シート'!Y35)</f>
        <v/>
      </c>
      <c r="Q14" s="337"/>
      <c r="R14" s="204" t="str">
        <f>IF('(入力①) 基本情報入力シート'!Z35="","",'(入力①) 基本情報入力シート'!Z35)</f>
        <v/>
      </c>
      <c r="S14" s="208" t="str">
        <f>IF('(入力①) 基本情報入力シート'!AA35="","",'(入力①) 基本情報入力シート'!AA35)</f>
        <v/>
      </c>
      <c r="T14" s="348"/>
      <c r="U14" s="354" t="str">
        <f>IF(P14="","",VLOOKUP(P14,'【参考】数式用2'!$A$3:$C$36,3,FALSE))</f>
        <v/>
      </c>
      <c r="V14" s="359" t="s">
        <v>77</v>
      </c>
      <c r="W14" s="362"/>
      <c r="X14" s="364" t="s">
        <v>37</v>
      </c>
      <c r="Y14" s="362"/>
      <c r="Z14" s="366" t="s">
        <v>145</v>
      </c>
      <c r="AA14" s="362"/>
      <c r="AB14" s="359" t="s">
        <v>37</v>
      </c>
      <c r="AC14" s="362"/>
      <c r="AD14" s="359" t="s">
        <v>6</v>
      </c>
      <c r="AE14" s="368" t="s">
        <v>72</v>
      </c>
      <c r="AF14" s="370" t="str">
        <f t="shared" si="0"/>
        <v/>
      </c>
      <c r="AG14" s="372" t="s">
        <v>10</v>
      </c>
      <c r="AH14" s="375" t="str">
        <f t="shared" si="1"/>
        <v/>
      </c>
      <c r="AI14" s="381"/>
      <c r="AJ14" s="381"/>
      <c r="AK14" s="381"/>
      <c r="AL14" s="393"/>
    </row>
    <row r="15" spans="1:38" ht="36.75" customHeight="1">
      <c r="A15" s="298">
        <f t="shared" si="2"/>
        <v>4</v>
      </c>
      <c r="B15" s="303" t="str">
        <f>IF('(入力①) 基本情報入力シート'!C36="","",'(入力①) 基本情報入力シート'!C36)</f>
        <v/>
      </c>
      <c r="C15" s="308" t="str">
        <f>IF('(入力①) 基本情報入力シート'!D36="","",'(入力①) 基本情報入力シート'!D36)</f>
        <v/>
      </c>
      <c r="D15" s="308" t="str">
        <f>IF('(入力①) 基本情報入力シート'!E36="","",'(入力①) 基本情報入力シート'!E36)</f>
        <v/>
      </c>
      <c r="E15" s="308" t="str">
        <f>IF('(入力①) 基本情報入力シート'!F36="","",'(入力①) 基本情報入力シート'!F36)</f>
        <v/>
      </c>
      <c r="F15" s="308" t="str">
        <f>IF('(入力①) 基本情報入力シート'!G36="","",'(入力①) 基本情報入力シート'!G36)</f>
        <v/>
      </c>
      <c r="G15" s="308" t="str">
        <f>IF('(入力①) 基本情報入力シート'!H36="","",'(入力①) 基本情報入力シート'!H36)</f>
        <v/>
      </c>
      <c r="H15" s="308" t="str">
        <f>IF('(入力①) 基本情報入力シート'!I36="","",'(入力①) 基本情報入力シート'!I36)</f>
        <v/>
      </c>
      <c r="I15" s="308" t="str">
        <f>IF('(入力①) 基本情報入力シート'!J36="","",'(入力①) 基本情報入力シート'!J36)</f>
        <v/>
      </c>
      <c r="J15" s="308" t="str">
        <f>IF('(入力①) 基本情報入力シート'!K36="","",'(入力①) 基本情報入力シート'!K36)</f>
        <v/>
      </c>
      <c r="K15" s="315" t="str">
        <f>IF('(入力①) 基本情報入力シート'!L36="","",'(入力①) 基本情報入力シート'!L36)</f>
        <v/>
      </c>
      <c r="L15" s="319" t="str">
        <f>IF('(入力①) 基本情報入力シート'!M36="","",'(入力①) 基本情報入力シート'!M36)</f>
        <v/>
      </c>
      <c r="M15" s="319" t="str">
        <f>IF('(入力①) 基本情報入力シート'!R36="","",'(入力①) 基本情報入力シート'!R36)</f>
        <v/>
      </c>
      <c r="N15" s="319" t="str">
        <f>IF('(入力①) 基本情報入力シート'!W36="","",'(入力①) 基本情報入力シート'!W36)</f>
        <v/>
      </c>
      <c r="O15" s="298" t="str">
        <f>IF('(入力①) 基本情報入力シート'!X36="","",'(入力①) 基本情報入力シート'!X36)</f>
        <v/>
      </c>
      <c r="P15" s="335" t="str">
        <f>IF('(入力①) 基本情報入力シート'!Y36="","",'(入力①) 基本情報入力シート'!Y36)</f>
        <v/>
      </c>
      <c r="Q15" s="337"/>
      <c r="R15" s="204" t="str">
        <f>IF('(入力①) 基本情報入力シート'!Z36="","",'(入力①) 基本情報入力シート'!Z36)</f>
        <v/>
      </c>
      <c r="S15" s="208" t="str">
        <f>IF('(入力①) 基本情報入力シート'!AA36="","",'(入力①) 基本情報入力シート'!AA36)</f>
        <v/>
      </c>
      <c r="T15" s="348"/>
      <c r="U15" s="354" t="str">
        <f>IF(P15="","",VLOOKUP(P15,'【参考】数式用2'!$A$3:$C$36,3,FALSE))</f>
        <v/>
      </c>
      <c r="V15" s="359" t="s">
        <v>77</v>
      </c>
      <c r="W15" s="362"/>
      <c r="X15" s="364" t="s">
        <v>37</v>
      </c>
      <c r="Y15" s="362"/>
      <c r="Z15" s="366" t="s">
        <v>145</v>
      </c>
      <c r="AA15" s="362"/>
      <c r="AB15" s="359" t="s">
        <v>37</v>
      </c>
      <c r="AC15" s="362"/>
      <c r="AD15" s="359" t="s">
        <v>6</v>
      </c>
      <c r="AE15" s="368" t="s">
        <v>72</v>
      </c>
      <c r="AF15" s="370" t="str">
        <f t="shared" si="0"/>
        <v/>
      </c>
      <c r="AG15" s="372" t="s">
        <v>10</v>
      </c>
      <c r="AH15" s="375" t="str">
        <f t="shared" si="1"/>
        <v/>
      </c>
      <c r="AI15" s="381"/>
      <c r="AJ15" s="381"/>
      <c r="AK15" s="381"/>
      <c r="AL15" s="393"/>
    </row>
    <row r="16" spans="1:38" ht="36.75" customHeight="1">
      <c r="A16" s="298">
        <f t="shared" si="2"/>
        <v>5</v>
      </c>
      <c r="B16" s="303" t="str">
        <f>IF('(入力①) 基本情報入力シート'!C37="","",'(入力①) 基本情報入力シート'!C37)</f>
        <v/>
      </c>
      <c r="C16" s="308" t="str">
        <f>IF('(入力①) 基本情報入力シート'!D37="","",'(入力①) 基本情報入力シート'!D37)</f>
        <v/>
      </c>
      <c r="D16" s="308" t="str">
        <f>IF('(入力①) 基本情報入力シート'!E37="","",'(入力①) 基本情報入力シート'!E37)</f>
        <v/>
      </c>
      <c r="E16" s="308" t="str">
        <f>IF('(入力①) 基本情報入力シート'!F37="","",'(入力①) 基本情報入力シート'!F37)</f>
        <v/>
      </c>
      <c r="F16" s="308" t="str">
        <f>IF('(入力①) 基本情報入力シート'!G37="","",'(入力①) 基本情報入力シート'!G37)</f>
        <v/>
      </c>
      <c r="G16" s="308" t="str">
        <f>IF('(入力①) 基本情報入力シート'!H37="","",'(入力①) 基本情報入力シート'!H37)</f>
        <v/>
      </c>
      <c r="H16" s="308" t="str">
        <f>IF('(入力①) 基本情報入力シート'!I37="","",'(入力①) 基本情報入力シート'!I37)</f>
        <v/>
      </c>
      <c r="I16" s="308" t="str">
        <f>IF('(入力①) 基本情報入力シート'!J37="","",'(入力①) 基本情報入力シート'!J37)</f>
        <v/>
      </c>
      <c r="J16" s="308" t="str">
        <f>IF('(入力①) 基本情報入力シート'!K37="","",'(入力①) 基本情報入力シート'!K37)</f>
        <v/>
      </c>
      <c r="K16" s="315" t="str">
        <f>IF('(入力①) 基本情報入力シート'!L37="","",'(入力①) 基本情報入力シート'!L37)</f>
        <v/>
      </c>
      <c r="L16" s="319" t="str">
        <f>IF('(入力①) 基本情報入力シート'!M37="","",'(入力①) 基本情報入力シート'!M37)</f>
        <v/>
      </c>
      <c r="M16" s="319" t="str">
        <f>IF('(入力①) 基本情報入力シート'!R37="","",'(入力①) 基本情報入力シート'!R37)</f>
        <v/>
      </c>
      <c r="N16" s="319" t="str">
        <f>IF('(入力①) 基本情報入力シート'!W37="","",'(入力①) 基本情報入力シート'!W37)</f>
        <v/>
      </c>
      <c r="O16" s="298" t="str">
        <f>IF('(入力①) 基本情報入力シート'!X37="","",'(入力①) 基本情報入力シート'!X37)</f>
        <v/>
      </c>
      <c r="P16" s="335" t="str">
        <f>IF('(入力①) 基本情報入力シート'!Y37="","",'(入力①) 基本情報入力シート'!Y37)</f>
        <v/>
      </c>
      <c r="Q16" s="337"/>
      <c r="R16" s="204" t="str">
        <f>IF('(入力①) 基本情報入力シート'!Z37="","",'(入力①) 基本情報入力シート'!Z37)</f>
        <v/>
      </c>
      <c r="S16" s="208" t="str">
        <f>IF('(入力①) 基本情報入力シート'!AA37="","",'(入力①) 基本情報入力シート'!AA37)</f>
        <v/>
      </c>
      <c r="T16" s="348"/>
      <c r="U16" s="354" t="str">
        <f>IF(P16="","",VLOOKUP(P16,'【参考】数式用2'!$A$3:$C$36,3,FALSE))</f>
        <v/>
      </c>
      <c r="V16" s="359" t="s">
        <v>77</v>
      </c>
      <c r="W16" s="362"/>
      <c r="X16" s="364" t="s">
        <v>37</v>
      </c>
      <c r="Y16" s="362"/>
      <c r="Z16" s="366" t="s">
        <v>145</v>
      </c>
      <c r="AA16" s="362"/>
      <c r="AB16" s="359" t="s">
        <v>37</v>
      </c>
      <c r="AC16" s="362"/>
      <c r="AD16" s="359" t="s">
        <v>6</v>
      </c>
      <c r="AE16" s="368" t="s">
        <v>72</v>
      </c>
      <c r="AF16" s="370" t="str">
        <f t="shared" si="0"/>
        <v/>
      </c>
      <c r="AG16" s="372" t="s">
        <v>10</v>
      </c>
      <c r="AH16" s="375" t="str">
        <f t="shared" si="1"/>
        <v/>
      </c>
      <c r="AI16" s="381"/>
      <c r="AJ16" s="381"/>
      <c r="AK16" s="381"/>
      <c r="AL16" s="393"/>
    </row>
    <row r="17" spans="1:38" ht="36.75" customHeight="1">
      <c r="A17" s="298">
        <f t="shared" si="2"/>
        <v>6</v>
      </c>
      <c r="B17" s="303" t="str">
        <f>IF('(入力①) 基本情報入力シート'!C38="","",'(入力①) 基本情報入力シート'!C38)</f>
        <v/>
      </c>
      <c r="C17" s="308" t="str">
        <f>IF('(入力①) 基本情報入力シート'!D38="","",'(入力①) 基本情報入力シート'!D38)</f>
        <v/>
      </c>
      <c r="D17" s="308" t="str">
        <f>IF('(入力①) 基本情報入力シート'!E38="","",'(入力①) 基本情報入力シート'!E38)</f>
        <v/>
      </c>
      <c r="E17" s="308" t="str">
        <f>IF('(入力①) 基本情報入力シート'!F38="","",'(入力①) 基本情報入力シート'!F38)</f>
        <v/>
      </c>
      <c r="F17" s="308" t="str">
        <f>IF('(入力①) 基本情報入力シート'!G38="","",'(入力①) 基本情報入力シート'!G38)</f>
        <v/>
      </c>
      <c r="G17" s="308" t="str">
        <f>IF('(入力①) 基本情報入力シート'!H38="","",'(入力①) 基本情報入力シート'!H38)</f>
        <v/>
      </c>
      <c r="H17" s="308" t="str">
        <f>IF('(入力①) 基本情報入力シート'!I38="","",'(入力①) 基本情報入力シート'!I38)</f>
        <v/>
      </c>
      <c r="I17" s="308" t="str">
        <f>IF('(入力①) 基本情報入力シート'!J38="","",'(入力①) 基本情報入力シート'!J38)</f>
        <v/>
      </c>
      <c r="J17" s="308" t="str">
        <f>IF('(入力①) 基本情報入力シート'!K38="","",'(入力①) 基本情報入力シート'!K38)</f>
        <v/>
      </c>
      <c r="K17" s="315" t="str">
        <f>IF('(入力①) 基本情報入力シート'!L38="","",'(入力①) 基本情報入力シート'!L38)</f>
        <v/>
      </c>
      <c r="L17" s="319" t="str">
        <f>IF('(入力①) 基本情報入力シート'!M38="","",'(入力①) 基本情報入力シート'!M38)</f>
        <v/>
      </c>
      <c r="M17" s="319" t="str">
        <f>IF('(入力①) 基本情報入力シート'!R38="","",'(入力①) 基本情報入力シート'!R38)</f>
        <v/>
      </c>
      <c r="N17" s="319" t="str">
        <f>IF('(入力①) 基本情報入力シート'!W38="","",'(入力①) 基本情報入力シート'!W38)</f>
        <v/>
      </c>
      <c r="O17" s="298" t="str">
        <f>IF('(入力①) 基本情報入力シート'!X38="","",'(入力①) 基本情報入力シート'!X38)</f>
        <v/>
      </c>
      <c r="P17" s="335" t="str">
        <f>IF('(入力①) 基本情報入力シート'!Y38="","",'(入力①) 基本情報入力シート'!Y38)</f>
        <v/>
      </c>
      <c r="Q17" s="337"/>
      <c r="R17" s="204" t="str">
        <f>IF('(入力①) 基本情報入力シート'!Z38="","",'(入力①) 基本情報入力シート'!Z38)</f>
        <v/>
      </c>
      <c r="S17" s="208" t="str">
        <f>IF('(入力①) 基本情報入力シート'!AA38="","",'(入力①) 基本情報入力シート'!AA38)</f>
        <v/>
      </c>
      <c r="T17" s="348"/>
      <c r="U17" s="354" t="str">
        <f>IF(P17="","",VLOOKUP(P17,'【参考】数式用2'!$A$3:$C$36,3,FALSE))</f>
        <v/>
      </c>
      <c r="V17" s="359" t="s">
        <v>253</v>
      </c>
      <c r="W17" s="362"/>
      <c r="X17" s="364" t="s">
        <v>37</v>
      </c>
      <c r="Y17" s="362"/>
      <c r="Z17" s="366" t="s">
        <v>237</v>
      </c>
      <c r="AA17" s="362"/>
      <c r="AB17" s="359" t="s">
        <v>37</v>
      </c>
      <c r="AC17" s="362"/>
      <c r="AD17" s="359" t="s">
        <v>42</v>
      </c>
      <c r="AE17" s="368" t="s">
        <v>72</v>
      </c>
      <c r="AF17" s="370" t="str">
        <f t="shared" si="0"/>
        <v/>
      </c>
      <c r="AG17" s="372" t="s">
        <v>255</v>
      </c>
      <c r="AH17" s="375" t="str">
        <f t="shared" si="1"/>
        <v/>
      </c>
      <c r="AI17" s="381"/>
      <c r="AJ17" s="381"/>
      <c r="AK17" s="381"/>
      <c r="AL17" s="393"/>
    </row>
    <row r="18" spans="1:38" ht="36.75" customHeight="1">
      <c r="A18" s="298">
        <f t="shared" si="2"/>
        <v>7</v>
      </c>
      <c r="B18" s="303" t="str">
        <f>IF('(入力①) 基本情報入力シート'!C39="","",'(入力①) 基本情報入力シート'!C39)</f>
        <v/>
      </c>
      <c r="C18" s="308" t="str">
        <f>IF('(入力①) 基本情報入力シート'!D39="","",'(入力①) 基本情報入力シート'!D39)</f>
        <v/>
      </c>
      <c r="D18" s="308" t="str">
        <f>IF('(入力①) 基本情報入力シート'!E39="","",'(入力①) 基本情報入力シート'!E39)</f>
        <v/>
      </c>
      <c r="E18" s="308" t="str">
        <f>IF('(入力①) 基本情報入力シート'!F39="","",'(入力①) 基本情報入力シート'!F39)</f>
        <v/>
      </c>
      <c r="F18" s="308" t="str">
        <f>IF('(入力①) 基本情報入力シート'!G39="","",'(入力①) 基本情報入力シート'!G39)</f>
        <v/>
      </c>
      <c r="G18" s="308" t="str">
        <f>IF('(入力①) 基本情報入力シート'!H39="","",'(入力①) 基本情報入力シート'!H39)</f>
        <v/>
      </c>
      <c r="H18" s="308" t="str">
        <f>IF('(入力①) 基本情報入力シート'!I39="","",'(入力①) 基本情報入力シート'!I39)</f>
        <v/>
      </c>
      <c r="I18" s="308" t="str">
        <f>IF('(入力①) 基本情報入力シート'!J39="","",'(入力①) 基本情報入力シート'!J39)</f>
        <v/>
      </c>
      <c r="J18" s="308" t="str">
        <f>IF('(入力①) 基本情報入力シート'!K39="","",'(入力①) 基本情報入力シート'!K39)</f>
        <v/>
      </c>
      <c r="K18" s="315" t="str">
        <f>IF('(入力①) 基本情報入力シート'!L39="","",'(入力①) 基本情報入力シート'!L39)</f>
        <v/>
      </c>
      <c r="L18" s="319" t="str">
        <f>IF('(入力①) 基本情報入力シート'!M39="","",'(入力①) 基本情報入力シート'!M39)</f>
        <v/>
      </c>
      <c r="M18" s="319" t="str">
        <f>IF('(入力①) 基本情報入力シート'!R39="","",'(入力①) 基本情報入力シート'!R39)</f>
        <v/>
      </c>
      <c r="N18" s="319" t="str">
        <f>IF('(入力①) 基本情報入力シート'!W39="","",'(入力①) 基本情報入力シート'!W39)</f>
        <v/>
      </c>
      <c r="O18" s="298" t="str">
        <f>IF('(入力①) 基本情報入力シート'!X39="","",'(入力①) 基本情報入力シート'!X39)</f>
        <v/>
      </c>
      <c r="P18" s="335" t="str">
        <f>IF('(入力①) 基本情報入力シート'!Y39="","",'(入力①) 基本情報入力シート'!Y39)</f>
        <v/>
      </c>
      <c r="Q18" s="337"/>
      <c r="R18" s="204" t="str">
        <f>IF('(入力①) 基本情報入力シート'!Z39="","",'(入力①) 基本情報入力シート'!Z39)</f>
        <v/>
      </c>
      <c r="S18" s="208" t="str">
        <f>IF('(入力①) 基本情報入力シート'!AA39="","",'(入力①) 基本情報入力シート'!AA39)</f>
        <v/>
      </c>
      <c r="T18" s="348"/>
      <c r="U18" s="354" t="str">
        <f>IF(P18="","",VLOOKUP(P18,'【参考】数式用2'!$A$3:$C$36,3,FALSE))</f>
        <v/>
      </c>
      <c r="V18" s="359" t="s">
        <v>253</v>
      </c>
      <c r="W18" s="362"/>
      <c r="X18" s="364" t="s">
        <v>37</v>
      </c>
      <c r="Y18" s="362"/>
      <c r="Z18" s="366" t="s">
        <v>237</v>
      </c>
      <c r="AA18" s="362"/>
      <c r="AB18" s="359" t="s">
        <v>37</v>
      </c>
      <c r="AC18" s="362"/>
      <c r="AD18" s="359" t="s">
        <v>42</v>
      </c>
      <c r="AE18" s="368" t="s">
        <v>72</v>
      </c>
      <c r="AF18" s="370" t="str">
        <f t="shared" si="0"/>
        <v/>
      </c>
      <c r="AG18" s="372" t="s">
        <v>255</v>
      </c>
      <c r="AH18" s="375" t="str">
        <f t="shared" si="1"/>
        <v/>
      </c>
      <c r="AI18" s="381"/>
      <c r="AJ18" s="381"/>
      <c r="AK18" s="381"/>
      <c r="AL18" s="393"/>
    </row>
    <row r="19" spans="1:38" ht="36.75" customHeight="1">
      <c r="A19" s="298">
        <f t="shared" si="2"/>
        <v>8</v>
      </c>
      <c r="B19" s="303" t="str">
        <f>IF('(入力①) 基本情報入力シート'!C40="","",'(入力①) 基本情報入力シート'!C40)</f>
        <v/>
      </c>
      <c r="C19" s="308" t="str">
        <f>IF('(入力①) 基本情報入力シート'!D40="","",'(入力①) 基本情報入力シート'!D40)</f>
        <v/>
      </c>
      <c r="D19" s="308" t="str">
        <f>IF('(入力①) 基本情報入力シート'!E40="","",'(入力①) 基本情報入力シート'!E40)</f>
        <v/>
      </c>
      <c r="E19" s="308" t="str">
        <f>IF('(入力①) 基本情報入力シート'!F40="","",'(入力①) 基本情報入力シート'!F40)</f>
        <v/>
      </c>
      <c r="F19" s="308" t="str">
        <f>IF('(入力①) 基本情報入力シート'!G40="","",'(入力①) 基本情報入力シート'!G40)</f>
        <v/>
      </c>
      <c r="G19" s="308" t="str">
        <f>IF('(入力①) 基本情報入力シート'!H40="","",'(入力①) 基本情報入力シート'!H40)</f>
        <v/>
      </c>
      <c r="H19" s="308" t="str">
        <f>IF('(入力①) 基本情報入力シート'!I40="","",'(入力①) 基本情報入力シート'!I40)</f>
        <v/>
      </c>
      <c r="I19" s="308" t="str">
        <f>IF('(入力①) 基本情報入力シート'!J40="","",'(入力①) 基本情報入力シート'!J40)</f>
        <v/>
      </c>
      <c r="J19" s="308" t="str">
        <f>IF('(入力①) 基本情報入力シート'!K40="","",'(入力①) 基本情報入力シート'!K40)</f>
        <v/>
      </c>
      <c r="K19" s="315" t="str">
        <f>IF('(入力①) 基本情報入力シート'!L40="","",'(入力①) 基本情報入力シート'!L40)</f>
        <v/>
      </c>
      <c r="L19" s="319" t="str">
        <f>IF('(入力①) 基本情報入力シート'!M40="","",'(入力①) 基本情報入力シート'!M40)</f>
        <v/>
      </c>
      <c r="M19" s="319" t="str">
        <f>IF('(入力①) 基本情報入力シート'!R40="","",'(入力①) 基本情報入力シート'!R40)</f>
        <v/>
      </c>
      <c r="N19" s="319" t="str">
        <f>IF('(入力①) 基本情報入力シート'!W40="","",'(入力①) 基本情報入力シート'!W40)</f>
        <v/>
      </c>
      <c r="O19" s="298" t="str">
        <f>IF('(入力①) 基本情報入力シート'!X40="","",'(入力①) 基本情報入力シート'!X40)</f>
        <v/>
      </c>
      <c r="P19" s="335" t="str">
        <f>IF('(入力①) 基本情報入力シート'!Y40="","",'(入力①) 基本情報入力シート'!Y40)</f>
        <v/>
      </c>
      <c r="Q19" s="337"/>
      <c r="R19" s="204" t="str">
        <f>IF('(入力①) 基本情報入力シート'!Z40="","",'(入力①) 基本情報入力シート'!Z40)</f>
        <v/>
      </c>
      <c r="S19" s="208" t="str">
        <f>IF('(入力①) 基本情報入力シート'!AA40="","",'(入力①) 基本情報入力シート'!AA40)</f>
        <v/>
      </c>
      <c r="T19" s="348"/>
      <c r="U19" s="354" t="str">
        <f>IF(P19="","",VLOOKUP(P19,'【参考】数式用2'!$A$3:$C$36,3,FALSE))</f>
        <v/>
      </c>
      <c r="V19" s="359" t="s">
        <v>253</v>
      </c>
      <c r="W19" s="362"/>
      <c r="X19" s="364" t="s">
        <v>37</v>
      </c>
      <c r="Y19" s="362"/>
      <c r="Z19" s="366" t="s">
        <v>237</v>
      </c>
      <c r="AA19" s="362"/>
      <c r="AB19" s="359" t="s">
        <v>37</v>
      </c>
      <c r="AC19" s="362"/>
      <c r="AD19" s="359" t="s">
        <v>42</v>
      </c>
      <c r="AE19" s="368" t="s">
        <v>72</v>
      </c>
      <c r="AF19" s="370" t="str">
        <f t="shared" si="0"/>
        <v/>
      </c>
      <c r="AG19" s="372" t="s">
        <v>255</v>
      </c>
      <c r="AH19" s="375" t="str">
        <f t="shared" si="1"/>
        <v/>
      </c>
      <c r="AI19" s="381"/>
      <c r="AJ19" s="385"/>
      <c r="AK19" s="381"/>
      <c r="AL19" s="394"/>
    </row>
    <row r="20" spans="1:38" ht="36.75" customHeight="1">
      <c r="A20" s="298">
        <f t="shared" si="2"/>
        <v>9</v>
      </c>
      <c r="B20" s="303" t="str">
        <f>IF('(入力①) 基本情報入力シート'!C41="","",'(入力①) 基本情報入力シート'!C41)</f>
        <v/>
      </c>
      <c r="C20" s="308" t="str">
        <f>IF('(入力①) 基本情報入力シート'!D41="","",'(入力①) 基本情報入力シート'!D41)</f>
        <v/>
      </c>
      <c r="D20" s="308" t="str">
        <f>IF('(入力①) 基本情報入力シート'!E41="","",'(入力①) 基本情報入力シート'!E41)</f>
        <v/>
      </c>
      <c r="E20" s="308" t="str">
        <f>IF('(入力①) 基本情報入力シート'!F41="","",'(入力①) 基本情報入力シート'!F41)</f>
        <v/>
      </c>
      <c r="F20" s="308" t="str">
        <f>IF('(入力①) 基本情報入力シート'!G41="","",'(入力①) 基本情報入力シート'!G41)</f>
        <v/>
      </c>
      <c r="G20" s="308" t="str">
        <f>IF('(入力①) 基本情報入力シート'!H41="","",'(入力①) 基本情報入力シート'!H41)</f>
        <v/>
      </c>
      <c r="H20" s="308" t="str">
        <f>IF('(入力①) 基本情報入力シート'!I41="","",'(入力①) 基本情報入力シート'!I41)</f>
        <v/>
      </c>
      <c r="I20" s="308" t="str">
        <f>IF('(入力①) 基本情報入力シート'!J41="","",'(入力①) 基本情報入力シート'!J41)</f>
        <v/>
      </c>
      <c r="J20" s="308" t="str">
        <f>IF('(入力①) 基本情報入力シート'!K41="","",'(入力①) 基本情報入力シート'!K41)</f>
        <v/>
      </c>
      <c r="K20" s="315" t="str">
        <f>IF('(入力①) 基本情報入力シート'!L41="","",'(入力①) 基本情報入力シート'!L41)</f>
        <v/>
      </c>
      <c r="L20" s="319" t="str">
        <f>IF('(入力①) 基本情報入力シート'!M41="","",'(入力①) 基本情報入力シート'!M41)</f>
        <v/>
      </c>
      <c r="M20" s="319" t="str">
        <f>IF('(入力①) 基本情報入力シート'!R41="","",'(入力①) 基本情報入力シート'!R41)</f>
        <v/>
      </c>
      <c r="N20" s="319" t="str">
        <f>IF('(入力①) 基本情報入力シート'!W41="","",'(入力①) 基本情報入力シート'!W41)</f>
        <v/>
      </c>
      <c r="O20" s="298" t="str">
        <f>IF('(入力①) 基本情報入力シート'!X41="","",'(入力①) 基本情報入力シート'!X41)</f>
        <v/>
      </c>
      <c r="P20" s="335" t="str">
        <f>IF('(入力①) 基本情報入力シート'!Y41="","",'(入力①) 基本情報入力シート'!Y41)</f>
        <v/>
      </c>
      <c r="Q20" s="337"/>
      <c r="R20" s="204" t="str">
        <f>IF('(入力①) 基本情報入力シート'!Z41="","",'(入力①) 基本情報入力シート'!Z41)</f>
        <v/>
      </c>
      <c r="S20" s="208" t="str">
        <f>IF('(入力①) 基本情報入力シート'!AA41="","",'(入力①) 基本情報入力シート'!AA41)</f>
        <v/>
      </c>
      <c r="T20" s="348"/>
      <c r="U20" s="354" t="str">
        <f>IF(P20="","",VLOOKUP(P20,'【参考】数式用2'!$A$3:$C$36,3,FALSE))</f>
        <v/>
      </c>
      <c r="V20" s="359" t="s">
        <v>253</v>
      </c>
      <c r="W20" s="362"/>
      <c r="X20" s="364" t="s">
        <v>37</v>
      </c>
      <c r="Y20" s="362"/>
      <c r="Z20" s="366" t="s">
        <v>237</v>
      </c>
      <c r="AA20" s="362"/>
      <c r="AB20" s="359" t="s">
        <v>37</v>
      </c>
      <c r="AC20" s="362"/>
      <c r="AD20" s="359" t="s">
        <v>42</v>
      </c>
      <c r="AE20" s="368" t="s">
        <v>72</v>
      </c>
      <c r="AF20" s="370" t="str">
        <f t="shared" si="0"/>
        <v/>
      </c>
      <c r="AG20" s="372" t="s">
        <v>255</v>
      </c>
      <c r="AH20" s="375" t="str">
        <f t="shared" si="1"/>
        <v/>
      </c>
      <c r="AI20" s="381"/>
      <c r="AJ20" s="385"/>
      <c r="AK20" s="381"/>
      <c r="AL20" s="394"/>
    </row>
    <row r="21" spans="1:38" ht="36.75" customHeight="1">
      <c r="A21" s="298">
        <f t="shared" si="2"/>
        <v>10</v>
      </c>
      <c r="B21" s="303" t="str">
        <f>IF('(入力①) 基本情報入力シート'!C42="","",'(入力①) 基本情報入力シート'!C42)</f>
        <v/>
      </c>
      <c r="C21" s="308" t="str">
        <f>IF('(入力①) 基本情報入力シート'!D42="","",'(入力①) 基本情報入力シート'!D42)</f>
        <v/>
      </c>
      <c r="D21" s="308" t="str">
        <f>IF('(入力①) 基本情報入力シート'!E42="","",'(入力①) 基本情報入力シート'!E42)</f>
        <v/>
      </c>
      <c r="E21" s="308" t="str">
        <f>IF('(入力①) 基本情報入力シート'!F42="","",'(入力①) 基本情報入力シート'!F42)</f>
        <v/>
      </c>
      <c r="F21" s="308" t="str">
        <f>IF('(入力①) 基本情報入力シート'!G42="","",'(入力①) 基本情報入力シート'!G42)</f>
        <v/>
      </c>
      <c r="G21" s="308" t="str">
        <f>IF('(入力①) 基本情報入力シート'!H42="","",'(入力①) 基本情報入力シート'!H42)</f>
        <v/>
      </c>
      <c r="H21" s="308" t="str">
        <f>IF('(入力①) 基本情報入力シート'!I42="","",'(入力①) 基本情報入力シート'!I42)</f>
        <v/>
      </c>
      <c r="I21" s="308" t="str">
        <f>IF('(入力①) 基本情報入力シート'!J42="","",'(入力①) 基本情報入力シート'!J42)</f>
        <v/>
      </c>
      <c r="J21" s="308" t="str">
        <f>IF('(入力①) 基本情報入力シート'!K42="","",'(入力①) 基本情報入力シート'!K42)</f>
        <v/>
      </c>
      <c r="K21" s="315" t="str">
        <f>IF('(入力①) 基本情報入力シート'!L42="","",'(入力①) 基本情報入力シート'!L42)</f>
        <v/>
      </c>
      <c r="L21" s="319" t="str">
        <f>IF('(入力①) 基本情報入力シート'!M42="","",'(入力①) 基本情報入力シート'!M42)</f>
        <v/>
      </c>
      <c r="M21" s="319" t="str">
        <f>IF('(入力①) 基本情報入力シート'!R42="","",'(入力①) 基本情報入力シート'!R42)</f>
        <v/>
      </c>
      <c r="N21" s="319" t="str">
        <f>IF('(入力①) 基本情報入力シート'!W42="","",'(入力①) 基本情報入力シート'!W42)</f>
        <v/>
      </c>
      <c r="O21" s="298" t="str">
        <f>IF('(入力①) 基本情報入力シート'!X42="","",'(入力①) 基本情報入力シート'!X42)</f>
        <v/>
      </c>
      <c r="P21" s="335" t="str">
        <f>IF('(入力①) 基本情報入力シート'!Y42="","",'(入力①) 基本情報入力シート'!Y42)</f>
        <v/>
      </c>
      <c r="Q21" s="337"/>
      <c r="R21" s="204" t="str">
        <f>IF('(入力①) 基本情報入力シート'!Z42="","",'(入力①) 基本情報入力シート'!Z42)</f>
        <v/>
      </c>
      <c r="S21" s="208" t="str">
        <f>IF('(入力①) 基本情報入力シート'!AA42="","",'(入力①) 基本情報入力シート'!AA42)</f>
        <v/>
      </c>
      <c r="T21" s="348"/>
      <c r="U21" s="354" t="str">
        <f>IF(P21="","",VLOOKUP(P21,'【参考】数式用2'!$A$3:$C$36,3,FALSE))</f>
        <v/>
      </c>
      <c r="V21" s="359" t="s">
        <v>253</v>
      </c>
      <c r="W21" s="362"/>
      <c r="X21" s="364" t="s">
        <v>37</v>
      </c>
      <c r="Y21" s="362"/>
      <c r="Z21" s="366" t="s">
        <v>237</v>
      </c>
      <c r="AA21" s="362"/>
      <c r="AB21" s="359" t="s">
        <v>37</v>
      </c>
      <c r="AC21" s="362"/>
      <c r="AD21" s="359" t="s">
        <v>42</v>
      </c>
      <c r="AE21" s="368" t="s">
        <v>72</v>
      </c>
      <c r="AF21" s="370" t="str">
        <f t="shared" si="0"/>
        <v/>
      </c>
      <c r="AG21" s="372" t="s">
        <v>255</v>
      </c>
      <c r="AH21" s="375" t="str">
        <f t="shared" si="1"/>
        <v/>
      </c>
      <c r="AI21" s="381"/>
      <c r="AJ21" s="385"/>
      <c r="AK21" s="381"/>
      <c r="AL21" s="394"/>
    </row>
    <row r="22" spans="1:38" ht="36.75" customHeight="1">
      <c r="A22" s="298">
        <f t="shared" si="2"/>
        <v>11</v>
      </c>
      <c r="B22" s="303" t="str">
        <f>IF('(入力①) 基本情報入力シート'!C43="","",'(入力①) 基本情報入力シート'!C43)</f>
        <v/>
      </c>
      <c r="C22" s="308" t="str">
        <f>IF('(入力①) 基本情報入力シート'!D43="","",'(入力①) 基本情報入力シート'!D43)</f>
        <v/>
      </c>
      <c r="D22" s="308" t="str">
        <f>IF('(入力①) 基本情報入力シート'!E43="","",'(入力①) 基本情報入力シート'!E43)</f>
        <v/>
      </c>
      <c r="E22" s="308" t="str">
        <f>IF('(入力①) 基本情報入力シート'!F43="","",'(入力①) 基本情報入力シート'!F43)</f>
        <v/>
      </c>
      <c r="F22" s="308" t="str">
        <f>IF('(入力①) 基本情報入力シート'!G43="","",'(入力①) 基本情報入力シート'!G43)</f>
        <v/>
      </c>
      <c r="G22" s="308" t="str">
        <f>IF('(入力①) 基本情報入力シート'!H43="","",'(入力①) 基本情報入力シート'!H43)</f>
        <v/>
      </c>
      <c r="H22" s="308" t="str">
        <f>IF('(入力①) 基本情報入力シート'!I43="","",'(入力①) 基本情報入力シート'!I43)</f>
        <v/>
      </c>
      <c r="I22" s="308" t="str">
        <f>IF('(入力①) 基本情報入力シート'!J43="","",'(入力①) 基本情報入力シート'!J43)</f>
        <v/>
      </c>
      <c r="J22" s="308" t="str">
        <f>IF('(入力①) 基本情報入力シート'!K43="","",'(入力①) 基本情報入力シート'!K43)</f>
        <v/>
      </c>
      <c r="K22" s="315" t="str">
        <f>IF('(入力①) 基本情報入力シート'!L43="","",'(入力①) 基本情報入力シート'!L43)</f>
        <v/>
      </c>
      <c r="L22" s="319" t="str">
        <f>IF('(入力①) 基本情報入力シート'!M43="","",'(入力①) 基本情報入力シート'!M43)</f>
        <v/>
      </c>
      <c r="M22" s="319" t="str">
        <f>IF('(入力①) 基本情報入力シート'!R43="","",'(入力①) 基本情報入力シート'!R43)</f>
        <v/>
      </c>
      <c r="N22" s="319" t="str">
        <f>IF('(入力①) 基本情報入力シート'!W43="","",'(入力①) 基本情報入力シート'!W43)</f>
        <v/>
      </c>
      <c r="O22" s="298" t="str">
        <f>IF('(入力①) 基本情報入力シート'!X43="","",'(入力①) 基本情報入力シート'!X43)</f>
        <v/>
      </c>
      <c r="P22" s="335" t="str">
        <f>IF('(入力①) 基本情報入力シート'!Y43="","",'(入力①) 基本情報入力シート'!Y43)</f>
        <v/>
      </c>
      <c r="Q22" s="337"/>
      <c r="R22" s="204" t="str">
        <f>IF('(入力①) 基本情報入力シート'!Z43="","",'(入力①) 基本情報入力シート'!Z43)</f>
        <v/>
      </c>
      <c r="S22" s="208" t="str">
        <f>IF('(入力①) 基本情報入力シート'!AA43="","",'(入力①) 基本情報入力シート'!AA43)</f>
        <v/>
      </c>
      <c r="T22" s="348"/>
      <c r="U22" s="354" t="str">
        <f>IF(P22="","",VLOOKUP(P22,'【参考】数式用2'!$A$3:$C$36,3,FALSE))</f>
        <v/>
      </c>
      <c r="V22" s="359" t="s">
        <v>253</v>
      </c>
      <c r="W22" s="362"/>
      <c r="X22" s="364" t="s">
        <v>37</v>
      </c>
      <c r="Y22" s="362"/>
      <c r="Z22" s="366" t="s">
        <v>237</v>
      </c>
      <c r="AA22" s="362"/>
      <c r="AB22" s="359" t="s">
        <v>37</v>
      </c>
      <c r="AC22" s="362"/>
      <c r="AD22" s="359" t="s">
        <v>42</v>
      </c>
      <c r="AE22" s="368" t="s">
        <v>72</v>
      </c>
      <c r="AF22" s="370" t="str">
        <f t="shared" si="0"/>
        <v/>
      </c>
      <c r="AG22" s="372" t="s">
        <v>255</v>
      </c>
      <c r="AH22" s="375" t="str">
        <f t="shared" si="1"/>
        <v/>
      </c>
      <c r="AI22" s="381"/>
      <c r="AJ22" s="385"/>
      <c r="AK22" s="381"/>
      <c r="AL22" s="394"/>
    </row>
    <row r="23" spans="1:38" ht="36.75" customHeight="1">
      <c r="A23" s="298">
        <f t="shared" si="2"/>
        <v>12</v>
      </c>
      <c r="B23" s="303" t="str">
        <f>IF('(入力①) 基本情報入力シート'!C44="","",'(入力①) 基本情報入力シート'!C44)</f>
        <v/>
      </c>
      <c r="C23" s="308" t="str">
        <f>IF('(入力①) 基本情報入力シート'!D44="","",'(入力①) 基本情報入力シート'!D44)</f>
        <v/>
      </c>
      <c r="D23" s="308" t="str">
        <f>IF('(入力①) 基本情報入力シート'!E44="","",'(入力①) 基本情報入力シート'!E44)</f>
        <v/>
      </c>
      <c r="E23" s="308" t="str">
        <f>IF('(入力①) 基本情報入力シート'!F44="","",'(入力①) 基本情報入力シート'!F44)</f>
        <v/>
      </c>
      <c r="F23" s="308" t="str">
        <f>IF('(入力①) 基本情報入力シート'!G44="","",'(入力①) 基本情報入力シート'!G44)</f>
        <v/>
      </c>
      <c r="G23" s="308" t="str">
        <f>IF('(入力①) 基本情報入力シート'!H44="","",'(入力①) 基本情報入力シート'!H44)</f>
        <v/>
      </c>
      <c r="H23" s="308" t="str">
        <f>IF('(入力①) 基本情報入力シート'!I44="","",'(入力①) 基本情報入力シート'!I44)</f>
        <v/>
      </c>
      <c r="I23" s="308" t="str">
        <f>IF('(入力①) 基本情報入力シート'!J44="","",'(入力①) 基本情報入力シート'!J44)</f>
        <v/>
      </c>
      <c r="J23" s="308" t="str">
        <f>IF('(入力①) 基本情報入力シート'!K44="","",'(入力①) 基本情報入力シート'!K44)</f>
        <v/>
      </c>
      <c r="K23" s="315" t="str">
        <f>IF('(入力①) 基本情報入力シート'!L44="","",'(入力①) 基本情報入力シート'!L44)</f>
        <v/>
      </c>
      <c r="L23" s="319" t="str">
        <f>IF('(入力①) 基本情報入力シート'!M44="","",'(入力①) 基本情報入力シート'!M44)</f>
        <v/>
      </c>
      <c r="M23" s="319" t="str">
        <f>IF('(入力①) 基本情報入力シート'!R44="","",'(入力①) 基本情報入力シート'!R44)</f>
        <v/>
      </c>
      <c r="N23" s="319" t="str">
        <f>IF('(入力①) 基本情報入力シート'!W44="","",'(入力①) 基本情報入力シート'!W44)</f>
        <v/>
      </c>
      <c r="O23" s="298" t="str">
        <f>IF('(入力①) 基本情報入力シート'!X44="","",'(入力①) 基本情報入力シート'!X44)</f>
        <v/>
      </c>
      <c r="P23" s="335" t="str">
        <f>IF('(入力①) 基本情報入力シート'!Y44="","",'(入力①) 基本情報入力シート'!Y44)</f>
        <v/>
      </c>
      <c r="Q23" s="337"/>
      <c r="R23" s="204" t="str">
        <f>IF('(入力①) 基本情報入力シート'!Z44="","",'(入力①) 基本情報入力シート'!Z44)</f>
        <v/>
      </c>
      <c r="S23" s="208" t="str">
        <f>IF('(入力①) 基本情報入力シート'!AA44="","",'(入力①) 基本情報入力シート'!AA44)</f>
        <v/>
      </c>
      <c r="T23" s="348"/>
      <c r="U23" s="354" t="str">
        <f>IF(P23="","",VLOOKUP(P23,'【参考】数式用2'!$A$3:$C$36,3,FALSE))</f>
        <v/>
      </c>
      <c r="V23" s="359" t="s">
        <v>253</v>
      </c>
      <c r="W23" s="362"/>
      <c r="X23" s="364" t="s">
        <v>37</v>
      </c>
      <c r="Y23" s="362"/>
      <c r="Z23" s="366" t="s">
        <v>237</v>
      </c>
      <c r="AA23" s="362"/>
      <c r="AB23" s="359" t="s">
        <v>37</v>
      </c>
      <c r="AC23" s="362"/>
      <c r="AD23" s="359" t="s">
        <v>42</v>
      </c>
      <c r="AE23" s="368" t="s">
        <v>72</v>
      </c>
      <c r="AF23" s="370" t="str">
        <f t="shared" si="0"/>
        <v/>
      </c>
      <c r="AG23" s="372" t="s">
        <v>255</v>
      </c>
      <c r="AH23" s="375" t="str">
        <f t="shared" si="1"/>
        <v/>
      </c>
      <c r="AI23" s="381"/>
      <c r="AJ23" s="385"/>
      <c r="AK23" s="381"/>
      <c r="AL23" s="394"/>
    </row>
    <row r="24" spans="1:38" ht="36.75" customHeight="1">
      <c r="A24" s="298">
        <f t="shared" si="2"/>
        <v>13</v>
      </c>
      <c r="B24" s="303" t="str">
        <f>IF('(入力①) 基本情報入力シート'!C45="","",'(入力①) 基本情報入力シート'!C45)</f>
        <v/>
      </c>
      <c r="C24" s="308" t="str">
        <f>IF('(入力①) 基本情報入力シート'!D45="","",'(入力①) 基本情報入力シート'!D45)</f>
        <v/>
      </c>
      <c r="D24" s="308" t="str">
        <f>IF('(入力①) 基本情報入力シート'!E45="","",'(入力①) 基本情報入力シート'!E45)</f>
        <v/>
      </c>
      <c r="E24" s="308" t="str">
        <f>IF('(入力①) 基本情報入力シート'!F45="","",'(入力①) 基本情報入力シート'!F45)</f>
        <v/>
      </c>
      <c r="F24" s="308" t="str">
        <f>IF('(入力①) 基本情報入力シート'!G45="","",'(入力①) 基本情報入力シート'!G45)</f>
        <v/>
      </c>
      <c r="G24" s="308" t="str">
        <f>IF('(入力①) 基本情報入力シート'!H45="","",'(入力①) 基本情報入力シート'!H45)</f>
        <v/>
      </c>
      <c r="H24" s="308" t="str">
        <f>IF('(入力①) 基本情報入力シート'!I45="","",'(入力①) 基本情報入力シート'!I45)</f>
        <v/>
      </c>
      <c r="I24" s="308" t="str">
        <f>IF('(入力①) 基本情報入力シート'!J45="","",'(入力①) 基本情報入力シート'!J45)</f>
        <v/>
      </c>
      <c r="J24" s="308" t="str">
        <f>IF('(入力①) 基本情報入力シート'!K45="","",'(入力①) 基本情報入力シート'!K45)</f>
        <v/>
      </c>
      <c r="K24" s="315" t="str">
        <f>IF('(入力①) 基本情報入力シート'!L45="","",'(入力①) 基本情報入力シート'!L45)</f>
        <v/>
      </c>
      <c r="L24" s="319" t="str">
        <f>IF('(入力①) 基本情報入力シート'!M45="","",'(入力①) 基本情報入力シート'!M45)</f>
        <v/>
      </c>
      <c r="M24" s="319" t="str">
        <f>IF('(入力①) 基本情報入力シート'!R45="","",'(入力①) 基本情報入力シート'!R45)</f>
        <v/>
      </c>
      <c r="N24" s="319" t="str">
        <f>IF('(入力①) 基本情報入力シート'!W45="","",'(入力①) 基本情報入力シート'!W45)</f>
        <v/>
      </c>
      <c r="O24" s="298" t="str">
        <f>IF('(入力①) 基本情報入力シート'!X45="","",'(入力①) 基本情報入力シート'!X45)</f>
        <v/>
      </c>
      <c r="P24" s="335" t="str">
        <f>IF('(入力①) 基本情報入力シート'!Y45="","",'(入力①) 基本情報入力シート'!Y45)</f>
        <v/>
      </c>
      <c r="Q24" s="337"/>
      <c r="R24" s="204" t="str">
        <f>IF('(入力①) 基本情報入力シート'!Z45="","",'(入力①) 基本情報入力シート'!Z45)</f>
        <v/>
      </c>
      <c r="S24" s="208" t="str">
        <f>IF('(入力①) 基本情報入力シート'!AA45="","",'(入力①) 基本情報入力シート'!AA45)</f>
        <v/>
      </c>
      <c r="T24" s="348"/>
      <c r="U24" s="354" t="str">
        <f>IF(P24="","",VLOOKUP(P24,'【参考】数式用2'!$A$3:$C$36,3,FALSE))</f>
        <v/>
      </c>
      <c r="V24" s="359" t="s">
        <v>253</v>
      </c>
      <c r="W24" s="362"/>
      <c r="X24" s="364" t="s">
        <v>37</v>
      </c>
      <c r="Y24" s="362"/>
      <c r="Z24" s="366" t="s">
        <v>237</v>
      </c>
      <c r="AA24" s="362"/>
      <c r="AB24" s="359" t="s">
        <v>37</v>
      </c>
      <c r="AC24" s="362"/>
      <c r="AD24" s="359" t="s">
        <v>42</v>
      </c>
      <c r="AE24" s="368" t="s">
        <v>72</v>
      </c>
      <c r="AF24" s="370" t="str">
        <f t="shared" si="0"/>
        <v/>
      </c>
      <c r="AG24" s="372" t="s">
        <v>255</v>
      </c>
      <c r="AH24" s="375" t="str">
        <f t="shared" si="1"/>
        <v/>
      </c>
      <c r="AI24" s="381"/>
      <c r="AJ24" s="385"/>
      <c r="AK24" s="381"/>
      <c r="AL24" s="394"/>
    </row>
    <row r="25" spans="1:38" ht="36.75" customHeight="1">
      <c r="A25" s="298">
        <f t="shared" si="2"/>
        <v>14</v>
      </c>
      <c r="B25" s="303" t="str">
        <f>IF('(入力①) 基本情報入力シート'!C46="","",'(入力①) 基本情報入力シート'!C46)</f>
        <v/>
      </c>
      <c r="C25" s="308" t="str">
        <f>IF('(入力①) 基本情報入力シート'!D46="","",'(入力①) 基本情報入力シート'!D46)</f>
        <v/>
      </c>
      <c r="D25" s="308" t="str">
        <f>IF('(入力①) 基本情報入力シート'!E46="","",'(入力①) 基本情報入力シート'!E46)</f>
        <v/>
      </c>
      <c r="E25" s="308" t="str">
        <f>IF('(入力①) 基本情報入力シート'!F46="","",'(入力①) 基本情報入力シート'!F46)</f>
        <v/>
      </c>
      <c r="F25" s="308" t="str">
        <f>IF('(入力①) 基本情報入力シート'!G46="","",'(入力①) 基本情報入力シート'!G46)</f>
        <v/>
      </c>
      <c r="G25" s="308" t="str">
        <f>IF('(入力①) 基本情報入力シート'!H46="","",'(入力①) 基本情報入力シート'!H46)</f>
        <v/>
      </c>
      <c r="H25" s="308" t="str">
        <f>IF('(入力①) 基本情報入力シート'!I46="","",'(入力①) 基本情報入力シート'!I46)</f>
        <v/>
      </c>
      <c r="I25" s="308" t="str">
        <f>IF('(入力①) 基本情報入力シート'!J46="","",'(入力①) 基本情報入力シート'!J46)</f>
        <v/>
      </c>
      <c r="J25" s="308" t="str">
        <f>IF('(入力①) 基本情報入力シート'!K46="","",'(入力①) 基本情報入力シート'!K46)</f>
        <v/>
      </c>
      <c r="K25" s="315" t="str">
        <f>IF('(入力①) 基本情報入力シート'!L46="","",'(入力①) 基本情報入力シート'!L46)</f>
        <v/>
      </c>
      <c r="L25" s="319" t="str">
        <f>IF('(入力①) 基本情報入力シート'!M46="","",'(入力①) 基本情報入力シート'!M46)</f>
        <v/>
      </c>
      <c r="M25" s="319" t="str">
        <f>IF('(入力①) 基本情報入力シート'!R46="","",'(入力①) 基本情報入力シート'!R46)</f>
        <v/>
      </c>
      <c r="N25" s="319" t="str">
        <f>IF('(入力①) 基本情報入力シート'!W46="","",'(入力①) 基本情報入力シート'!W46)</f>
        <v/>
      </c>
      <c r="O25" s="298" t="str">
        <f>IF('(入力①) 基本情報入力シート'!X46="","",'(入力①) 基本情報入力シート'!X46)</f>
        <v/>
      </c>
      <c r="P25" s="335" t="str">
        <f>IF('(入力①) 基本情報入力シート'!Y46="","",'(入力①) 基本情報入力シート'!Y46)</f>
        <v/>
      </c>
      <c r="Q25" s="337"/>
      <c r="R25" s="204" t="str">
        <f>IF('(入力①) 基本情報入力シート'!Z46="","",'(入力①) 基本情報入力シート'!Z46)</f>
        <v/>
      </c>
      <c r="S25" s="208" t="str">
        <f>IF('(入力①) 基本情報入力シート'!AA46="","",'(入力①) 基本情報入力シート'!AA46)</f>
        <v/>
      </c>
      <c r="T25" s="348"/>
      <c r="U25" s="354" t="str">
        <f>IF(P25="","",VLOOKUP(P25,'【参考】数式用2'!$A$3:$C$36,3,FALSE))</f>
        <v/>
      </c>
      <c r="V25" s="359" t="s">
        <v>253</v>
      </c>
      <c r="W25" s="362"/>
      <c r="X25" s="364" t="s">
        <v>37</v>
      </c>
      <c r="Y25" s="362"/>
      <c r="Z25" s="366" t="s">
        <v>237</v>
      </c>
      <c r="AA25" s="362"/>
      <c r="AB25" s="359" t="s">
        <v>37</v>
      </c>
      <c r="AC25" s="362"/>
      <c r="AD25" s="359" t="s">
        <v>42</v>
      </c>
      <c r="AE25" s="368" t="s">
        <v>72</v>
      </c>
      <c r="AF25" s="370" t="str">
        <f t="shared" si="0"/>
        <v/>
      </c>
      <c r="AG25" s="372" t="s">
        <v>255</v>
      </c>
      <c r="AH25" s="375" t="str">
        <f t="shared" si="1"/>
        <v/>
      </c>
      <c r="AI25" s="381"/>
      <c r="AJ25" s="385"/>
      <c r="AK25" s="381"/>
      <c r="AL25" s="394"/>
    </row>
    <row r="26" spans="1:38" ht="36.75" customHeight="1">
      <c r="A26" s="298">
        <f t="shared" si="2"/>
        <v>15</v>
      </c>
      <c r="B26" s="303" t="str">
        <f>IF('(入力①) 基本情報入力シート'!C47="","",'(入力①) 基本情報入力シート'!C47)</f>
        <v/>
      </c>
      <c r="C26" s="308" t="str">
        <f>IF('(入力①) 基本情報入力シート'!D47="","",'(入力①) 基本情報入力シート'!D47)</f>
        <v/>
      </c>
      <c r="D26" s="308" t="str">
        <f>IF('(入力①) 基本情報入力シート'!E47="","",'(入力①) 基本情報入力シート'!E47)</f>
        <v/>
      </c>
      <c r="E26" s="308" t="str">
        <f>IF('(入力①) 基本情報入力シート'!F47="","",'(入力①) 基本情報入力シート'!F47)</f>
        <v/>
      </c>
      <c r="F26" s="308" t="str">
        <f>IF('(入力①) 基本情報入力シート'!G47="","",'(入力①) 基本情報入力シート'!G47)</f>
        <v/>
      </c>
      <c r="G26" s="308" t="str">
        <f>IF('(入力①) 基本情報入力シート'!H47="","",'(入力①) 基本情報入力シート'!H47)</f>
        <v/>
      </c>
      <c r="H26" s="308" t="str">
        <f>IF('(入力①) 基本情報入力シート'!I47="","",'(入力①) 基本情報入力シート'!I47)</f>
        <v/>
      </c>
      <c r="I26" s="308" t="str">
        <f>IF('(入力①) 基本情報入力シート'!J47="","",'(入力①) 基本情報入力シート'!J47)</f>
        <v/>
      </c>
      <c r="J26" s="308" t="str">
        <f>IF('(入力①) 基本情報入力シート'!K47="","",'(入力①) 基本情報入力シート'!K47)</f>
        <v/>
      </c>
      <c r="K26" s="315" t="str">
        <f>IF('(入力①) 基本情報入力シート'!L47="","",'(入力①) 基本情報入力シート'!L47)</f>
        <v/>
      </c>
      <c r="L26" s="319" t="str">
        <f>IF('(入力①) 基本情報入力シート'!M47="","",'(入力①) 基本情報入力シート'!M47)</f>
        <v/>
      </c>
      <c r="M26" s="319" t="str">
        <f>IF('(入力①) 基本情報入力シート'!R47="","",'(入力①) 基本情報入力シート'!R47)</f>
        <v/>
      </c>
      <c r="N26" s="319" t="str">
        <f>IF('(入力①) 基本情報入力シート'!W47="","",'(入力①) 基本情報入力シート'!W47)</f>
        <v/>
      </c>
      <c r="O26" s="298" t="str">
        <f>IF('(入力①) 基本情報入力シート'!X47="","",'(入力①) 基本情報入力シート'!X47)</f>
        <v/>
      </c>
      <c r="P26" s="335" t="str">
        <f>IF('(入力①) 基本情報入力シート'!Y47="","",'(入力①) 基本情報入力シート'!Y47)</f>
        <v/>
      </c>
      <c r="Q26" s="337"/>
      <c r="R26" s="204" t="str">
        <f>IF('(入力①) 基本情報入力シート'!Z47="","",'(入力①) 基本情報入力シート'!Z47)</f>
        <v/>
      </c>
      <c r="S26" s="208" t="str">
        <f>IF('(入力①) 基本情報入力シート'!AA47="","",'(入力①) 基本情報入力シート'!AA47)</f>
        <v/>
      </c>
      <c r="T26" s="348"/>
      <c r="U26" s="354" t="str">
        <f>IF(P26="","",VLOOKUP(P26,'【参考】数式用2'!$A$3:$C$36,3,FALSE))</f>
        <v/>
      </c>
      <c r="V26" s="359" t="s">
        <v>253</v>
      </c>
      <c r="W26" s="362"/>
      <c r="X26" s="364" t="s">
        <v>37</v>
      </c>
      <c r="Y26" s="362"/>
      <c r="Z26" s="366" t="s">
        <v>237</v>
      </c>
      <c r="AA26" s="362"/>
      <c r="AB26" s="359" t="s">
        <v>37</v>
      </c>
      <c r="AC26" s="362"/>
      <c r="AD26" s="359" t="s">
        <v>42</v>
      </c>
      <c r="AE26" s="368" t="s">
        <v>72</v>
      </c>
      <c r="AF26" s="370" t="str">
        <f t="shared" si="0"/>
        <v/>
      </c>
      <c r="AG26" s="372" t="s">
        <v>255</v>
      </c>
      <c r="AH26" s="375" t="str">
        <f t="shared" si="1"/>
        <v/>
      </c>
      <c r="AI26" s="381"/>
      <c r="AJ26" s="385"/>
      <c r="AK26" s="381"/>
      <c r="AL26" s="394"/>
    </row>
    <row r="27" spans="1:38" ht="36.75" customHeight="1">
      <c r="A27" s="298">
        <f t="shared" si="2"/>
        <v>16</v>
      </c>
      <c r="B27" s="303" t="str">
        <f>IF('(入力①) 基本情報入力シート'!C48="","",'(入力①) 基本情報入力シート'!C48)</f>
        <v/>
      </c>
      <c r="C27" s="308" t="str">
        <f>IF('(入力①) 基本情報入力シート'!D48="","",'(入力①) 基本情報入力シート'!D48)</f>
        <v/>
      </c>
      <c r="D27" s="308" t="str">
        <f>IF('(入力①) 基本情報入力シート'!E48="","",'(入力①) 基本情報入力シート'!E48)</f>
        <v/>
      </c>
      <c r="E27" s="308" t="str">
        <f>IF('(入力①) 基本情報入力シート'!F48="","",'(入力①) 基本情報入力シート'!F48)</f>
        <v/>
      </c>
      <c r="F27" s="308" t="str">
        <f>IF('(入力①) 基本情報入力シート'!G48="","",'(入力①) 基本情報入力シート'!G48)</f>
        <v/>
      </c>
      <c r="G27" s="308" t="str">
        <f>IF('(入力①) 基本情報入力シート'!H48="","",'(入力①) 基本情報入力シート'!H48)</f>
        <v/>
      </c>
      <c r="H27" s="308" t="str">
        <f>IF('(入力①) 基本情報入力シート'!I48="","",'(入力①) 基本情報入力シート'!I48)</f>
        <v/>
      </c>
      <c r="I27" s="308" t="str">
        <f>IF('(入力①) 基本情報入力シート'!J48="","",'(入力①) 基本情報入力シート'!J48)</f>
        <v/>
      </c>
      <c r="J27" s="308" t="str">
        <f>IF('(入力①) 基本情報入力シート'!K48="","",'(入力①) 基本情報入力シート'!K48)</f>
        <v/>
      </c>
      <c r="K27" s="315" t="str">
        <f>IF('(入力①) 基本情報入力シート'!L48="","",'(入力①) 基本情報入力シート'!L48)</f>
        <v/>
      </c>
      <c r="L27" s="319" t="str">
        <f>IF('(入力①) 基本情報入力シート'!M48="","",'(入力①) 基本情報入力シート'!M48)</f>
        <v/>
      </c>
      <c r="M27" s="319" t="str">
        <f>IF('(入力①) 基本情報入力シート'!R48="","",'(入力①) 基本情報入力シート'!R48)</f>
        <v/>
      </c>
      <c r="N27" s="319" t="str">
        <f>IF('(入力①) 基本情報入力シート'!W48="","",'(入力①) 基本情報入力シート'!W48)</f>
        <v/>
      </c>
      <c r="O27" s="298" t="str">
        <f>IF('(入力①) 基本情報入力シート'!X48="","",'(入力①) 基本情報入力シート'!X48)</f>
        <v/>
      </c>
      <c r="P27" s="335" t="str">
        <f>IF('(入力①) 基本情報入力シート'!Y48="","",'(入力①) 基本情報入力シート'!Y48)</f>
        <v/>
      </c>
      <c r="Q27" s="337"/>
      <c r="R27" s="204" t="str">
        <f>IF('(入力①) 基本情報入力シート'!Z48="","",'(入力①) 基本情報入力シート'!Z48)</f>
        <v/>
      </c>
      <c r="S27" s="208" t="str">
        <f>IF('(入力①) 基本情報入力シート'!AA48="","",'(入力①) 基本情報入力シート'!AA48)</f>
        <v/>
      </c>
      <c r="T27" s="348"/>
      <c r="U27" s="354" t="str">
        <f>IF(P27="","",VLOOKUP(P27,'【参考】数式用2'!$A$3:$C$36,3,FALSE))</f>
        <v/>
      </c>
      <c r="V27" s="359" t="s">
        <v>253</v>
      </c>
      <c r="W27" s="362"/>
      <c r="X27" s="364" t="s">
        <v>37</v>
      </c>
      <c r="Y27" s="362"/>
      <c r="Z27" s="366" t="s">
        <v>237</v>
      </c>
      <c r="AA27" s="362"/>
      <c r="AB27" s="359" t="s">
        <v>37</v>
      </c>
      <c r="AC27" s="362"/>
      <c r="AD27" s="359" t="s">
        <v>42</v>
      </c>
      <c r="AE27" s="368" t="s">
        <v>72</v>
      </c>
      <c r="AF27" s="370" t="str">
        <f t="shared" si="0"/>
        <v/>
      </c>
      <c r="AG27" s="372" t="s">
        <v>255</v>
      </c>
      <c r="AH27" s="375" t="str">
        <f t="shared" si="1"/>
        <v/>
      </c>
      <c r="AI27" s="381"/>
      <c r="AJ27" s="385"/>
      <c r="AK27" s="381"/>
      <c r="AL27" s="394"/>
    </row>
    <row r="28" spans="1:38" ht="36.75" customHeight="1">
      <c r="A28" s="298">
        <f t="shared" si="2"/>
        <v>17</v>
      </c>
      <c r="B28" s="303" t="str">
        <f>IF('(入力①) 基本情報入力シート'!C49="","",'(入力①) 基本情報入力シート'!C49)</f>
        <v/>
      </c>
      <c r="C28" s="308" t="str">
        <f>IF('(入力①) 基本情報入力シート'!D49="","",'(入力①) 基本情報入力シート'!D49)</f>
        <v/>
      </c>
      <c r="D28" s="308" t="str">
        <f>IF('(入力①) 基本情報入力シート'!E49="","",'(入力①) 基本情報入力シート'!E49)</f>
        <v/>
      </c>
      <c r="E28" s="308" t="str">
        <f>IF('(入力①) 基本情報入力シート'!F49="","",'(入力①) 基本情報入力シート'!F49)</f>
        <v/>
      </c>
      <c r="F28" s="308" t="str">
        <f>IF('(入力①) 基本情報入力シート'!G49="","",'(入力①) 基本情報入力シート'!G49)</f>
        <v/>
      </c>
      <c r="G28" s="308" t="str">
        <f>IF('(入力①) 基本情報入力シート'!H49="","",'(入力①) 基本情報入力シート'!H49)</f>
        <v/>
      </c>
      <c r="H28" s="308" t="str">
        <f>IF('(入力①) 基本情報入力シート'!I49="","",'(入力①) 基本情報入力シート'!I49)</f>
        <v/>
      </c>
      <c r="I28" s="308" t="str">
        <f>IF('(入力①) 基本情報入力シート'!J49="","",'(入力①) 基本情報入力シート'!J49)</f>
        <v/>
      </c>
      <c r="J28" s="308" t="str">
        <f>IF('(入力①) 基本情報入力シート'!K49="","",'(入力①) 基本情報入力シート'!K49)</f>
        <v/>
      </c>
      <c r="K28" s="315" t="str">
        <f>IF('(入力①) 基本情報入力シート'!L49="","",'(入力①) 基本情報入力シート'!L49)</f>
        <v/>
      </c>
      <c r="L28" s="319" t="str">
        <f>IF('(入力①) 基本情報入力シート'!M49="","",'(入力①) 基本情報入力シート'!M49)</f>
        <v/>
      </c>
      <c r="M28" s="319" t="str">
        <f>IF('(入力①) 基本情報入力シート'!R49="","",'(入力①) 基本情報入力シート'!R49)</f>
        <v/>
      </c>
      <c r="N28" s="319" t="str">
        <f>IF('(入力①) 基本情報入力シート'!W49="","",'(入力①) 基本情報入力シート'!W49)</f>
        <v/>
      </c>
      <c r="O28" s="298" t="str">
        <f>IF('(入力①) 基本情報入力シート'!X49="","",'(入力①) 基本情報入力シート'!X49)</f>
        <v/>
      </c>
      <c r="P28" s="335" t="str">
        <f>IF('(入力①) 基本情報入力シート'!Y49="","",'(入力①) 基本情報入力シート'!Y49)</f>
        <v/>
      </c>
      <c r="Q28" s="337"/>
      <c r="R28" s="204" t="str">
        <f>IF('(入力①) 基本情報入力シート'!Z49="","",'(入力①) 基本情報入力シート'!Z49)</f>
        <v/>
      </c>
      <c r="S28" s="208" t="str">
        <f>IF('(入力①) 基本情報入力シート'!AA49="","",'(入力①) 基本情報入力シート'!AA49)</f>
        <v/>
      </c>
      <c r="T28" s="348"/>
      <c r="U28" s="354" t="str">
        <f>IF(P28="","",VLOOKUP(P28,'【参考】数式用2'!$A$3:$C$36,3,FALSE))</f>
        <v/>
      </c>
      <c r="V28" s="359" t="s">
        <v>253</v>
      </c>
      <c r="W28" s="362"/>
      <c r="X28" s="364" t="s">
        <v>37</v>
      </c>
      <c r="Y28" s="362"/>
      <c r="Z28" s="366" t="s">
        <v>237</v>
      </c>
      <c r="AA28" s="362"/>
      <c r="AB28" s="359" t="s">
        <v>37</v>
      </c>
      <c r="AC28" s="362"/>
      <c r="AD28" s="359" t="s">
        <v>42</v>
      </c>
      <c r="AE28" s="368" t="s">
        <v>72</v>
      </c>
      <c r="AF28" s="370" t="str">
        <f t="shared" si="0"/>
        <v/>
      </c>
      <c r="AG28" s="372" t="s">
        <v>255</v>
      </c>
      <c r="AH28" s="375" t="str">
        <f t="shared" si="1"/>
        <v/>
      </c>
      <c r="AI28" s="381"/>
      <c r="AJ28" s="385"/>
      <c r="AK28" s="381"/>
      <c r="AL28" s="394"/>
    </row>
    <row r="29" spans="1:38" ht="36.75" customHeight="1">
      <c r="A29" s="298">
        <f t="shared" si="2"/>
        <v>18</v>
      </c>
      <c r="B29" s="303" t="str">
        <f>IF('(入力①) 基本情報入力シート'!C50="","",'(入力①) 基本情報入力シート'!C50)</f>
        <v/>
      </c>
      <c r="C29" s="308" t="str">
        <f>IF('(入力①) 基本情報入力シート'!D50="","",'(入力①) 基本情報入力シート'!D50)</f>
        <v/>
      </c>
      <c r="D29" s="308" t="str">
        <f>IF('(入力①) 基本情報入力シート'!E50="","",'(入力①) 基本情報入力シート'!E50)</f>
        <v/>
      </c>
      <c r="E29" s="308" t="str">
        <f>IF('(入力①) 基本情報入力シート'!F50="","",'(入力①) 基本情報入力シート'!F50)</f>
        <v/>
      </c>
      <c r="F29" s="308" t="str">
        <f>IF('(入力①) 基本情報入力シート'!G50="","",'(入力①) 基本情報入力シート'!G50)</f>
        <v/>
      </c>
      <c r="G29" s="308" t="str">
        <f>IF('(入力①) 基本情報入力シート'!H50="","",'(入力①) 基本情報入力シート'!H50)</f>
        <v/>
      </c>
      <c r="H29" s="308" t="str">
        <f>IF('(入力①) 基本情報入力シート'!I50="","",'(入力①) 基本情報入力シート'!I50)</f>
        <v/>
      </c>
      <c r="I29" s="308" t="str">
        <f>IF('(入力①) 基本情報入力シート'!J50="","",'(入力①) 基本情報入力シート'!J50)</f>
        <v/>
      </c>
      <c r="J29" s="308" t="str">
        <f>IF('(入力①) 基本情報入力シート'!K50="","",'(入力①) 基本情報入力シート'!K50)</f>
        <v/>
      </c>
      <c r="K29" s="315" t="str">
        <f>IF('(入力①) 基本情報入力シート'!L50="","",'(入力①) 基本情報入力シート'!L50)</f>
        <v/>
      </c>
      <c r="L29" s="319" t="str">
        <f>IF('(入力①) 基本情報入力シート'!M50="","",'(入力①) 基本情報入力シート'!M50)</f>
        <v/>
      </c>
      <c r="M29" s="319" t="str">
        <f>IF('(入力①) 基本情報入力シート'!R50="","",'(入力①) 基本情報入力シート'!R50)</f>
        <v/>
      </c>
      <c r="N29" s="319" t="str">
        <f>IF('(入力①) 基本情報入力シート'!W50="","",'(入力①) 基本情報入力シート'!W50)</f>
        <v/>
      </c>
      <c r="O29" s="298" t="str">
        <f>IF('(入力①) 基本情報入力シート'!X50="","",'(入力①) 基本情報入力シート'!X50)</f>
        <v/>
      </c>
      <c r="P29" s="335" t="str">
        <f>IF('(入力①) 基本情報入力シート'!Y50="","",'(入力①) 基本情報入力シート'!Y50)</f>
        <v/>
      </c>
      <c r="Q29" s="337"/>
      <c r="R29" s="204" t="str">
        <f>IF('(入力①) 基本情報入力シート'!Z50="","",'(入力①) 基本情報入力シート'!Z50)</f>
        <v/>
      </c>
      <c r="S29" s="208" t="str">
        <f>IF('(入力①) 基本情報入力シート'!AA50="","",'(入力①) 基本情報入力シート'!AA50)</f>
        <v/>
      </c>
      <c r="T29" s="348"/>
      <c r="U29" s="354" t="str">
        <f>IF(P29="","",VLOOKUP(P29,'【参考】数式用2'!$A$3:$C$36,3,FALSE))</f>
        <v/>
      </c>
      <c r="V29" s="359" t="s">
        <v>253</v>
      </c>
      <c r="W29" s="362"/>
      <c r="X29" s="364" t="s">
        <v>37</v>
      </c>
      <c r="Y29" s="362"/>
      <c r="Z29" s="366" t="s">
        <v>237</v>
      </c>
      <c r="AA29" s="362"/>
      <c r="AB29" s="359" t="s">
        <v>37</v>
      </c>
      <c r="AC29" s="362"/>
      <c r="AD29" s="359" t="s">
        <v>42</v>
      </c>
      <c r="AE29" s="368" t="s">
        <v>72</v>
      </c>
      <c r="AF29" s="370" t="str">
        <f t="shared" si="0"/>
        <v/>
      </c>
      <c r="AG29" s="372" t="s">
        <v>255</v>
      </c>
      <c r="AH29" s="375" t="str">
        <f t="shared" si="1"/>
        <v/>
      </c>
      <c r="AI29" s="381"/>
      <c r="AJ29" s="385"/>
      <c r="AK29" s="381"/>
      <c r="AL29" s="394"/>
    </row>
    <row r="30" spans="1:38" ht="36.75" customHeight="1">
      <c r="A30" s="298">
        <f t="shared" si="2"/>
        <v>19</v>
      </c>
      <c r="B30" s="303" t="str">
        <f>IF('(入力①) 基本情報入力シート'!C51="","",'(入力①) 基本情報入力シート'!C51)</f>
        <v/>
      </c>
      <c r="C30" s="308" t="str">
        <f>IF('(入力①) 基本情報入力シート'!D51="","",'(入力①) 基本情報入力シート'!D51)</f>
        <v/>
      </c>
      <c r="D30" s="308" t="str">
        <f>IF('(入力①) 基本情報入力シート'!E51="","",'(入力①) 基本情報入力シート'!E51)</f>
        <v/>
      </c>
      <c r="E30" s="308" t="str">
        <f>IF('(入力①) 基本情報入力シート'!F51="","",'(入力①) 基本情報入力シート'!F51)</f>
        <v/>
      </c>
      <c r="F30" s="308" t="str">
        <f>IF('(入力①) 基本情報入力シート'!G51="","",'(入力①) 基本情報入力シート'!G51)</f>
        <v/>
      </c>
      <c r="G30" s="308" t="str">
        <f>IF('(入力①) 基本情報入力シート'!H51="","",'(入力①) 基本情報入力シート'!H51)</f>
        <v/>
      </c>
      <c r="H30" s="308" t="str">
        <f>IF('(入力①) 基本情報入力シート'!I51="","",'(入力①) 基本情報入力シート'!I51)</f>
        <v/>
      </c>
      <c r="I30" s="308" t="str">
        <f>IF('(入力①) 基本情報入力シート'!J51="","",'(入力①) 基本情報入力シート'!J51)</f>
        <v/>
      </c>
      <c r="J30" s="308" t="str">
        <f>IF('(入力①) 基本情報入力シート'!K51="","",'(入力①) 基本情報入力シート'!K51)</f>
        <v/>
      </c>
      <c r="K30" s="315" t="str">
        <f>IF('(入力①) 基本情報入力シート'!L51="","",'(入力①) 基本情報入力シート'!L51)</f>
        <v/>
      </c>
      <c r="L30" s="319" t="str">
        <f>IF('(入力①) 基本情報入力シート'!M51="","",'(入力①) 基本情報入力シート'!M51)</f>
        <v/>
      </c>
      <c r="M30" s="319" t="str">
        <f>IF('(入力①) 基本情報入力シート'!R51="","",'(入力①) 基本情報入力シート'!R51)</f>
        <v/>
      </c>
      <c r="N30" s="319" t="str">
        <f>IF('(入力①) 基本情報入力シート'!W51="","",'(入力①) 基本情報入力シート'!W51)</f>
        <v/>
      </c>
      <c r="O30" s="298" t="str">
        <f>IF('(入力①) 基本情報入力シート'!X51="","",'(入力①) 基本情報入力シート'!X51)</f>
        <v/>
      </c>
      <c r="P30" s="335" t="str">
        <f>IF('(入力①) 基本情報入力シート'!Y51="","",'(入力①) 基本情報入力シート'!Y51)</f>
        <v/>
      </c>
      <c r="Q30" s="337"/>
      <c r="R30" s="204" t="str">
        <f>IF('(入力①) 基本情報入力シート'!Z51="","",'(入力①) 基本情報入力シート'!Z51)</f>
        <v/>
      </c>
      <c r="S30" s="208" t="str">
        <f>IF('(入力①) 基本情報入力シート'!AA51="","",'(入力①) 基本情報入力シート'!AA51)</f>
        <v/>
      </c>
      <c r="T30" s="348"/>
      <c r="U30" s="354" t="str">
        <f>IF(P30="","",VLOOKUP(P30,'【参考】数式用2'!$A$3:$C$36,3,FALSE))</f>
        <v/>
      </c>
      <c r="V30" s="359" t="s">
        <v>253</v>
      </c>
      <c r="W30" s="362"/>
      <c r="X30" s="364" t="s">
        <v>37</v>
      </c>
      <c r="Y30" s="362"/>
      <c r="Z30" s="366" t="s">
        <v>237</v>
      </c>
      <c r="AA30" s="362"/>
      <c r="AB30" s="359" t="s">
        <v>37</v>
      </c>
      <c r="AC30" s="362"/>
      <c r="AD30" s="359" t="s">
        <v>42</v>
      </c>
      <c r="AE30" s="368" t="s">
        <v>72</v>
      </c>
      <c r="AF30" s="370" t="str">
        <f t="shared" si="0"/>
        <v/>
      </c>
      <c r="AG30" s="372" t="s">
        <v>255</v>
      </c>
      <c r="AH30" s="375" t="str">
        <f t="shared" si="1"/>
        <v/>
      </c>
      <c r="AI30" s="381"/>
      <c r="AJ30" s="385"/>
      <c r="AK30" s="381"/>
      <c r="AL30" s="394"/>
    </row>
    <row r="31" spans="1:38" ht="36.75" customHeight="1">
      <c r="A31" s="298">
        <f t="shared" si="2"/>
        <v>20</v>
      </c>
      <c r="B31" s="303" t="str">
        <f>IF('(入力①) 基本情報入力シート'!C52="","",'(入力①) 基本情報入力シート'!C52)</f>
        <v/>
      </c>
      <c r="C31" s="308" t="str">
        <f>IF('(入力①) 基本情報入力シート'!D52="","",'(入力①) 基本情報入力シート'!D52)</f>
        <v/>
      </c>
      <c r="D31" s="308" t="str">
        <f>IF('(入力①) 基本情報入力シート'!E52="","",'(入力①) 基本情報入力シート'!E52)</f>
        <v/>
      </c>
      <c r="E31" s="308" t="str">
        <f>IF('(入力①) 基本情報入力シート'!F52="","",'(入力①) 基本情報入力シート'!F52)</f>
        <v/>
      </c>
      <c r="F31" s="308" t="str">
        <f>IF('(入力①) 基本情報入力シート'!G52="","",'(入力①) 基本情報入力シート'!G52)</f>
        <v/>
      </c>
      <c r="G31" s="308" t="str">
        <f>IF('(入力①) 基本情報入力シート'!H52="","",'(入力①) 基本情報入力シート'!H52)</f>
        <v/>
      </c>
      <c r="H31" s="308" t="str">
        <f>IF('(入力①) 基本情報入力シート'!I52="","",'(入力①) 基本情報入力シート'!I52)</f>
        <v/>
      </c>
      <c r="I31" s="308" t="str">
        <f>IF('(入力①) 基本情報入力シート'!J52="","",'(入力①) 基本情報入力シート'!J52)</f>
        <v/>
      </c>
      <c r="J31" s="308" t="str">
        <f>IF('(入力①) 基本情報入力シート'!K52="","",'(入力①) 基本情報入力シート'!K52)</f>
        <v/>
      </c>
      <c r="K31" s="315" t="str">
        <f>IF('(入力①) 基本情報入力シート'!L52="","",'(入力①) 基本情報入力シート'!L52)</f>
        <v/>
      </c>
      <c r="L31" s="319" t="str">
        <f>IF('(入力①) 基本情報入力シート'!M52="","",'(入力①) 基本情報入力シート'!M52)</f>
        <v/>
      </c>
      <c r="M31" s="319" t="str">
        <f>IF('(入力①) 基本情報入力シート'!R52="","",'(入力①) 基本情報入力シート'!R52)</f>
        <v/>
      </c>
      <c r="N31" s="319" t="str">
        <f>IF('(入力①) 基本情報入力シート'!W52="","",'(入力①) 基本情報入力シート'!W52)</f>
        <v/>
      </c>
      <c r="O31" s="298" t="str">
        <f>IF('(入力①) 基本情報入力シート'!X52="","",'(入力①) 基本情報入力シート'!X52)</f>
        <v/>
      </c>
      <c r="P31" s="335" t="str">
        <f>IF('(入力①) 基本情報入力シート'!Y52="","",'(入力①) 基本情報入力シート'!Y52)</f>
        <v/>
      </c>
      <c r="Q31" s="337"/>
      <c r="R31" s="204" t="str">
        <f>IF('(入力①) 基本情報入力シート'!Z52="","",'(入力①) 基本情報入力シート'!Z52)</f>
        <v/>
      </c>
      <c r="S31" s="208" t="str">
        <f>IF('(入力①) 基本情報入力シート'!AA52="","",'(入力①) 基本情報入力シート'!AA52)</f>
        <v/>
      </c>
      <c r="T31" s="348"/>
      <c r="U31" s="354" t="str">
        <f>IF(P31="","",VLOOKUP(P31,'【参考】数式用2'!$A$3:$C$36,3,FALSE))</f>
        <v/>
      </c>
      <c r="V31" s="359" t="s">
        <v>253</v>
      </c>
      <c r="W31" s="362"/>
      <c r="X31" s="364" t="s">
        <v>37</v>
      </c>
      <c r="Y31" s="362"/>
      <c r="Z31" s="366" t="s">
        <v>237</v>
      </c>
      <c r="AA31" s="362"/>
      <c r="AB31" s="359" t="s">
        <v>37</v>
      </c>
      <c r="AC31" s="362"/>
      <c r="AD31" s="359" t="s">
        <v>42</v>
      </c>
      <c r="AE31" s="368" t="s">
        <v>72</v>
      </c>
      <c r="AF31" s="370" t="str">
        <f t="shared" si="0"/>
        <v/>
      </c>
      <c r="AG31" s="372" t="s">
        <v>255</v>
      </c>
      <c r="AH31" s="375" t="str">
        <f t="shared" si="1"/>
        <v/>
      </c>
      <c r="AI31" s="381"/>
      <c r="AJ31" s="385"/>
      <c r="AK31" s="385"/>
      <c r="AL31" s="394"/>
    </row>
    <row r="32" spans="1:38" ht="36.75" customHeight="1">
      <c r="A32" s="298">
        <f t="shared" si="2"/>
        <v>21</v>
      </c>
      <c r="B32" s="303" t="str">
        <f>IF('(入力①) 基本情報入力シート'!C53="","",'(入力①) 基本情報入力シート'!C53)</f>
        <v/>
      </c>
      <c r="C32" s="308" t="str">
        <f>IF('(入力①) 基本情報入力シート'!D53="","",'(入力①) 基本情報入力シート'!D53)</f>
        <v/>
      </c>
      <c r="D32" s="308" t="str">
        <f>IF('(入力①) 基本情報入力シート'!E53="","",'(入力①) 基本情報入力シート'!E53)</f>
        <v/>
      </c>
      <c r="E32" s="308" t="str">
        <f>IF('(入力①) 基本情報入力シート'!F53="","",'(入力①) 基本情報入力シート'!F53)</f>
        <v/>
      </c>
      <c r="F32" s="308" t="str">
        <f>IF('(入力①) 基本情報入力シート'!G53="","",'(入力①) 基本情報入力シート'!G53)</f>
        <v/>
      </c>
      <c r="G32" s="308" t="str">
        <f>IF('(入力①) 基本情報入力シート'!H53="","",'(入力①) 基本情報入力シート'!H53)</f>
        <v/>
      </c>
      <c r="H32" s="308" t="str">
        <f>IF('(入力①) 基本情報入力シート'!I53="","",'(入力①) 基本情報入力シート'!I53)</f>
        <v/>
      </c>
      <c r="I32" s="308" t="str">
        <f>IF('(入力①) 基本情報入力シート'!J53="","",'(入力①) 基本情報入力シート'!J53)</f>
        <v/>
      </c>
      <c r="J32" s="308" t="str">
        <f>IF('(入力①) 基本情報入力シート'!K53="","",'(入力①) 基本情報入力シート'!K53)</f>
        <v/>
      </c>
      <c r="K32" s="315" t="str">
        <f>IF('(入力①) 基本情報入力シート'!L53="","",'(入力①) 基本情報入力シート'!L53)</f>
        <v/>
      </c>
      <c r="L32" s="319" t="str">
        <f>IF('(入力①) 基本情報入力シート'!M53="","",'(入力①) 基本情報入力シート'!M53)</f>
        <v/>
      </c>
      <c r="M32" s="319" t="str">
        <f>IF('(入力①) 基本情報入力シート'!R53="","",'(入力①) 基本情報入力シート'!R53)</f>
        <v/>
      </c>
      <c r="N32" s="319" t="str">
        <f>IF('(入力①) 基本情報入力シート'!W53="","",'(入力①) 基本情報入力シート'!W53)</f>
        <v/>
      </c>
      <c r="O32" s="298" t="str">
        <f>IF('(入力①) 基本情報入力シート'!X53="","",'(入力①) 基本情報入力シート'!X53)</f>
        <v/>
      </c>
      <c r="P32" s="335" t="str">
        <f>IF('(入力①) 基本情報入力シート'!Y53="","",'(入力①) 基本情報入力シート'!Y53)</f>
        <v/>
      </c>
      <c r="Q32" s="337"/>
      <c r="R32" s="204" t="str">
        <f>IF('(入力①) 基本情報入力シート'!Z53="","",'(入力①) 基本情報入力シート'!Z53)</f>
        <v/>
      </c>
      <c r="S32" s="208" t="str">
        <f>IF('(入力①) 基本情報入力シート'!AA53="","",'(入力①) 基本情報入力シート'!AA53)</f>
        <v/>
      </c>
      <c r="T32" s="348"/>
      <c r="U32" s="354" t="str">
        <f>IF(P32="","",VLOOKUP(P32,'【参考】数式用2'!$A$3:$C$36,3,FALSE))</f>
        <v/>
      </c>
      <c r="V32" s="359" t="s">
        <v>253</v>
      </c>
      <c r="W32" s="362"/>
      <c r="X32" s="364" t="s">
        <v>37</v>
      </c>
      <c r="Y32" s="362"/>
      <c r="Z32" s="366" t="s">
        <v>237</v>
      </c>
      <c r="AA32" s="362"/>
      <c r="AB32" s="359" t="s">
        <v>37</v>
      </c>
      <c r="AC32" s="362"/>
      <c r="AD32" s="359" t="s">
        <v>42</v>
      </c>
      <c r="AE32" s="368" t="s">
        <v>72</v>
      </c>
      <c r="AF32" s="370" t="str">
        <f t="shared" si="0"/>
        <v/>
      </c>
      <c r="AG32" s="372" t="s">
        <v>255</v>
      </c>
      <c r="AH32" s="375" t="str">
        <f t="shared" si="1"/>
        <v/>
      </c>
      <c r="AI32" s="381"/>
      <c r="AJ32" s="385"/>
      <c r="AK32" s="385"/>
      <c r="AL32" s="394"/>
    </row>
    <row r="33" spans="1:38" ht="36.75" customHeight="1">
      <c r="A33" s="298">
        <f t="shared" si="2"/>
        <v>22</v>
      </c>
      <c r="B33" s="303" t="str">
        <f>IF('(入力①) 基本情報入力シート'!C54="","",'(入力①) 基本情報入力シート'!C54)</f>
        <v/>
      </c>
      <c r="C33" s="308" t="str">
        <f>IF('(入力①) 基本情報入力シート'!D54="","",'(入力①) 基本情報入力シート'!D54)</f>
        <v/>
      </c>
      <c r="D33" s="308" t="str">
        <f>IF('(入力①) 基本情報入力シート'!E54="","",'(入力①) 基本情報入力シート'!E54)</f>
        <v/>
      </c>
      <c r="E33" s="308" t="str">
        <f>IF('(入力①) 基本情報入力シート'!F54="","",'(入力①) 基本情報入力シート'!F54)</f>
        <v/>
      </c>
      <c r="F33" s="308" t="str">
        <f>IF('(入力①) 基本情報入力シート'!G54="","",'(入力①) 基本情報入力シート'!G54)</f>
        <v/>
      </c>
      <c r="G33" s="308" t="str">
        <f>IF('(入力①) 基本情報入力シート'!H54="","",'(入力①) 基本情報入力シート'!H54)</f>
        <v/>
      </c>
      <c r="H33" s="308" t="str">
        <f>IF('(入力①) 基本情報入力シート'!I54="","",'(入力①) 基本情報入力シート'!I54)</f>
        <v/>
      </c>
      <c r="I33" s="308" t="str">
        <f>IF('(入力①) 基本情報入力シート'!J54="","",'(入力①) 基本情報入力シート'!J54)</f>
        <v/>
      </c>
      <c r="J33" s="308" t="str">
        <f>IF('(入力①) 基本情報入力シート'!K54="","",'(入力①) 基本情報入力シート'!K54)</f>
        <v/>
      </c>
      <c r="K33" s="315" t="str">
        <f>IF('(入力①) 基本情報入力シート'!L54="","",'(入力①) 基本情報入力シート'!L54)</f>
        <v/>
      </c>
      <c r="L33" s="319" t="str">
        <f>IF('(入力①) 基本情報入力シート'!M54="","",'(入力①) 基本情報入力シート'!M54)</f>
        <v/>
      </c>
      <c r="M33" s="319" t="str">
        <f>IF('(入力①) 基本情報入力シート'!R54="","",'(入力①) 基本情報入力シート'!R54)</f>
        <v/>
      </c>
      <c r="N33" s="319" t="str">
        <f>IF('(入力①) 基本情報入力シート'!W54="","",'(入力①) 基本情報入力シート'!W54)</f>
        <v/>
      </c>
      <c r="O33" s="298" t="str">
        <f>IF('(入力①) 基本情報入力シート'!X54="","",'(入力①) 基本情報入力シート'!X54)</f>
        <v/>
      </c>
      <c r="P33" s="335" t="str">
        <f>IF('(入力①) 基本情報入力シート'!Y54="","",'(入力①) 基本情報入力シート'!Y54)</f>
        <v/>
      </c>
      <c r="Q33" s="337"/>
      <c r="R33" s="204" t="str">
        <f>IF('(入力①) 基本情報入力シート'!Z54="","",'(入力①) 基本情報入力シート'!Z54)</f>
        <v/>
      </c>
      <c r="S33" s="208" t="str">
        <f>IF('(入力①) 基本情報入力シート'!AA54="","",'(入力①) 基本情報入力シート'!AA54)</f>
        <v/>
      </c>
      <c r="T33" s="348"/>
      <c r="U33" s="354" t="str">
        <f>IF(P33="","",VLOOKUP(P33,'【参考】数式用2'!$A$3:$C$36,3,FALSE))</f>
        <v/>
      </c>
      <c r="V33" s="359" t="s">
        <v>253</v>
      </c>
      <c r="W33" s="362"/>
      <c r="X33" s="364" t="s">
        <v>37</v>
      </c>
      <c r="Y33" s="362"/>
      <c r="Z33" s="366" t="s">
        <v>237</v>
      </c>
      <c r="AA33" s="362"/>
      <c r="AB33" s="359" t="s">
        <v>37</v>
      </c>
      <c r="AC33" s="362"/>
      <c r="AD33" s="359" t="s">
        <v>42</v>
      </c>
      <c r="AE33" s="368" t="s">
        <v>72</v>
      </c>
      <c r="AF33" s="370" t="str">
        <f t="shared" si="0"/>
        <v/>
      </c>
      <c r="AG33" s="372" t="s">
        <v>255</v>
      </c>
      <c r="AH33" s="375" t="str">
        <f t="shared" si="1"/>
        <v/>
      </c>
      <c r="AI33" s="381"/>
      <c r="AJ33" s="385"/>
      <c r="AK33" s="385"/>
      <c r="AL33" s="394"/>
    </row>
    <row r="34" spans="1:38" ht="36.75" customHeight="1">
      <c r="A34" s="298">
        <f t="shared" si="2"/>
        <v>23</v>
      </c>
      <c r="B34" s="303" t="str">
        <f>IF('(入力①) 基本情報入力シート'!C55="","",'(入力①) 基本情報入力シート'!C55)</f>
        <v/>
      </c>
      <c r="C34" s="308" t="str">
        <f>IF('(入力①) 基本情報入力シート'!D55="","",'(入力①) 基本情報入力シート'!D55)</f>
        <v/>
      </c>
      <c r="D34" s="308" t="str">
        <f>IF('(入力①) 基本情報入力シート'!E55="","",'(入力①) 基本情報入力シート'!E55)</f>
        <v/>
      </c>
      <c r="E34" s="308" t="str">
        <f>IF('(入力①) 基本情報入力シート'!F55="","",'(入力①) 基本情報入力シート'!F55)</f>
        <v/>
      </c>
      <c r="F34" s="308" t="str">
        <f>IF('(入力①) 基本情報入力シート'!G55="","",'(入力①) 基本情報入力シート'!G55)</f>
        <v/>
      </c>
      <c r="G34" s="308" t="str">
        <f>IF('(入力①) 基本情報入力シート'!H55="","",'(入力①) 基本情報入力シート'!H55)</f>
        <v/>
      </c>
      <c r="H34" s="308" t="str">
        <f>IF('(入力①) 基本情報入力シート'!I55="","",'(入力①) 基本情報入力シート'!I55)</f>
        <v/>
      </c>
      <c r="I34" s="308" t="str">
        <f>IF('(入力①) 基本情報入力シート'!J55="","",'(入力①) 基本情報入力シート'!J55)</f>
        <v/>
      </c>
      <c r="J34" s="308" t="str">
        <f>IF('(入力①) 基本情報入力シート'!K55="","",'(入力①) 基本情報入力シート'!K55)</f>
        <v/>
      </c>
      <c r="K34" s="315" t="str">
        <f>IF('(入力①) 基本情報入力シート'!L55="","",'(入力①) 基本情報入力シート'!L55)</f>
        <v/>
      </c>
      <c r="L34" s="319" t="str">
        <f>IF('(入力①) 基本情報入力シート'!M55="","",'(入力①) 基本情報入力シート'!M55)</f>
        <v/>
      </c>
      <c r="M34" s="319" t="str">
        <f>IF('(入力①) 基本情報入力シート'!R55="","",'(入力①) 基本情報入力シート'!R55)</f>
        <v/>
      </c>
      <c r="N34" s="319" t="str">
        <f>IF('(入力①) 基本情報入力シート'!W55="","",'(入力①) 基本情報入力シート'!W55)</f>
        <v/>
      </c>
      <c r="O34" s="298" t="str">
        <f>IF('(入力①) 基本情報入力シート'!X55="","",'(入力①) 基本情報入力シート'!X55)</f>
        <v/>
      </c>
      <c r="P34" s="335" t="str">
        <f>IF('(入力①) 基本情報入力シート'!Y55="","",'(入力①) 基本情報入力シート'!Y55)</f>
        <v/>
      </c>
      <c r="Q34" s="337"/>
      <c r="R34" s="204" t="str">
        <f>IF('(入力①) 基本情報入力シート'!Z55="","",'(入力①) 基本情報入力シート'!Z55)</f>
        <v/>
      </c>
      <c r="S34" s="208" t="str">
        <f>IF('(入力①) 基本情報入力シート'!AA55="","",'(入力①) 基本情報入力シート'!AA55)</f>
        <v/>
      </c>
      <c r="T34" s="348"/>
      <c r="U34" s="354" t="str">
        <f>IF(P34="","",VLOOKUP(P34,'【参考】数式用2'!$A$3:$C$36,3,FALSE))</f>
        <v/>
      </c>
      <c r="V34" s="359" t="s">
        <v>253</v>
      </c>
      <c r="W34" s="362"/>
      <c r="X34" s="364" t="s">
        <v>37</v>
      </c>
      <c r="Y34" s="362"/>
      <c r="Z34" s="366" t="s">
        <v>237</v>
      </c>
      <c r="AA34" s="362"/>
      <c r="AB34" s="359" t="s">
        <v>37</v>
      </c>
      <c r="AC34" s="362"/>
      <c r="AD34" s="359" t="s">
        <v>42</v>
      </c>
      <c r="AE34" s="368" t="s">
        <v>72</v>
      </c>
      <c r="AF34" s="370" t="str">
        <f t="shared" si="0"/>
        <v/>
      </c>
      <c r="AG34" s="372" t="s">
        <v>255</v>
      </c>
      <c r="AH34" s="375" t="str">
        <f t="shared" si="1"/>
        <v/>
      </c>
      <c r="AI34" s="381"/>
      <c r="AJ34" s="385"/>
      <c r="AK34" s="381"/>
      <c r="AL34" s="394"/>
    </row>
    <row r="35" spans="1:38" ht="36.75" customHeight="1">
      <c r="A35" s="298">
        <f t="shared" si="2"/>
        <v>24</v>
      </c>
      <c r="B35" s="303" t="str">
        <f>IF('(入力①) 基本情報入力シート'!C56="","",'(入力①) 基本情報入力シート'!C56)</f>
        <v/>
      </c>
      <c r="C35" s="308" t="str">
        <f>IF('(入力①) 基本情報入力シート'!D56="","",'(入力①) 基本情報入力シート'!D56)</f>
        <v/>
      </c>
      <c r="D35" s="308" t="str">
        <f>IF('(入力①) 基本情報入力シート'!E56="","",'(入力①) 基本情報入力シート'!E56)</f>
        <v/>
      </c>
      <c r="E35" s="308" t="str">
        <f>IF('(入力①) 基本情報入力シート'!F56="","",'(入力①) 基本情報入力シート'!F56)</f>
        <v/>
      </c>
      <c r="F35" s="308" t="str">
        <f>IF('(入力①) 基本情報入力シート'!G56="","",'(入力①) 基本情報入力シート'!G56)</f>
        <v/>
      </c>
      <c r="G35" s="308" t="str">
        <f>IF('(入力①) 基本情報入力シート'!H56="","",'(入力①) 基本情報入力シート'!H56)</f>
        <v/>
      </c>
      <c r="H35" s="308" t="str">
        <f>IF('(入力①) 基本情報入力シート'!I56="","",'(入力①) 基本情報入力シート'!I56)</f>
        <v/>
      </c>
      <c r="I35" s="308" t="str">
        <f>IF('(入力①) 基本情報入力シート'!J56="","",'(入力①) 基本情報入力シート'!J56)</f>
        <v/>
      </c>
      <c r="J35" s="308" t="str">
        <f>IF('(入力①) 基本情報入力シート'!K56="","",'(入力①) 基本情報入力シート'!K56)</f>
        <v/>
      </c>
      <c r="K35" s="315" t="str">
        <f>IF('(入力①) 基本情報入力シート'!L56="","",'(入力①) 基本情報入力シート'!L56)</f>
        <v/>
      </c>
      <c r="L35" s="319" t="str">
        <f>IF('(入力①) 基本情報入力シート'!M56="","",'(入力①) 基本情報入力シート'!M56)</f>
        <v/>
      </c>
      <c r="M35" s="319" t="str">
        <f>IF('(入力①) 基本情報入力シート'!R56="","",'(入力①) 基本情報入力シート'!R56)</f>
        <v/>
      </c>
      <c r="N35" s="319" t="str">
        <f>IF('(入力①) 基本情報入力シート'!W56="","",'(入力①) 基本情報入力シート'!W56)</f>
        <v/>
      </c>
      <c r="O35" s="298" t="str">
        <f>IF('(入力①) 基本情報入力シート'!X56="","",'(入力①) 基本情報入力シート'!X56)</f>
        <v/>
      </c>
      <c r="P35" s="335" t="str">
        <f>IF('(入力①) 基本情報入力シート'!Y56="","",'(入力①) 基本情報入力シート'!Y56)</f>
        <v/>
      </c>
      <c r="Q35" s="337"/>
      <c r="R35" s="204" t="str">
        <f>IF('(入力①) 基本情報入力シート'!Z56="","",'(入力①) 基本情報入力シート'!Z56)</f>
        <v/>
      </c>
      <c r="S35" s="208" t="str">
        <f>IF('(入力①) 基本情報入力シート'!AA56="","",'(入力①) 基本情報入力シート'!AA56)</f>
        <v/>
      </c>
      <c r="T35" s="348"/>
      <c r="U35" s="354" t="str">
        <f>IF(P35="","",VLOOKUP(P35,'【参考】数式用2'!$A$3:$C$36,3,FALSE))</f>
        <v/>
      </c>
      <c r="V35" s="359" t="s">
        <v>253</v>
      </c>
      <c r="W35" s="362"/>
      <c r="X35" s="364" t="s">
        <v>37</v>
      </c>
      <c r="Y35" s="362"/>
      <c r="Z35" s="366" t="s">
        <v>237</v>
      </c>
      <c r="AA35" s="362"/>
      <c r="AB35" s="359" t="s">
        <v>37</v>
      </c>
      <c r="AC35" s="362"/>
      <c r="AD35" s="359" t="s">
        <v>42</v>
      </c>
      <c r="AE35" s="368" t="s">
        <v>72</v>
      </c>
      <c r="AF35" s="370" t="str">
        <f t="shared" si="0"/>
        <v/>
      </c>
      <c r="AG35" s="372" t="s">
        <v>255</v>
      </c>
      <c r="AH35" s="375" t="str">
        <f t="shared" si="1"/>
        <v/>
      </c>
      <c r="AI35" s="381"/>
      <c r="AJ35" s="385"/>
      <c r="AK35" s="381"/>
      <c r="AL35" s="394"/>
    </row>
    <row r="36" spans="1:38" ht="36.75" customHeight="1">
      <c r="A36" s="298">
        <f t="shared" si="2"/>
        <v>25</v>
      </c>
      <c r="B36" s="303" t="str">
        <f>IF('(入力①) 基本情報入力シート'!C57="","",'(入力①) 基本情報入力シート'!C57)</f>
        <v/>
      </c>
      <c r="C36" s="308" t="str">
        <f>IF('(入力①) 基本情報入力シート'!D57="","",'(入力①) 基本情報入力シート'!D57)</f>
        <v/>
      </c>
      <c r="D36" s="308" t="str">
        <f>IF('(入力①) 基本情報入力シート'!E57="","",'(入力①) 基本情報入力シート'!E57)</f>
        <v/>
      </c>
      <c r="E36" s="308" t="str">
        <f>IF('(入力①) 基本情報入力シート'!F57="","",'(入力①) 基本情報入力シート'!F57)</f>
        <v/>
      </c>
      <c r="F36" s="308" t="str">
        <f>IF('(入力①) 基本情報入力シート'!G57="","",'(入力①) 基本情報入力シート'!G57)</f>
        <v/>
      </c>
      <c r="G36" s="308" t="str">
        <f>IF('(入力①) 基本情報入力シート'!H57="","",'(入力①) 基本情報入力シート'!H57)</f>
        <v/>
      </c>
      <c r="H36" s="308" t="str">
        <f>IF('(入力①) 基本情報入力シート'!I57="","",'(入力①) 基本情報入力シート'!I57)</f>
        <v/>
      </c>
      <c r="I36" s="308" t="str">
        <f>IF('(入力①) 基本情報入力シート'!J57="","",'(入力①) 基本情報入力シート'!J57)</f>
        <v/>
      </c>
      <c r="J36" s="308" t="str">
        <f>IF('(入力①) 基本情報入力シート'!K57="","",'(入力①) 基本情報入力シート'!K57)</f>
        <v/>
      </c>
      <c r="K36" s="315" t="str">
        <f>IF('(入力①) 基本情報入力シート'!L57="","",'(入力①) 基本情報入力シート'!L57)</f>
        <v/>
      </c>
      <c r="L36" s="319" t="str">
        <f>IF('(入力①) 基本情報入力シート'!M57="","",'(入力①) 基本情報入力シート'!M57)</f>
        <v/>
      </c>
      <c r="M36" s="319" t="str">
        <f>IF('(入力①) 基本情報入力シート'!R57="","",'(入力①) 基本情報入力シート'!R57)</f>
        <v/>
      </c>
      <c r="N36" s="319" t="str">
        <f>IF('(入力①) 基本情報入力シート'!W57="","",'(入力①) 基本情報入力シート'!W57)</f>
        <v/>
      </c>
      <c r="O36" s="298" t="str">
        <f>IF('(入力①) 基本情報入力シート'!X57="","",'(入力①) 基本情報入力シート'!X57)</f>
        <v/>
      </c>
      <c r="P36" s="335" t="str">
        <f>IF('(入力①) 基本情報入力シート'!Y57="","",'(入力①) 基本情報入力シート'!Y57)</f>
        <v/>
      </c>
      <c r="Q36" s="337"/>
      <c r="R36" s="204" t="str">
        <f>IF('(入力①) 基本情報入力シート'!Z57="","",'(入力①) 基本情報入力シート'!Z57)</f>
        <v/>
      </c>
      <c r="S36" s="208" t="str">
        <f>IF('(入力①) 基本情報入力シート'!AA57="","",'(入力①) 基本情報入力シート'!AA57)</f>
        <v/>
      </c>
      <c r="T36" s="348"/>
      <c r="U36" s="354" t="str">
        <f>IF(P36="","",VLOOKUP(P36,'【参考】数式用2'!$A$3:$C$36,3,FALSE))</f>
        <v/>
      </c>
      <c r="V36" s="359" t="s">
        <v>253</v>
      </c>
      <c r="W36" s="362"/>
      <c r="X36" s="364" t="s">
        <v>37</v>
      </c>
      <c r="Y36" s="362"/>
      <c r="Z36" s="366" t="s">
        <v>237</v>
      </c>
      <c r="AA36" s="362"/>
      <c r="AB36" s="359" t="s">
        <v>37</v>
      </c>
      <c r="AC36" s="362"/>
      <c r="AD36" s="359" t="s">
        <v>42</v>
      </c>
      <c r="AE36" s="368" t="s">
        <v>72</v>
      </c>
      <c r="AF36" s="370" t="str">
        <f t="shared" si="0"/>
        <v/>
      </c>
      <c r="AG36" s="372" t="s">
        <v>255</v>
      </c>
      <c r="AH36" s="375" t="str">
        <f t="shared" si="1"/>
        <v/>
      </c>
      <c r="AI36" s="381"/>
      <c r="AJ36" s="385"/>
      <c r="AK36" s="381"/>
      <c r="AL36" s="394"/>
    </row>
    <row r="37" spans="1:38" ht="36.75" customHeight="1">
      <c r="A37" s="298">
        <f t="shared" si="2"/>
        <v>26</v>
      </c>
      <c r="B37" s="303" t="str">
        <f>IF('(入力①) 基本情報入力シート'!C58="","",'(入力①) 基本情報入力シート'!C58)</f>
        <v/>
      </c>
      <c r="C37" s="308" t="str">
        <f>IF('(入力①) 基本情報入力シート'!D58="","",'(入力①) 基本情報入力シート'!D58)</f>
        <v/>
      </c>
      <c r="D37" s="308" t="str">
        <f>IF('(入力①) 基本情報入力シート'!E58="","",'(入力①) 基本情報入力シート'!E58)</f>
        <v/>
      </c>
      <c r="E37" s="308" t="str">
        <f>IF('(入力①) 基本情報入力シート'!F58="","",'(入力①) 基本情報入力シート'!F58)</f>
        <v/>
      </c>
      <c r="F37" s="308" t="str">
        <f>IF('(入力①) 基本情報入力シート'!G58="","",'(入力①) 基本情報入力シート'!G58)</f>
        <v/>
      </c>
      <c r="G37" s="308" t="str">
        <f>IF('(入力①) 基本情報入力シート'!H58="","",'(入力①) 基本情報入力シート'!H58)</f>
        <v/>
      </c>
      <c r="H37" s="308" t="str">
        <f>IF('(入力①) 基本情報入力シート'!I58="","",'(入力①) 基本情報入力シート'!I58)</f>
        <v/>
      </c>
      <c r="I37" s="308" t="str">
        <f>IF('(入力①) 基本情報入力シート'!J58="","",'(入力①) 基本情報入力シート'!J58)</f>
        <v/>
      </c>
      <c r="J37" s="308" t="str">
        <f>IF('(入力①) 基本情報入力シート'!K58="","",'(入力①) 基本情報入力シート'!K58)</f>
        <v/>
      </c>
      <c r="K37" s="315" t="str">
        <f>IF('(入力①) 基本情報入力シート'!L58="","",'(入力①) 基本情報入力シート'!L58)</f>
        <v/>
      </c>
      <c r="L37" s="319" t="str">
        <f>IF('(入力①) 基本情報入力シート'!M58="","",'(入力①) 基本情報入力シート'!M58)</f>
        <v/>
      </c>
      <c r="M37" s="319" t="str">
        <f>IF('(入力①) 基本情報入力シート'!R58="","",'(入力①) 基本情報入力シート'!R58)</f>
        <v/>
      </c>
      <c r="N37" s="319" t="str">
        <f>IF('(入力①) 基本情報入力シート'!W58="","",'(入力①) 基本情報入力シート'!W58)</f>
        <v/>
      </c>
      <c r="O37" s="298" t="str">
        <f>IF('(入力①) 基本情報入力シート'!X58="","",'(入力①) 基本情報入力シート'!X58)</f>
        <v/>
      </c>
      <c r="P37" s="335" t="str">
        <f>IF('(入力①) 基本情報入力シート'!Y58="","",'(入力①) 基本情報入力シート'!Y58)</f>
        <v/>
      </c>
      <c r="Q37" s="337"/>
      <c r="R37" s="204" t="str">
        <f>IF('(入力①) 基本情報入力シート'!Z58="","",'(入力①) 基本情報入力シート'!Z58)</f>
        <v/>
      </c>
      <c r="S37" s="208" t="str">
        <f>IF('(入力①) 基本情報入力シート'!AA58="","",'(入力①) 基本情報入力シート'!AA58)</f>
        <v/>
      </c>
      <c r="T37" s="348"/>
      <c r="U37" s="354" t="str">
        <f>IF(P37="","",VLOOKUP(P37,'【参考】数式用2'!$A$3:$C$36,3,FALSE))</f>
        <v/>
      </c>
      <c r="V37" s="359" t="s">
        <v>253</v>
      </c>
      <c r="W37" s="362"/>
      <c r="X37" s="364" t="s">
        <v>37</v>
      </c>
      <c r="Y37" s="362"/>
      <c r="Z37" s="366" t="s">
        <v>237</v>
      </c>
      <c r="AA37" s="362"/>
      <c r="AB37" s="359" t="s">
        <v>37</v>
      </c>
      <c r="AC37" s="362"/>
      <c r="AD37" s="359" t="s">
        <v>42</v>
      </c>
      <c r="AE37" s="368" t="s">
        <v>72</v>
      </c>
      <c r="AF37" s="370" t="str">
        <f t="shared" si="0"/>
        <v/>
      </c>
      <c r="AG37" s="372" t="s">
        <v>255</v>
      </c>
      <c r="AH37" s="375" t="str">
        <f t="shared" si="1"/>
        <v/>
      </c>
      <c r="AI37" s="381"/>
      <c r="AJ37" s="385"/>
      <c r="AK37" s="381"/>
      <c r="AL37" s="394"/>
    </row>
    <row r="38" spans="1:38" ht="36.75" customHeight="1">
      <c r="A38" s="298">
        <f t="shared" si="2"/>
        <v>27</v>
      </c>
      <c r="B38" s="303" t="str">
        <f>IF('(入力①) 基本情報入力シート'!C59="","",'(入力①) 基本情報入力シート'!C59)</f>
        <v/>
      </c>
      <c r="C38" s="308" t="str">
        <f>IF('(入力①) 基本情報入力シート'!D59="","",'(入力①) 基本情報入力シート'!D59)</f>
        <v/>
      </c>
      <c r="D38" s="308" t="str">
        <f>IF('(入力①) 基本情報入力シート'!E59="","",'(入力①) 基本情報入力シート'!E59)</f>
        <v/>
      </c>
      <c r="E38" s="308" t="str">
        <f>IF('(入力①) 基本情報入力シート'!F59="","",'(入力①) 基本情報入力シート'!F59)</f>
        <v/>
      </c>
      <c r="F38" s="308" t="str">
        <f>IF('(入力①) 基本情報入力シート'!G59="","",'(入力①) 基本情報入力シート'!G59)</f>
        <v/>
      </c>
      <c r="G38" s="308" t="str">
        <f>IF('(入力①) 基本情報入力シート'!H59="","",'(入力①) 基本情報入力シート'!H59)</f>
        <v/>
      </c>
      <c r="H38" s="308" t="str">
        <f>IF('(入力①) 基本情報入力シート'!I59="","",'(入力①) 基本情報入力シート'!I59)</f>
        <v/>
      </c>
      <c r="I38" s="308" t="str">
        <f>IF('(入力①) 基本情報入力シート'!J59="","",'(入力①) 基本情報入力シート'!J59)</f>
        <v/>
      </c>
      <c r="J38" s="308" t="str">
        <f>IF('(入力①) 基本情報入力シート'!K59="","",'(入力①) 基本情報入力シート'!K59)</f>
        <v/>
      </c>
      <c r="K38" s="315" t="str">
        <f>IF('(入力①) 基本情報入力シート'!L59="","",'(入力①) 基本情報入力シート'!L59)</f>
        <v/>
      </c>
      <c r="L38" s="319" t="str">
        <f>IF('(入力①) 基本情報入力シート'!M59="","",'(入力①) 基本情報入力シート'!M59)</f>
        <v/>
      </c>
      <c r="M38" s="319" t="str">
        <f>IF('(入力①) 基本情報入力シート'!R59="","",'(入力①) 基本情報入力シート'!R59)</f>
        <v/>
      </c>
      <c r="N38" s="319" t="str">
        <f>IF('(入力①) 基本情報入力シート'!W59="","",'(入力①) 基本情報入力シート'!W59)</f>
        <v/>
      </c>
      <c r="O38" s="298" t="str">
        <f>IF('(入力①) 基本情報入力シート'!X59="","",'(入力①) 基本情報入力シート'!X59)</f>
        <v/>
      </c>
      <c r="P38" s="335" t="str">
        <f>IF('(入力①) 基本情報入力シート'!Y59="","",'(入力①) 基本情報入力シート'!Y59)</f>
        <v/>
      </c>
      <c r="Q38" s="337"/>
      <c r="R38" s="204" t="str">
        <f>IF('(入力①) 基本情報入力シート'!Z59="","",'(入力①) 基本情報入力シート'!Z59)</f>
        <v/>
      </c>
      <c r="S38" s="208" t="str">
        <f>IF('(入力①) 基本情報入力シート'!AA59="","",'(入力①) 基本情報入力シート'!AA59)</f>
        <v/>
      </c>
      <c r="T38" s="348"/>
      <c r="U38" s="354" t="str">
        <f>IF(P38="","",VLOOKUP(P38,'【参考】数式用2'!$A$3:$C$36,3,FALSE))</f>
        <v/>
      </c>
      <c r="V38" s="359" t="s">
        <v>253</v>
      </c>
      <c r="W38" s="362"/>
      <c r="X38" s="364" t="s">
        <v>37</v>
      </c>
      <c r="Y38" s="362"/>
      <c r="Z38" s="366" t="s">
        <v>237</v>
      </c>
      <c r="AA38" s="362"/>
      <c r="AB38" s="359" t="s">
        <v>37</v>
      </c>
      <c r="AC38" s="362"/>
      <c r="AD38" s="359" t="s">
        <v>42</v>
      </c>
      <c r="AE38" s="368" t="s">
        <v>72</v>
      </c>
      <c r="AF38" s="370" t="str">
        <f t="shared" si="0"/>
        <v/>
      </c>
      <c r="AG38" s="372" t="s">
        <v>255</v>
      </c>
      <c r="AH38" s="375" t="str">
        <f t="shared" si="1"/>
        <v/>
      </c>
      <c r="AI38" s="381"/>
      <c r="AJ38" s="385"/>
      <c r="AK38" s="381"/>
      <c r="AL38" s="394"/>
    </row>
    <row r="39" spans="1:38" ht="36.75" customHeight="1">
      <c r="A39" s="298">
        <f t="shared" si="2"/>
        <v>28</v>
      </c>
      <c r="B39" s="303" t="str">
        <f>IF('(入力①) 基本情報入力シート'!C60="","",'(入力①) 基本情報入力シート'!C60)</f>
        <v/>
      </c>
      <c r="C39" s="308" t="str">
        <f>IF('(入力①) 基本情報入力シート'!D60="","",'(入力①) 基本情報入力シート'!D60)</f>
        <v/>
      </c>
      <c r="D39" s="308" t="str">
        <f>IF('(入力①) 基本情報入力シート'!E60="","",'(入力①) 基本情報入力シート'!E60)</f>
        <v/>
      </c>
      <c r="E39" s="308" t="str">
        <f>IF('(入力①) 基本情報入力シート'!F60="","",'(入力①) 基本情報入力シート'!F60)</f>
        <v/>
      </c>
      <c r="F39" s="308" t="str">
        <f>IF('(入力①) 基本情報入力シート'!G60="","",'(入力①) 基本情報入力シート'!G60)</f>
        <v/>
      </c>
      <c r="G39" s="308" t="str">
        <f>IF('(入力①) 基本情報入力シート'!H60="","",'(入力①) 基本情報入力シート'!H60)</f>
        <v/>
      </c>
      <c r="H39" s="308" t="str">
        <f>IF('(入力①) 基本情報入力シート'!I60="","",'(入力①) 基本情報入力シート'!I60)</f>
        <v/>
      </c>
      <c r="I39" s="308" t="str">
        <f>IF('(入力①) 基本情報入力シート'!J60="","",'(入力①) 基本情報入力シート'!J60)</f>
        <v/>
      </c>
      <c r="J39" s="308" t="str">
        <f>IF('(入力①) 基本情報入力シート'!K60="","",'(入力①) 基本情報入力シート'!K60)</f>
        <v/>
      </c>
      <c r="K39" s="315" t="str">
        <f>IF('(入力①) 基本情報入力シート'!L60="","",'(入力①) 基本情報入力シート'!L60)</f>
        <v/>
      </c>
      <c r="L39" s="319" t="str">
        <f>IF('(入力①) 基本情報入力シート'!M60="","",'(入力①) 基本情報入力シート'!M60)</f>
        <v/>
      </c>
      <c r="M39" s="319" t="str">
        <f>IF('(入力①) 基本情報入力シート'!R60="","",'(入力①) 基本情報入力シート'!R60)</f>
        <v/>
      </c>
      <c r="N39" s="319" t="str">
        <f>IF('(入力①) 基本情報入力シート'!W60="","",'(入力①) 基本情報入力シート'!W60)</f>
        <v/>
      </c>
      <c r="O39" s="298" t="str">
        <f>IF('(入力①) 基本情報入力シート'!X60="","",'(入力①) 基本情報入力シート'!X60)</f>
        <v/>
      </c>
      <c r="P39" s="335" t="str">
        <f>IF('(入力①) 基本情報入力シート'!Y60="","",'(入力①) 基本情報入力シート'!Y60)</f>
        <v/>
      </c>
      <c r="Q39" s="337"/>
      <c r="R39" s="204" t="str">
        <f>IF('(入力①) 基本情報入力シート'!Z60="","",'(入力①) 基本情報入力シート'!Z60)</f>
        <v/>
      </c>
      <c r="S39" s="208" t="str">
        <f>IF('(入力①) 基本情報入力シート'!AA60="","",'(入力①) 基本情報入力シート'!AA60)</f>
        <v/>
      </c>
      <c r="T39" s="348"/>
      <c r="U39" s="354" t="str">
        <f>IF(P39="","",VLOOKUP(P39,'【参考】数式用2'!$A$3:$C$36,3,FALSE))</f>
        <v/>
      </c>
      <c r="V39" s="359" t="s">
        <v>253</v>
      </c>
      <c r="W39" s="362"/>
      <c r="X39" s="364" t="s">
        <v>37</v>
      </c>
      <c r="Y39" s="362"/>
      <c r="Z39" s="366" t="s">
        <v>237</v>
      </c>
      <c r="AA39" s="362"/>
      <c r="AB39" s="359" t="s">
        <v>37</v>
      </c>
      <c r="AC39" s="362"/>
      <c r="AD39" s="359" t="s">
        <v>42</v>
      </c>
      <c r="AE39" s="368" t="s">
        <v>72</v>
      </c>
      <c r="AF39" s="370" t="str">
        <f t="shared" si="0"/>
        <v/>
      </c>
      <c r="AG39" s="372" t="s">
        <v>255</v>
      </c>
      <c r="AH39" s="375" t="str">
        <f t="shared" si="1"/>
        <v/>
      </c>
      <c r="AI39" s="381"/>
      <c r="AJ39" s="385"/>
      <c r="AK39" s="381"/>
      <c r="AL39" s="394"/>
    </row>
    <row r="40" spans="1:38" ht="36.75" customHeight="1">
      <c r="A40" s="298">
        <f t="shared" si="2"/>
        <v>29</v>
      </c>
      <c r="B40" s="303" t="str">
        <f>IF('(入力①) 基本情報入力シート'!C61="","",'(入力①) 基本情報入力シート'!C61)</f>
        <v/>
      </c>
      <c r="C40" s="308" t="str">
        <f>IF('(入力①) 基本情報入力シート'!D61="","",'(入力①) 基本情報入力シート'!D61)</f>
        <v/>
      </c>
      <c r="D40" s="308" t="str">
        <f>IF('(入力①) 基本情報入力シート'!E61="","",'(入力①) 基本情報入力シート'!E61)</f>
        <v/>
      </c>
      <c r="E40" s="308" t="str">
        <f>IF('(入力①) 基本情報入力シート'!F61="","",'(入力①) 基本情報入力シート'!F61)</f>
        <v/>
      </c>
      <c r="F40" s="308" t="str">
        <f>IF('(入力①) 基本情報入力シート'!G61="","",'(入力①) 基本情報入力シート'!G61)</f>
        <v/>
      </c>
      <c r="G40" s="308" t="str">
        <f>IF('(入力①) 基本情報入力シート'!H61="","",'(入力①) 基本情報入力シート'!H61)</f>
        <v/>
      </c>
      <c r="H40" s="308" t="str">
        <f>IF('(入力①) 基本情報入力シート'!I61="","",'(入力①) 基本情報入力シート'!I61)</f>
        <v/>
      </c>
      <c r="I40" s="308" t="str">
        <f>IF('(入力①) 基本情報入力シート'!J61="","",'(入力①) 基本情報入力シート'!J61)</f>
        <v/>
      </c>
      <c r="J40" s="308" t="str">
        <f>IF('(入力①) 基本情報入力シート'!K61="","",'(入力①) 基本情報入力シート'!K61)</f>
        <v/>
      </c>
      <c r="K40" s="315" t="str">
        <f>IF('(入力①) 基本情報入力シート'!L61="","",'(入力①) 基本情報入力シート'!L61)</f>
        <v/>
      </c>
      <c r="L40" s="319" t="str">
        <f>IF('(入力①) 基本情報入力シート'!M61="","",'(入力①) 基本情報入力シート'!M61)</f>
        <v/>
      </c>
      <c r="M40" s="319" t="str">
        <f>IF('(入力①) 基本情報入力シート'!R61="","",'(入力①) 基本情報入力シート'!R61)</f>
        <v/>
      </c>
      <c r="N40" s="319" t="str">
        <f>IF('(入力①) 基本情報入力シート'!W61="","",'(入力①) 基本情報入力シート'!W61)</f>
        <v/>
      </c>
      <c r="O40" s="298" t="str">
        <f>IF('(入力①) 基本情報入力シート'!X61="","",'(入力①) 基本情報入力シート'!X61)</f>
        <v/>
      </c>
      <c r="P40" s="335" t="str">
        <f>IF('(入力①) 基本情報入力シート'!Y61="","",'(入力①) 基本情報入力シート'!Y61)</f>
        <v/>
      </c>
      <c r="Q40" s="337"/>
      <c r="R40" s="204" t="str">
        <f>IF('(入力①) 基本情報入力シート'!Z61="","",'(入力①) 基本情報入力シート'!Z61)</f>
        <v/>
      </c>
      <c r="S40" s="208" t="str">
        <f>IF('(入力①) 基本情報入力シート'!AA61="","",'(入力①) 基本情報入力シート'!AA61)</f>
        <v/>
      </c>
      <c r="T40" s="348"/>
      <c r="U40" s="354" t="str">
        <f>IF(P40="","",VLOOKUP(P40,'【参考】数式用2'!$A$3:$C$36,3,FALSE))</f>
        <v/>
      </c>
      <c r="V40" s="359" t="s">
        <v>253</v>
      </c>
      <c r="W40" s="362"/>
      <c r="X40" s="364" t="s">
        <v>37</v>
      </c>
      <c r="Y40" s="362"/>
      <c r="Z40" s="366" t="s">
        <v>237</v>
      </c>
      <c r="AA40" s="362"/>
      <c r="AB40" s="359" t="s">
        <v>37</v>
      </c>
      <c r="AC40" s="362"/>
      <c r="AD40" s="359" t="s">
        <v>42</v>
      </c>
      <c r="AE40" s="368" t="s">
        <v>72</v>
      </c>
      <c r="AF40" s="370" t="str">
        <f t="shared" si="0"/>
        <v/>
      </c>
      <c r="AG40" s="372" t="s">
        <v>255</v>
      </c>
      <c r="AH40" s="375" t="str">
        <f t="shared" si="1"/>
        <v/>
      </c>
      <c r="AI40" s="381"/>
      <c r="AJ40" s="385"/>
      <c r="AK40" s="381"/>
      <c r="AL40" s="394"/>
    </row>
    <row r="41" spans="1:38" ht="36.75" customHeight="1">
      <c r="A41" s="298">
        <f t="shared" si="2"/>
        <v>30</v>
      </c>
      <c r="B41" s="303" t="str">
        <f>IF('(入力①) 基本情報入力シート'!C62="","",'(入力①) 基本情報入力シート'!C62)</f>
        <v/>
      </c>
      <c r="C41" s="308" t="str">
        <f>IF('(入力①) 基本情報入力シート'!D62="","",'(入力①) 基本情報入力シート'!D62)</f>
        <v/>
      </c>
      <c r="D41" s="308" t="str">
        <f>IF('(入力①) 基本情報入力シート'!E62="","",'(入力①) 基本情報入力シート'!E62)</f>
        <v/>
      </c>
      <c r="E41" s="308" t="str">
        <f>IF('(入力①) 基本情報入力シート'!F62="","",'(入力①) 基本情報入力シート'!F62)</f>
        <v/>
      </c>
      <c r="F41" s="308" t="str">
        <f>IF('(入力①) 基本情報入力シート'!G62="","",'(入力①) 基本情報入力シート'!G62)</f>
        <v/>
      </c>
      <c r="G41" s="308" t="str">
        <f>IF('(入力①) 基本情報入力シート'!H62="","",'(入力①) 基本情報入力シート'!H62)</f>
        <v/>
      </c>
      <c r="H41" s="308" t="str">
        <f>IF('(入力①) 基本情報入力シート'!I62="","",'(入力①) 基本情報入力シート'!I62)</f>
        <v/>
      </c>
      <c r="I41" s="308" t="str">
        <f>IF('(入力①) 基本情報入力シート'!J62="","",'(入力①) 基本情報入力シート'!J62)</f>
        <v/>
      </c>
      <c r="J41" s="308" t="str">
        <f>IF('(入力①) 基本情報入力シート'!K62="","",'(入力①) 基本情報入力シート'!K62)</f>
        <v/>
      </c>
      <c r="K41" s="315" t="str">
        <f>IF('(入力①) 基本情報入力シート'!L62="","",'(入力①) 基本情報入力シート'!L62)</f>
        <v/>
      </c>
      <c r="L41" s="319" t="str">
        <f>IF('(入力①) 基本情報入力シート'!M62="","",'(入力①) 基本情報入力シート'!M62)</f>
        <v/>
      </c>
      <c r="M41" s="319" t="str">
        <f>IF('(入力①) 基本情報入力シート'!R62="","",'(入力①) 基本情報入力シート'!R62)</f>
        <v/>
      </c>
      <c r="N41" s="319" t="str">
        <f>IF('(入力①) 基本情報入力シート'!W62="","",'(入力①) 基本情報入力シート'!W62)</f>
        <v/>
      </c>
      <c r="O41" s="298" t="str">
        <f>IF('(入力①) 基本情報入力シート'!X62="","",'(入力①) 基本情報入力シート'!X62)</f>
        <v/>
      </c>
      <c r="P41" s="335" t="str">
        <f>IF('(入力①) 基本情報入力シート'!Y62="","",'(入力①) 基本情報入力シート'!Y62)</f>
        <v/>
      </c>
      <c r="Q41" s="337"/>
      <c r="R41" s="204" t="str">
        <f>IF('(入力①) 基本情報入力シート'!Z62="","",'(入力①) 基本情報入力シート'!Z62)</f>
        <v/>
      </c>
      <c r="S41" s="208" t="str">
        <f>IF('(入力①) 基本情報入力シート'!AA62="","",'(入力①) 基本情報入力シート'!AA62)</f>
        <v/>
      </c>
      <c r="T41" s="348"/>
      <c r="U41" s="354" t="str">
        <f>IF(P41="","",VLOOKUP(P41,'【参考】数式用2'!$A$3:$C$36,3,FALSE))</f>
        <v/>
      </c>
      <c r="V41" s="359" t="s">
        <v>253</v>
      </c>
      <c r="W41" s="362"/>
      <c r="X41" s="364" t="s">
        <v>37</v>
      </c>
      <c r="Y41" s="362"/>
      <c r="Z41" s="366" t="s">
        <v>237</v>
      </c>
      <c r="AA41" s="362"/>
      <c r="AB41" s="359" t="s">
        <v>37</v>
      </c>
      <c r="AC41" s="362"/>
      <c r="AD41" s="359" t="s">
        <v>42</v>
      </c>
      <c r="AE41" s="368" t="s">
        <v>72</v>
      </c>
      <c r="AF41" s="370" t="str">
        <f t="shared" si="0"/>
        <v/>
      </c>
      <c r="AG41" s="372" t="s">
        <v>255</v>
      </c>
      <c r="AH41" s="375" t="str">
        <f t="shared" si="1"/>
        <v/>
      </c>
      <c r="AI41" s="381"/>
      <c r="AJ41" s="385"/>
      <c r="AK41" s="381"/>
      <c r="AL41" s="394"/>
    </row>
    <row r="42" spans="1:38" ht="36.75" customHeight="1">
      <c r="A42" s="298">
        <f t="shared" si="2"/>
        <v>31</v>
      </c>
      <c r="B42" s="303" t="str">
        <f>IF('(入力①) 基本情報入力シート'!C63="","",'(入力①) 基本情報入力シート'!C63)</f>
        <v/>
      </c>
      <c r="C42" s="308" t="str">
        <f>IF('(入力①) 基本情報入力シート'!D63="","",'(入力①) 基本情報入力シート'!D63)</f>
        <v/>
      </c>
      <c r="D42" s="308" t="str">
        <f>IF('(入力①) 基本情報入力シート'!E63="","",'(入力①) 基本情報入力シート'!E63)</f>
        <v/>
      </c>
      <c r="E42" s="308" t="str">
        <f>IF('(入力①) 基本情報入力シート'!F63="","",'(入力①) 基本情報入力シート'!F63)</f>
        <v/>
      </c>
      <c r="F42" s="308" t="str">
        <f>IF('(入力①) 基本情報入力シート'!G63="","",'(入力①) 基本情報入力シート'!G63)</f>
        <v/>
      </c>
      <c r="G42" s="308" t="str">
        <f>IF('(入力①) 基本情報入力シート'!H63="","",'(入力①) 基本情報入力シート'!H63)</f>
        <v/>
      </c>
      <c r="H42" s="308" t="str">
        <f>IF('(入力①) 基本情報入力シート'!I63="","",'(入力①) 基本情報入力シート'!I63)</f>
        <v/>
      </c>
      <c r="I42" s="308" t="str">
        <f>IF('(入力①) 基本情報入力シート'!J63="","",'(入力①) 基本情報入力シート'!J63)</f>
        <v/>
      </c>
      <c r="J42" s="308" t="str">
        <f>IF('(入力①) 基本情報入力シート'!K63="","",'(入力①) 基本情報入力シート'!K63)</f>
        <v/>
      </c>
      <c r="K42" s="315" t="str">
        <f>IF('(入力①) 基本情報入力シート'!L63="","",'(入力①) 基本情報入力シート'!L63)</f>
        <v/>
      </c>
      <c r="L42" s="319" t="str">
        <f>IF('(入力①) 基本情報入力シート'!M63="","",'(入力①) 基本情報入力シート'!M63)</f>
        <v/>
      </c>
      <c r="M42" s="319" t="str">
        <f>IF('(入力①) 基本情報入力シート'!R63="","",'(入力①) 基本情報入力シート'!R63)</f>
        <v/>
      </c>
      <c r="N42" s="319" t="str">
        <f>IF('(入力①) 基本情報入力シート'!W63="","",'(入力①) 基本情報入力シート'!W63)</f>
        <v/>
      </c>
      <c r="O42" s="298" t="str">
        <f>IF('(入力①) 基本情報入力シート'!X63="","",'(入力①) 基本情報入力シート'!X63)</f>
        <v/>
      </c>
      <c r="P42" s="335" t="str">
        <f>IF('(入力①) 基本情報入力シート'!Y63="","",'(入力①) 基本情報入力シート'!Y63)</f>
        <v/>
      </c>
      <c r="Q42" s="337"/>
      <c r="R42" s="204" t="str">
        <f>IF('(入力①) 基本情報入力シート'!Z63="","",'(入力①) 基本情報入力シート'!Z63)</f>
        <v/>
      </c>
      <c r="S42" s="208" t="str">
        <f>IF('(入力①) 基本情報入力シート'!AA63="","",'(入力①) 基本情報入力シート'!AA63)</f>
        <v/>
      </c>
      <c r="T42" s="348"/>
      <c r="U42" s="354" t="str">
        <f>IF(P42="","",VLOOKUP(P42,'【参考】数式用2'!$A$3:$C$36,3,FALSE))</f>
        <v/>
      </c>
      <c r="V42" s="359" t="s">
        <v>253</v>
      </c>
      <c r="W42" s="362"/>
      <c r="X42" s="364" t="s">
        <v>37</v>
      </c>
      <c r="Y42" s="362"/>
      <c r="Z42" s="366" t="s">
        <v>237</v>
      </c>
      <c r="AA42" s="362"/>
      <c r="AB42" s="359" t="s">
        <v>37</v>
      </c>
      <c r="AC42" s="362"/>
      <c r="AD42" s="359" t="s">
        <v>42</v>
      </c>
      <c r="AE42" s="368" t="s">
        <v>72</v>
      </c>
      <c r="AF42" s="370" t="str">
        <f t="shared" si="0"/>
        <v/>
      </c>
      <c r="AG42" s="372" t="s">
        <v>255</v>
      </c>
      <c r="AH42" s="375" t="str">
        <f t="shared" si="1"/>
        <v/>
      </c>
      <c r="AI42" s="381"/>
      <c r="AJ42" s="385"/>
      <c r="AK42" s="381"/>
      <c r="AL42" s="394"/>
    </row>
    <row r="43" spans="1:38" ht="36.75" customHeight="1">
      <c r="A43" s="298">
        <f t="shared" si="2"/>
        <v>32</v>
      </c>
      <c r="B43" s="303" t="str">
        <f>IF('(入力①) 基本情報入力シート'!C64="","",'(入力①) 基本情報入力シート'!C64)</f>
        <v/>
      </c>
      <c r="C43" s="308" t="str">
        <f>IF('(入力①) 基本情報入力シート'!D64="","",'(入力①) 基本情報入力シート'!D64)</f>
        <v/>
      </c>
      <c r="D43" s="308" t="str">
        <f>IF('(入力①) 基本情報入力シート'!E64="","",'(入力①) 基本情報入力シート'!E64)</f>
        <v/>
      </c>
      <c r="E43" s="308" t="str">
        <f>IF('(入力①) 基本情報入力シート'!F64="","",'(入力①) 基本情報入力シート'!F64)</f>
        <v/>
      </c>
      <c r="F43" s="308" t="str">
        <f>IF('(入力①) 基本情報入力シート'!G64="","",'(入力①) 基本情報入力シート'!G64)</f>
        <v/>
      </c>
      <c r="G43" s="308" t="str">
        <f>IF('(入力①) 基本情報入力シート'!H64="","",'(入力①) 基本情報入力シート'!H64)</f>
        <v/>
      </c>
      <c r="H43" s="308" t="str">
        <f>IF('(入力①) 基本情報入力シート'!I64="","",'(入力①) 基本情報入力シート'!I64)</f>
        <v/>
      </c>
      <c r="I43" s="308" t="str">
        <f>IF('(入力①) 基本情報入力シート'!J64="","",'(入力①) 基本情報入力シート'!J64)</f>
        <v/>
      </c>
      <c r="J43" s="308" t="str">
        <f>IF('(入力①) 基本情報入力シート'!K64="","",'(入力①) 基本情報入力シート'!K64)</f>
        <v/>
      </c>
      <c r="K43" s="315" t="str">
        <f>IF('(入力①) 基本情報入力シート'!L64="","",'(入力①) 基本情報入力シート'!L64)</f>
        <v/>
      </c>
      <c r="L43" s="319" t="str">
        <f>IF('(入力①) 基本情報入力シート'!M64="","",'(入力①) 基本情報入力シート'!M64)</f>
        <v/>
      </c>
      <c r="M43" s="319" t="str">
        <f>IF('(入力①) 基本情報入力シート'!R64="","",'(入力①) 基本情報入力シート'!R64)</f>
        <v/>
      </c>
      <c r="N43" s="319" t="str">
        <f>IF('(入力①) 基本情報入力シート'!W64="","",'(入力①) 基本情報入力シート'!W64)</f>
        <v/>
      </c>
      <c r="O43" s="298" t="str">
        <f>IF('(入力①) 基本情報入力シート'!X64="","",'(入力①) 基本情報入力シート'!X64)</f>
        <v/>
      </c>
      <c r="P43" s="335" t="str">
        <f>IF('(入力①) 基本情報入力シート'!Y64="","",'(入力①) 基本情報入力シート'!Y64)</f>
        <v/>
      </c>
      <c r="Q43" s="337"/>
      <c r="R43" s="204" t="str">
        <f>IF('(入力①) 基本情報入力シート'!Z64="","",'(入力①) 基本情報入力シート'!Z64)</f>
        <v/>
      </c>
      <c r="S43" s="208" t="str">
        <f>IF('(入力①) 基本情報入力シート'!AA64="","",'(入力①) 基本情報入力シート'!AA64)</f>
        <v/>
      </c>
      <c r="T43" s="348"/>
      <c r="U43" s="354" t="str">
        <f>IF(P43="","",VLOOKUP(P43,'【参考】数式用2'!$A$3:$C$36,3,FALSE))</f>
        <v/>
      </c>
      <c r="V43" s="359" t="s">
        <v>253</v>
      </c>
      <c r="W43" s="362"/>
      <c r="X43" s="364" t="s">
        <v>37</v>
      </c>
      <c r="Y43" s="362"/>
      <c r="Z43" s="366" t="s">
        <v>237</v>
      </c>
      <c r="AA43" s="362"/>
      <c r="AB43" s="359" t="s">
        <v>37</v>
      </c>
      <c r="AC43" s="362"/>
      <c r="AD43" s="359" t="s">
        <v>42</v>
      </c>
      <c r="AE43" s="368" t="s">
        <v>72</v>
      </c>
      <c r="AF43" s="370" t="str">
        <f t="shared" si="0"/>
        <v/>
      </c>
      <c r="AG43" s="372" t="s">
        <v>255</v>
      </c>
      <c r="AH43" s="375" t="str">
        <f t="shared" si="1"/>
        <v/>
      </c>
      <c r="AI43" s="381"/>
      <c r="AJ43" s="385"/>
      <c r="AK43" s="381"/>
      <c r="AL43" s="394"/>
    </row>
    <row r="44" spans="1:38" ht="36.75" customHeight="1">
      <c r="A44" s="298">
        <f t="shared" si="2"/>
        <v>33</v>
      </c>
      <c r="B44" s="303" t="str">
        <f>IF('(入力①) 基本情報入力シート'!C65="","",'(入力①) 基本情報入力シート'!C65)</f>
        <v/>
      </c>
      <c r="C44" s="308" t="str">
        <f>IF('(入力①) 基本情報入力シート'!D65="","",'(入力①) 基本情報入力シート'!D65)</f>
        <v/>
      </c>
      <c r="D44" s="308" t="str">
        <f>IF('(入力①) 基本情報入力シート'!E65="","",'(入力①) 基本情報入力シート'!E65)</f>
        <v/>
      </c>
      <c r="E44" s="308" t="str">
        <f>IF('(入力①) 基本情報入力シート'!F65="","",'(入力①) 基本情報入力シート'!F65)</f>
        <v/>
      </c>
      <c r="F44" s="308" t="str">
        <f>IF('(入力①) 基本情報入力シート'!G65="","",'(入力①) 基本情報入力シート'!G65)</f>
        <v/>
      </c>
      <c r="G44" s="308" t="str">
        <f>IF('(入力①) 基本情報入力シート'!H65="","",'(入力①) 基本情報入力シート'!H65)</f>
        <v/>
      </c>
      <c r="H44" s="308" t="str">
        <f>IF('(入力①) 基本情報入力シート'!I65="","",'(入力①) 基本情報入力シート'!I65)</f>
        <v/>
      </c>
      <c r="I44" s="308" t="str">
        <f>IF('(入力①) 基本情報入力シート'!J65="","",'(入力①) 基本情報入力シート'!J65)</f>
        <v/>
      </c>
      <c r="J44" s="308" t="str">
        <f>IF('(入力①) 基本情報入力シート'!K65="","",'(入力①) 基本情報入力シート'!K65)</f>
        <v/>
      </c>
      <c r="K44" s="315" t="str">
        <f>IF('(入力①) 基本情報入力シート'!L65="","",'(入力①) 基本情報入力シート'!L65)</f>
        <v/>
      </c>
      <c r="L44" s="319" t="str">
        <f>IF('(入力①) 基本情報入力シート'!M65="","",'(入力①) 基本情報入力シート'!M65)</f>
        <v/>
      </c>
      <c r="M44" s="319" t="str">
        <f>IF('(入力①) 基本情報入力シート'!R65="","",'(入力①) 基本情報入力シート'!R65)</f>
        <v/>
      </c>
      <c r="N44" s="319" t="str">
        <f>IF('(入力①) 基本情報入力シート'!W65="","",'(入力①) 基本情報入力シート'!W65)</f>
        <v/>
      </c>
      <c r="O44" s="298" t="str">
        <f>IF('(入力①) 基本情報入力シート'!X65="","",'(入力①) 基本情報入力シート'!X65)</f>
        <v/>
      </c>
      <c r="P44" s="335" t="str">
        <f>IF('(入力①) 基本情報入力シート'!Y65="","",'(入力①) 基本情報入力シート'!Y65)</f>
        <v/>
      </c>
      <c r="Q44" s="337"/>
      <c r="R44" s="204" t="str">
        <f>IF('(入力①) 基本情報入力シート'!Z65="","",'(入力①) 基本情報入力シート'!Z65)</f>
        <v/>
      </c>
      <c r="S44" s="208" t="str">
        <f>IF('(入力①) 基本情報入力シート'!AA65="","",'(入力①) 基本情報入力シート'!AA65)</f>
        <v/>
      </c>
      <c r="T44" s="348"/>
      <c r="U44" s="354" t="str">
        <f>IF(P44="","",VLOOKUP(P44,'【参考】数式用2'!$A$3:$C$36,3,FALSE))</f>
        <v/>
      </c>
      <c r="V44" s="359" t="s">
        <v>253</v>
      </c>
      <c r="W44" s="362"/>
      <c r="X44" s="364" t="s">
        <v>37</v>
      </c>
      <c r="Y44" s="362"/>
      <c r="Z44" s="366" t="s">
        <v>237</v>
      </c>
      <c r="AA44" s="362"/>
      <c r="AB44" s="359" t="s">
        <v>37</v>
      </c>
      <c r="AC44" s="362"/>
      <c r="AD44" s="359" t="s">
        <v>42</v>
      </c>
      <c r="AE44" s="368" t="s">
        <v>72</v>
      </c>
      <c r="AF44" s="370" t="str">
        <f t="shared" si="0"/>
        <v/>
      </c>
      <c r="AG44" s="372" t="s">
        <v>255</v>
      </c>
      <c r="AH44" s="375" t="str">
        <f t="shared" si="1"/>
        <v/>
      </c>
      <c r="AI44" s="381"/>
      <c r="AJ44" s="385"/>
      <c r="AK44" s="381"/>
      <c r="AL44" s="394"/>
    </row>
    <row r="45" spans="1:38" ht="36.75" customHeight="1">
      <c r="A45" s="298">
        <f t="shared" si="2"/>
        <v>34</v>
      </c>
      <c r="B45" s="303" t="str">
        <f>IF('(入力①) 基本情報入力シート'!C66="","",'(入力①) 基本情報入力シート'!C66)</f>
        <v/>
      </c>
      <c r="C45" s="308" t="str">
        <f>IF('(入力①) 基本情報入力シート'!D66="","",'(入力①) 基本情報入力シート'!D66)</f>
        <v/>
      </c>
      <c r="D45" s="308" t="str">
        <f>IF('(入力①) 基本情報入力シート'!E66="","",'(入力①) 基本情報入力シート'!E66)</f>
        <v/>
      </c>
      <c r="E45" s="308" t="str">
        <f>IF('(入力①) 基本情報入力シート'!F66="","",'(入力①) 基本情報入力シート'!F66)</f>
        <v/>
      </c>
      <c r="F45" s="308" t="str">
        <f>IF('(入力①) 基本情報入力シート'!G66="","",'(入力①) 基本情報入力シート'!G66)</f>
        <v/>
      </c>
      <c r="G45" s="308" t="str">
        <f>IF('(入力①) 基本情報入力シート'!H66="","",'(入力①) 基本情報入力シート'!H66)</f>
        <v/>
      </c>
      <c r="H45" s="308" t="str">
        <f>IF('(入力①) 基本情報入力シート'!I66="","",'(入力①) 基本情報入力シート'!I66)</f>
        <v/>
      </c>
      <c r="I45" s="308" t="str">
        <f>IF('(入力①) 基本情報入力シート'!J66="","",'(入力①) 基本情報入力シート'!J66)</f>
        <v/>
      </c>
      <c r="J45" s="308" t="str">
        <f>IF('(入力①) 基本情報入力シート'!K66="","",'(入力①) 基本情報入力シート'!K66)</f>
        <v/>
      </c>
      <c r="K45" s="315" t="str">
        <f>IF('(入力①) 基本情報入力シート'!L66="","",'(入力①) 基本情報入力シート'!L66)</f>
        <v/>
      </c>
      <c r="L45" s="319" t="str">
        <f>IF('(入力①) 基本情報入力シート'!M66="","",'(入力①) 基本情報入力シート'!M66)</f>
        <v/>
      </c>
      <c r="M45" s="319" t="str">
        <f>IF('(入力①) 基本情報入力シート'!R66="","",'(入力①) 基本情報入力シート'!R66)</f>
        <v/>
      </c>
      <c r="N45" s="319" t="str">
        <f>IF('(入力①) 基本情報入力シート'!W66="","",'(入力①) 基本情報入力シート'!W66)</f>
        <v/>
      </c>
      <c r="O45" s="298" t="str">
        <f>IF('(入力①) 基本情報入力シート'!X66="","",'(入力①) 基本情報入力シート'!X66)</f>
        <v/>
      </c>
      <c r="P45" s="335" t="str">
        <f>IF('(入力①) 基本情報入力シート'!Y66="","",'(入力①) 基本情報入力シート'!Y66)</f>
        <v/>
      </c>
      <c r="Q45" s="337"/>
      <c r="R45" s="204" t="str">
        <f>IF('(入力①) 基本情報入力シート'!Z66="","",'(入力①) 基本情報入力シート'!Z66)</f>
        <v/>
      </c>
      <c r="S45" s="208" t="str">
        <f>IF('(入力①) 基本情報入力シート'!AA66="","",'(入力①) 基本情報入力シート'!AA66)</f>
        <v/>
      </c>
      <c r="T45" s="348"/>
      <c r="U45" s="354" t="str">
        <f>IF(P45="","",VLOOKUP(P45,'【参考】数式用2'!$A$3:$C$36,3,FALSE))</f>
        <v/>
      </c>
      <c r="V45" s="359" t="s">
        <v>253</v>
      </c>
      <c r="W45" s="362"/>
      <c r="X45" s="364" t="s">
        <v>37</v>
      </c>
      <c r="Y45" s="362"/>
      <c r="Z45" s="366" t="s">
        <v>237</v>
      </c>
      <c r="AA45" s="362"/>
      <c r="AB45" s="359" t="s">
        <v>37</v>
      </c>
      <c r="AC45" s="362"/>
      <c r="AD45" s="359" t="s">
        <v>42</v>
      </c>
      <c r="AE45" s="368" t="s">
        <v>72</v>
      </c>
      <c r="AF45" s="370" t="str">
        <f t="shared" si="0"/>
        <v/>
      </c>
      <c r="AG45" s="372" t="s">
        <v>255</v>
      </c>
      <c r="AH45" s="375" t="str">
        <f t="shared" si="1"/>
        <v/>
      </c>
      <c r="AI45" s="381"/>
      <c r="AJ45" s="385"/>
      <c r="AK45" s="381"/>
      <c r="AL45" s="394"/>
    </row>
    <row r="46" spans="1:38" ht="36.75" customHeight="1">
      <c r="A46" s="298">
        <f t="shared" si="2"/>
        <v>35</v>
      </c>
      <c r="B46" s="303" t="str">
        <f>IF('(入力①) 基本情報入力シート'!C67="","",'(入力①) 基本情報入力シート'!C67)</f>
        <v/>
      </c>
      <c r="C46" s="308" t="str">
        <f>IF('(入力①) 基本情報入力シート'!D67="","",'(入力①) 基本情報入力シート'!D67)</f>
        <v/>
      </c>
      <c r="D46" s="308" t="str">
        <f>IF('(入力①) 基本情報入力シート'!E67="","",'(入力①) 基本情報入力シート'!E67)</f>
        <v/>
      </c>
      <c r="E46" s="308" t="str">
        <f>IF('(入力①) 基本情報入力シート'!F67="","",'(入力①) 基本情報入力シート'!F67)</f>
        <v/>
      </c>
      <c r="F46" s="308" t="str">
        <f>IF('(入力①) 基本情報入力シート'!G67="","",'(入力①) 基本情報入力シート'!G67)</f>
        <v/>
      </c>
      <c r="G46" s="308" t="str">
        <f>IF('(入力①) 基本情報入力シート'!H67="","",'(入力①) 基本情報入力シート'!H67)</f>
        <v/>
      </c>
      <c r="H46" s="308" t="str">
        <f>IF('(入力①) 基本情報入力シート'!I67="","",'(入力①) 基本情報入力シート'!I67)</f>
        <v/>
      </c>
      <c r="I46" s="308" t="str">
        <f>IF('(入力①) 基本情報入力シート'!J67="","",'(入力①) 基本情報入力シート'!J67)</f>
        <v/>
      </c>
      <c r="J46" s="308" t="str">
        <f>IF('(入力①) 基本情報入力シート'!K67="","",'(入力①) 基本情報入力シート'!K67)</f>
        <v/>
      </c>
      <c r="K46" s="315" t="str">
        <f>IF('(入力①) 基本情報入力シート'!L67="","",'(入力①) 基本情報入力シート'!L67)</f>
        <v/>
      </c>
      <c r="L46" s="319" t="str">
        <f>IF('(入力①) 基本情報入力シート'!M67="","",'(入力①) 基本情報入力シート'!M67)</f>
        <v/>
      </c>
      <c r="M46" s="319" t="str">
        <f>IF('(入力①) 基本情報入力シート'!R67="","",'(入力①) 基本情報入力シート'!R67)</f>
        <v/>
      </c>
      <c r="N46" s="319" t="str">
        <f>IF('(入力①) 基本情報入力シート'!W67="","",'(入力①) 基本情報入力シート'!W67)</f>
        <v/>
      </c>
      <c r="O46" s="298" t="str">
        <f>IF('(入力①) 基本情報入力シート'!X67="","",'(入力①) 基本情報入力シート'!X67)</f>
        <v/>
      </c>
      <c r="P46" s="335" t="str">
        <f>IF('(入力①) 基本情報入力シート'!Y67="","",'(入力①) 基本情報入力シート'!Y67)</f>
        <v/>
      </c>
      <c r="Q46" s="337"/>
      <c r="R46" s="204" t="str">
        <f>IF('(入力①) 基本情報入力シート'!Z67="","",'(入力①) 基本情報入力シート'!Z67)</f>
        <v/>
      </c>
      <c r="S46" s="208" t="str">
        <f>IF('(入力①) 基本情報入力シート'!AA67="","",'(入力①) 基本情報入力シート'!AA67)</f>
        <v/>
      </c>
      <c r="T46" s="348"/>
      <c r="U46" s="354" t="str">
        <f>IF(P46="","",VLOOKUP(P46,'【参考】数式用2'!$A$3:$C$36,3,FALSE))</f>
        <v/>
      </c>
      <c r="V46" s="359" t="s">
        <v>253</v>
      </c>
      <c r="W46" s="362"/>
      <c r="X46" s="364" t="s">
        <v>37</v>
      </c>
      <c r="Y46" s="362"/>
      <c r="Z46" s="366" t="s">
        <v>237</v>
      </c>
      <c r="AA46" s="362"/>
      <c r="AB46" s="359" t="s">
        <v>37</v>
      </c>
      <c r="AC46" s="362"/>
      <c r="AD46" s="359" t="s">
        <v>42</v>
      </c>
      <c r="AE46" s="368" t="s">
        <v>72</v>
      </c>
      <c r="AF46" s="370" t="str">
        <f t="shared" si="0"/>
        <v/>
      </c>
      <c r="AG46" s="372" t="s">
        <v>255</v>
      </c>
      <c r="AH46" s="375" t="str">
        <f t="shared" si="1"/>
        <v/>
      </c>
      <c r="AI46" s="381"/>
      <c r="AJ46" s="385"/>
      <c r="AK46" s="381"/>
      <c r="AL46" s="394"/>
    </row>
    <row r="47" spans="1:38" ht="36.75" customHeight="1">
      <c r="A47" s="298">
        <f t="shared" si="2"/>
        <v>36</v>
      </c>
      <c r="B47" s="303" t="str">
        <f>IF('(入力①) 基本情報入力シート'!C68="","",'(入力①) 基本情報入力シート'!C68)</f>
        <v/>
      </c>
      <c r="C47" s="308" t="str">
        <f>IF('(入力①) 基本情報入力シート'!D68="","",'(入力①) 基本情報入力シート'!D68)</f>
        <v/>
      </c>
      <c r="D47" s="308" t="str">
        <f>IF('(入力①) 基本情報入力シート'!E68="","",'(入力①) 基本情報入力シート'!E68)</f>
        <v/>
      </c>
      <c r="E47" s="308" t="str">
        <f>IF('(入力①) 基本情報入力シート'!F68="","",'(入力①) 基本情報入力シート'!F68)</f>
        <v/>
      </c>
      <c r="F47" s="308" t="str">
        <f>IF('(入力①) 基本情報入力シート'!G68="","",'(入力①) 基本情報入力シート'!G68)</f>
        <v/>
      </c>
      <c r="G47" s="308" t="str">
        <f>IF('(入力①) 基本情報入力シート'!H68="","",'(入力①) 基本情報入力シート'!H68)</f>
        <v/>
      </c>
      <c r="H47" s="308" t="str">
        <f>IF('(入力①) 基本情報入力シート'!I68="","",'(入力①) 基本情報入力シート'!I68)</f>
        <v/>
      </c>
      <c r="I47" s="308" t="str">
        <f>IF('(入力①) 基本情報入力シート'!J68="","",'(入力①) 基本情報入力シート'!J68)</f>
        <v/>
      </c>
      <c r="J47" s="308" t="str">
        <f>IF('(入力①) 基本情報入力シート'!K68="","",'(入力①) 基本情報入力シート'!K68)</f>
        <v/>
      </c>
      <c r="K47" s="315" t="str">
        <f>IF('(入力①) 基本情報入力シート'!L68="","",'(入力①) 基本情報入力シート'!L68)</f>
        <v/>
      </c>
      <c r="L47" s="319" t="str">
        <f>IF('(入力①) 基本情報入力シート'!M68="","",'(入力①) 基本情報入力シート'!M68)</f>
        <v/>
      </c>
      <c r="M47" s="319" t="str">
        <f>IF('(入力①) 基本情報入力シート'!R68="","",'(入力①) 基本情報入力シート'!R68)</f>
        <v/>
      </c>
      <c r="N47" s="319" t="str">
        <f>IF('(入力①) 基本情報入力シート'!W68="","",'(入力①) 基本情報入力シート'!W68)</f>
        <v/>
      </c>
      <c r="O47" s="298" t="str">
        <f>IF('(入力①) 基本情報入力シート'!X68="","",'(入力①) 基本情報入力シート'!X68)</f>
        <v/>
      </c>
      <c r="P47" s="335" t="str">
        <f>IF('(入力①) 基本情報入力シート'!Y68="","",'(入力①) 基本情報入力シート'!Y68)</f>
        <v/>
      </c>
      <c r="Q47" s="337"/>
      <c r="R47" s="204" t="str">
        <f>IF('(入力①) 基本情報入力シート'!Z68="","",'(入力①) 基本情報入力シート'!Z68)</f>
        <v/>
      </c>
      <c r="S47" s="208" t="str">
        <f>IF('(入力①) 基本情報入力シート'!AA68="","",'(入力①) 基本情報入力シート'!AA68)</f>
        <v/>
      </c>
      <c r="T47" s="348"/>
      <c r="U47" s="354" t="str">
        <f>IF(P47="","",VLOOKUP(P47,'【参考】数式用2'!$A$3:$C$36,3,FALSE))</f>
        <v/>
      </c>
      <c r="V47" s="359" t="s">
        <v>253</v>
      </c>
      <c r="W47" s="362"/>
      <c r="X47" s="364" t="s">
        <v>37</v>
      </c>
      <c r="Y47" s="362"/>
      <c r="Z47" s="366" t="s">
        <v>237</v>
      </c>
      <c r="AA47" s="362"/>
      <c r="AB47" s="359" t="s">
        <v>37</v>
      </c>
      <c r="AC47" s="362"/>
      <c r="AD47" s="359" t="s">
        <v>42</v>
      </c>
      <c r="AE47" s="368" t="s">
        <v>72</v>
      </c>
      <c r="AF47" s="370" t="str">
        <f t="shared" si="0"/>
        <v/>
      </c>
      <c r="AG47" s="372" t="s">
        <v>255</v>
      </c>
      <c r="AH47" s="375" t="str">
        <f t="shared" si="1"/>
        <v/>
      </c>
      <c r="AI47" s="381"/>
      <c r="AJ47" s="385"/>
      <c r="AK47" s="381"/>
      <c r="AL47" s="394"/>
    </row>
    <row r="48" spans="1:38" ht="36.75" customHeight="1">
      <c r="A48" s="298">
        <f t="shared" si="2"/>
        <v>37</v>
      </c>
      <c r="B48" s="303" t="str">
        <f>IF('(入力①) 基本情報入力シート'!C69="","",'(入力①) 基本情報入力シート'!C69)</f>
        <v/>
      </c>
      <c r="C48" s="308" t="str">
        <f>IF('(入力①) 基本情報入力シート'!D69="","",'(入力①) 基本情報入力シート'!D69)</f>
        <v/>
      </c>
      <c r="D48" s="308" t="str">
        <f>IF('(入力①) 基本情報入力シート'!E69="","",'(入力①) 基本情報入力シート'!E69)</f>
        <v/>
      </c>
      <c r="E48" s="308" t="str">
        <f>IF('(入力①) 基本情報入力シート'!F69="","",'(入力①) 基本情報入力シート'!F69)</f>
        <v/>
      </c>
      <c r="F48" s="308" t="str">
        <f>IF('(入力①) 基本情報入力シート'!G69="","",'(入力①) 基本情報入力シート'!G69)</f>
        <v/>
      </c>
      <c r="G48" s="308" t="str">
        <f>IF('(入力①) 基本情報入力シート'!H69="","",'(入力①) 基本情報入力シート'!H69)</f>
        <v/>
      </c>
      <c r="H48" s="308" t="str">
        <f>IF('(入力①) 基本情報入力シート'!I69="","",'(入力①) 基本情報入力シート'!I69)</f>
        <v/>
      </c>
      <c r="I48" s="308" t="str">
        <f>IF('(入力①) 基本情報入力シート'!J69="","",'(入力①) 基本情報入力シート'!J69)</f>
        <v/>
      </c>
      <c r="J48" s="308" t="str">
        <f>IF('(入力①) 基本情報入力シート'!K69="","",'(入力①) 基本情報入力シート'!K69)</f>
        <v/>
      </c>
      <c r="K48" s="315" t="str">
        <f>IF('(入力①) 基本情報入力シート'!L69="","",'(入力①) 基本情報入力シート'!L69)</f>
        <v/>
      </c>
      <c r="L48" s="319" t="str">
        <f>IF('(入力①) 基本情報入力シート'!M69="","",'(入力①) 基本情報入力シート'!M69)</f>
        <v/>
      </c>
      <c r="M48" s="319" t="str">
        <f>IF('(入力①) 基本情報入力シート'!R69="","",'(入力①) 基本情報入力シート'!R69)</f>
        <v/>
      </c>
      <c r="N48" s="319" t="str">
        <f>IF('(入力①) 基本情報入力シート'!W69="","",'(入力①) 基本情報入力シート'!W69)</f>
        <v/>
      </c>
      <c r="O48" s="298" t="str">
        <f>IF('(入力①) 基本情報入力シート'!X69="","",'(入力①) 基本情報入力シート'!X69)</f>
        <v/>
      </c>
      <c r="P48" s="335" t="str">
        <f>IF('(入力①) 基本情報入力シート'!Y69="","",'(入力①) 基本情報入力シート'!Y69)</f>
        <v/>
      </c>
      <c r="Q48" s="337"/>
      <c r="R48" s="204" t="str">
        <f>IF('(入力①) 基本情報入力シート'!Z69="","",'(入力①) 基本情報入力シート'!Z69)</f>
        <v/>
      </c>
      <c r="S48" s="208" t="str">
        <f>IF('(入力①) 基本情報入力シート'!AA69="","",'(入力①) 基本情報入力シート'!AA69)</f>
        <v/>
      </c>
      <c r="T48" s="348"/>
      <c r="U48" s="354" t="str">
        <f>IF(P48="","",VLOOKUP(P48,'【参考】数式用2'!$A$3:$C$36,3,FALSE))</f>
        <v/>
      </c>
      <c r="V48" s="359" t="s">
        <v>253</v>
      </c>
      <c r="W48" s="362"/>
      <c r="X48" s="364" t="s">
        <v>37</v>
      </c>
      <c r="Y48" s="362"/>
      <c r="Z48" s="366" t="s">
        <v>237</v>
      </c>
      <c r="AA48" s="362"/>
      <c r="AB48" s="359" t="s">
        <v>37</v>
      </c>
      <c r="AC48" s="362"/>
      <c r="AD48" s="359" t="s">
        <v>42</v>
      </c>
      <c r="AE48" s="368" t="s">
        <v>72</v>
      </c>
      <c r="AF48" s="370" t="str">
        <f t="shared" si="0"/>
        <v/>
      </c>
      <c r="AG48" s="372" t="s">
        <v>255</v>
      </c>
      <c r="AH48" s="375" t="str">
        <f t="shared" si="1"/>
        <v/>
      </c>
      <c r="AI48" s="381"/>
      <c r="AJ48" s="385"/>
      <c r="AK48" s="381"/>
      <c r="AL48" s="394"/>
    </row>
    <row r="49" spans="1:38" ht="36.75" customHeight="1">
      <c r="A49" s="298">
        <f t="shared" si="2"/>
        <v>38</v>
      </c>
      <c r="B49" s="303" t="str">
        <f>IF('(入力①) 基本情報入力シート'!C70="","",'(入力①) 基本情報入力シート'!C70)</f>
        <v/>
      </c>
      <c r="C49" s="308" t="str">
        <f>IF('(入力①) 基本情報入力シート'!D70="","",'(入力①) 基本情報入力シート'!D70)</f>
        <v/>
      </c>
      <c r="D49" s="308" t="str">
        <f>IF('(入力①) 基本情報入力シート'!E70="","",'(入力①) 基本情報入力シート'!E70)</f>
        <v/>
      </c>
      <c r="E49" s="308" t="str">
        <f>IF('(入力①) 基本情報入力シート'!F70="","",'(入力①) 基本情報入力シート'!F70)</f>
        <v/>
      </c>
      <c r="F49" s="308" t="str">
        <f>IF('(入力①) 基本情報入力シート'!G70="","",'(入力①) 基本情報入力シート'!G70)</f>
        <v/>
      </c>
      <c r="G49" s="308" t="str">
        <f>IF('(入力①) 基本情報入力シート'!H70="","",'(入力①) 基本情報入力シート'!H70)</f>
        <v/>
      </c>
      <c r="H49" s="308" t="str">
        <f>IF('(入力①) 基本情報入力シート'!I70="","",'(入力①) 基本情報入力シート'!I70)</f>
        <v/>
      </c>
      <c r="I49" s="308" t="str">
        <f>IF('(入力①) 基本情報入力シート'!J70="","",'(入力①) 基本情報入力シート'!J70)</f>
        <v/>
      </c>
      <c r="J49" s="308" t="str">
        <f>IF('(入力①) 基本情報入力シート'!K70="","",'(入力①) 基本情報入力シート'!K70)</f>
        <v/>
      </c>
      <c r="K49" s="315" t="str">
        <f>IF('(入力①) 基本情報入力シート'!L70="","",'(入力①) 基本情報入力シート'!L70)</f>
        <v/>
      </c>
      <c r="L49" s="319" t="str">
        <f>IF('(入力①) 基本情報入力シート'!M70="","",'(入力①) 基本情報入力シート'!M70)</f>
        <v/>
      </c>
      <c r="M49" s="319" t="str">
        <f>IF('(入力①) 基本情報入力シート'!R70="","",'(入力①) 基本情報入力シート'!R70)</f>
        <v/>
      </c>
      <c r="N49" s="319" t="str">
        <f>IF('(入力①) 基本情報入力シート'!W70="","",'(入力①) 基本情報入力シート'!W70)</f>
        <v/>
      </c>
      <c r="O49" s="298" t="str">
        <f>IF('(入力①) 基本情報入力シート'!X70="","",'(入力①) 基本情報入力シート'!X70)</f>
        <v/>
      </c>
      <c r="P49" s="335" t="str">
        <f>IF('(入力①) 基本情報入力シート'!Y70="","",'(入力①) 基本情報入力シート'!Y70)</f>
        <v/>
      </c>
      <c r="Q49" s="337"/>
      <c r="R49" s="204" t="str">
        <f>IF('(入力①) 基本情報入力シート'!Z70="","",'(入力①) 基本情報入力シート'!Z70)</f>
        <v/>
      </c>
      <c r="S49" s="208" t="str">
        <f>IF('(入力①) 基本情報入力シート'!AA70="","",'(入力①) 基本情報入力シート'!AA70)</f>
        <v/>
      </c>
      <c r="T49" s="348"/>
      <c r="U49" s="354" t="str">
        <f>IF(P49="","",VLOOKUP(P49,'【参考】数式用2'!$A$3:$C$36,3,FALSE))</f>
        <v/>
      </c>
      <c r="V49" s="359" t="s">
        <v>253</v>
      </c>
      <c r="W49" s="362"/>
      <c r="X49" s="364" t="s">
        <v>37</v>
      </c>
      <c r="Y49" s="362"/>
      <c r="Z49" s="366" t="s">
        <v>237</v>
      </c>
      <c r="AA49" s="362"/>
      <c r="AB49" s="359" t="s">
        <v>37</v>
      </c>
      <c r="AC49" s="362"/>
      <c r="AD49" s="359" t="s">
        <v>42</v>
      </c>
      <c r="AE49" s="368" t="s">
        <v>72</v>
      </c>
      <c r="AF49" s="370" t="str">
        <f t="shared" si="0"/>
        <v/>
      </c>
      <c r="AG49" s="372" t="s">
        <v>255</v>
      </c>
      <c r="AH49" s="375" t="str">
        <f t="shared" si="1"/>
        <v/>
      </c>
      <c r="AI49" s="381"/>
      <c r="AJ49" s="385"/>
      <c r="AK49" s="381"/>
      <c r="AL49" s="394"/>
    </row>
    <row r="50" spans="1:38" ht="36.75" customHeight="1">
      <c r="A50" s="298">
        <f t="shared" si="2"/>
        <v>39</v>
      </c>
      <c r="B50" s="303" t="str">
        <f>IF('(入力①) 基本情報入力シート'!C71="","",'(入力①) 基本情報入力シート'!C71)</f>
        <v/>
      </c>
      <c r="C50" s="308" t="str">
        <f>IF('(入力①) 基本情報入力シート'!D71="","",'(入力①) 基本情報入力シート'!D71)</f>
        <v/>
      </c>
      <c r="D50" s="308" t="str">
        <f>IF('(入力①) 基本情報入力シート'!E71="","",'(入力①) 基本情報入力シート'!E71)</f>
        <v/>
      </c>
      <c r="E50" s="308" t="str">
        <f>IF('(入力①) 基本情報入力シート'!F71="","",'(入力①) 基本情報入力シート'!F71)</f>
        <v/>
      </c>
      <c r="F50" s="308" t="str">
        <f>IF('(入力①) 基本情報入力シート'!G71="","",'(入力①) 基本情報入力シート'!G71)</f>
        <v/>
      </c>
      <c r="G50" s="308" t="str">
        <f>IF('(入力①) 基本情報入力シート'!H71="","",'(入力①) 基本情報入力シート'!H71)</f>
        <v/>
      </c>
      <c r="H50" s="308" t="str">
        <f>IF('(入力①) 基本情報入力シート'!I71="","",'(入力①) 基本情報入力シート'!I71)</f>
        <v/>
      </c>
      <c r="I50" s="308" t="str">
        <f>IF('(入力①) 基本情報入力シート'!J71="","",'(入力①) 基本情報入力シート'!J71)</f>
        <v/>
      </c>
      <c r="J50" s="308" t="str">
        <f>IF('(入力①) 基本情報入力シート'!K71="","",'(入力①) 基本情報入力シート'!K71)</f>
        <v/>
      </c>
      <c r="K50" s="315" t="str">
        <f>IF('(入力①) 基本情報入力シート'!L71="","",'(入力①) 基本情報入力シート'!L71)</f>
        <v/>
      </c>
      <c r="L50" s="319" t="str">
        <f>IF('(入力①) 基本情報入力シート'!M71="","",'(入力①) 基本情報入力シート'!M71)</f>
        <v/>
      </c>
      <c r="M50" s="319" t="str">
        <f>IF('(入力①) 基本情報入力シート'!R71="","",'(入力①) 基本情報入力シート'!R71)</f>
        <v/>
      </c>
      <c r="N50" s="319" t="str">
        <f>IF('(入力①) 基本情報入力シート'!W71="","",'(入力①) 基本情報入力シート'!W71)</f>
        <v/>
      </c>
      <c r="O50" s="298" t="str">
        <f>IF('(入力①) 基本情報入力シート'!X71="","",'(入力①) 基本情報入力シート'!X71)</f>
        <v/>
      </c>
      <c r="P50" s="335" t="str">
        <f>IF('(入力①) 基本情報入力シート'!Y71="","",'(入力①) 基本情報入力シート'!Y71)</f>
        <v/>
      </c>
      <c r="Q50" s="337"/>
      <c r="R50" s="204" t="str">
        <f>IF('(入力①) 基本情報入力シート'!Z71="","",'(入力①) 基本情報入力シート'!Z71)</f>
        <v/>
      </c>
      <c r="S50" s="208" t="str">
        <f>IF('(入力①) 基本情報入力シート'!AA71="","",'(入力①) 基本情報入力シート'!AA71)</f>
        <v/>
      </c>
      <c r="T50" s="348"/>
      <c r="U50" s="354" t="str">
        <f>IF(P50="","",VLOOKUP(P50,'【参考】数式用2'!$A$3:$C$36,3,FALSE))</f>
        <v/>
      </c>
      <c r="V50" s="359" t="s">
        <v>253</v>
      </c>
      <c r="W50" s="362"/>
      <c r="X50" s="364" t="s">
        <v>37</v>
      </c>
      <c r="Y50" s="362"/>
      <c r="Z50" s="366" t="s">
        <v>237</v>
      </c>
      <c r="AA50" s="362"/>
      <c r="AB50" s="359" t="s">
        <v>37</v>
      </c>
      <c r="AC50" s="362"/>
      <c r="AD50" s="359" t="s">
        <v>42</v>
      </c>
      <c r="AE50" s="368" t="s">
        <v>72</v>
      </c>
      <c r="AF50" s="370" t="str">
        <f t="shared" si="0"/>
        <v/>
      </c>
      <c r="AG50" s="372" t="s">
        <v>255</v>
      </c>
      <c r="AH50" s="375" t="str">
        <f t="shared" si="1"/>
        <v/>
      </c>
      <c r="AI50" s="381"/>
      <c r="AJ50" s="385"/>
      <c r="AK50" s="381"/>
      <c r="AL50" s="394"/>
    </row>
    <row r="51" spans="1:38" ht="36.75" customHeight="1">
      <c r="A51" s="298">
        <f t="shared" si="2"/>
        <v>40</v>
      </c>
      <c r="B51" s="303" t="str">
        <f>IF('(入力①) 基本情報入力シート'!C72="","",'(入力①) 基本情報入力シート'!C72)</f>
        <v/>
      </c>
      <c r="C51" s="308" t="str">
        <f>IF('(入力①) 基本情報入力シート'!D72="","",'(入力①) 基本情報入力シート'!D72)</f>
        <v/>
      </c>
      <c r="D51" s="308" t="str">
        <f>IF('(入力①) 基本情報入力シート'!E72="","",'(入力①) 基本情報入力シート'!E72)</f>
        <v/>
      </c>
      <c r="E51" s="308" t="str">
        <f>IF('(入力①) 基本情報入力シート'!F72="","",'(入力①) 基本情報入力シート'!F72)</f>
        <v/>
      </c>
      <c r="F51" s="308" t="str">
        <f>IF('(入力①) 基本情報入力シート'!G72="","",'(入力①) 基本情報入力シート'!G72)</f>
        <v/>
      </c>
      <c r="G51" s="308" t="str">
        <f>IF('(入力①) 基本情報入力シート'!H72="","",'(入力①) 基本情報入力シート'!H72)</f>
        <v/>
      </c>
      <c r="H51" s="308" t="str">
        <f>IF('(入力①) 基本情報入力シート'!I72="","",'(入力①) 基本情報入力シート'!I72)</f>
        <v/>
      </c>
      <c r="I51" s="308" t="str">
        <f>IF('(入力①) 基本情報入力シート'!J72="","",'(入力①) 基本情報入力シート'!J72)</f>
        <v/>
      </c>
      <c r="J51" s="308" t="str">
        <f>IF('(入力①) 基本情報入力シート'!K72="","",'(入力①) 基本情報入力シート'!K72)</f>
        <v/>
      </c>
      <c r="K51" s="315" t="str">
        <f>IF('(入力①) 基本情報入力シート'!L72="","",'(入力①) 基本情報入力シート'!L72)</f>
        <v/>
      </c>
      <c r="L51" s="319" t="str">
        <f>IF('(入力①) 基本情報入力シート'!M72="","",'(入力①) 基本情報入力シート'!M72)</f>
        <v/>
      </c>
      <c r="M51" s="319" t="str">
        <f>IF('(入力①) 基本情報入力シート'!R72="","",'(入力①) 基本情報入力シート'!R72)</f>
        <v/>
      </c>
      <c r="N51" s="319" t="str">
        <f>IF('(入力①) 基本情報入力シート'!W72="","",'(入力①) 基本情報入力シート'!W72)</f>
        <v/>
      </c>
      <c r="O51" s="298" t="str">
        <f>IF('(入力①) 基本情報入力シート'!X72="","",'(入力①) 基本情報入力シート'!X72)</f>
        <v/>
      </c>
      <c r="P51" s="335" t="str">
        <f>IF('(入力①) 基本情報入力シート'!Y72="","",'(入力①) 基本情報入力シート'!Y72)</f>
        <v/>
      </c>
      <c r="Q51" s="337"/>
      <c r="R51" s="204" t="str">
        <f>IF('(入力①) 基本情報入力シート'!Z72="","",'(入力①) 基本情報入力シート'!Z72)</f>
        <v/>
      </c>
      <c r="S51" s="208" t="str">
        <f>IF('(入力①) 基本情報入力シート'!AA72="","",'(入力①) 基本情報入力シート'!AA72)</f>
        <v/>
      </c>
      <c r="T51" s="348"/>
      <c r="U51" s="354" t="str">
        <f>IF(P51="","",VLOOKUP(P51,'【参考】数式用2'!$A$3:$C$36,3,FALSE))</f>
        <v/>
      </c>
      <c r="V51" s="359" t="s">
        <v>253</v>
      </c>
      <c r="W51" s="362"/>
      <c r="X51" s="364" t="s">
        <v>37</v>
      </c>
      <c r="Y51" s="362"/>
      <c r="Z51" s="366" t="s">
        <v>237</v>
      </c>
      <c r="AA51" s="362"/>
      <c r="AB51" s="359" t="s">
        <v>37</v>
      </c>
      <c r="AC51" s="362"/>
      <c r="AD51" s="359" t="s">
        <v>42</v>
      </c>
      <c r="AE51" s="368" t="s">
        <v>72</v>
      </c>
      <c r="AF51" s="370" t="str">
        <f t="shared" si="0"/>
        <v/>
      </c>
      <c r="AG51" s="372" t="s">
        <v>255</v>
      </c>
      <c r="AH51" s="375" t="str">
        <f t="shared" si="1"/>
        <v/>
      </c>
      <c r="AI51" s="381"/>
      <c r="AJ51" s="385"/>
      <c r="AK51" s="381"/>
      <c r="AL51" s="394"/>
    </row>
    <row r="52" spans="1:38" ht="36.75" customHeight="1">
      <c r="A52" s="298">
        <f t="shared" si="2"/>
        <v>41</v>
      </c>
      <c r="B52" s="303" t="str">
        <f>IF('(入力①) 基本情報入力シート'!C73="","",'(入力①) 基本情報入力シート'!C73)</f>
        <v/>
      </c>
      <c r="C52" s="308" t="str">
        <f>IF('(入力①) 基本情報入力シート'!D73="","",'(入力①) 基本情報入力シート'!D73)</f>
        <v/>
      </c>
      <c r="D52" s="308" t="str">
        <f>IF('(入力①) 基本情報入力シート'!E73="","",'(入力①) 基本情報入力シート'!E73)</f>
        <v/>
      </c>
      <c r="E52" s="308" t="str">
        <f>IF('(入力①) 基本情報入力シート'!F73="","",'(入力①) 基本情報入力シート'!F73)</f>
        <v/>
      </c>
      <c r="F52" s="308" t="str">
        <f>IF('(入力①) 基本情報入力シート'!G73="","",'(入力①) 基本情報入力シート'!G73)</f>
        <v/>
      </c>
      <c r="G52" s="308" t="str">
        <f>IF('(入力①) 基本情報入力シート'!H73="","",'(入力①) 基本情報入力シート'!H73)</f>
        <v/>
      </c>
      <c r="H52" s="308" t="str">
        <f>IF('(入力①) 基本情報入力シート'!I73="","",'(入力①) 基本情報入力シート'!I73)</f>
        <v/>
      </c>
      <c r="I52" s="308" t="str">
        <f>IF('(入力①) 基本情報入力シート'!J73="","",'(入力①) 基本情報入力シート'!J73)</f>
        <v/>
      </c>
      <c r="J52" s="308" t="str">
        <f>IF('(入力①) 基本情報入力シート'!K73="","",'(入力①) 基本情報入力シート'!K73)</f>
        <v/>
      </c>
      <c r="K52" s="315" t="str">
        <f>IF('(入力①) 基本情報入力シート'!L73="","",'(入力①) 基本情報入力シート'!L73)</f>
        <v/>
      </c>
      <c r="L52" s="319" t="str">
        <f>IF('(入力①) 基本情報入力シート'!M73="","",'(入力①) 基本情報入力シート'!M73)</f>
        <v/>
      </c>
      <c r="M52" s="319" t="str">
        <f>IF('(入力①) 基本情報入力シート'!R73="","",'(入力①) 基本情報入力シート'!R73)</f>
        <v/>
      </c>
      <c r="N52" s="319" t="str">
        <f>IF('(入力①) 基本情報入力シート'!W73="","",'(入力①) 基本情報入力シート'!W73)</f>
        <v/>
      </c>
      <c r="O52" s="298" t="str">
        <f>IF('(入力①) 基本情報入力シート'!X73="","",'(入力①) 基本情報入力シート'!X73)</f>
        <v/>
      </c>
      <c r="P52" s="335" t="str">
        <f>IF('(入力①) 基本情報入力シート'!Y73="","",'(入力①) 基本情報入力シート'!Y73)</f>
        <v/>
      </c>
      <c r="Q52" s="337"/>
      <c r="R52" s="204" t="str">
        <f>IF('(入力①) 基本情報入力シート'!Z73="","",'(入力①) 基本情報入力シート'!Z73)</f>
        <v/>
      </c>
      <c r="S52" s="208" t="str">
        <f>IF('(入力①) 基本情報入力シート'!AA73="","",'(入力①) 基本情報入力シート'!AA73)</f>
        <v/>
      </c>
      <c r="T52" s="348"/>
      <c r="U52" s="354" t="str">
        <f>IF(P52="","",VLOOKUP(P52,'【参考】数式用2'!$A$3:$C$36,3,FALSE))</f>
        <v/>
      </c>
      <c r="V52" s="359" t="s">
        <v>253</v>
      </c>
      <c r="W52" s="362"/>
      <c r="X52" s="364" t="s">
        <v>37</v>
      </c>
      <c r="Y52" s="362"/>
      <c r="Z52" s="366" t="s">
        <v>237</v>
      </c>
      <c r="AA52" s="362"/>
      <c r="AB52" s="359" t="s">
        <v>37</v>
      </c>
      <c r="AC52" s="362"/>
      <c r="AD52" s="359" t="s">
        <v>42</v>
      </c>
      <c r="AE52" s="368" t="s">
        <v>72</v>
      </c>
      <c r="AF52" s="370" t="str">
        <f t="shared" si="0"/>
        <v/>
      </c>
      <c r="AG52" s="372" t="s">
        <v>255</v>
      </c>
      <c r="AH52" s="375" t="str">
        <f t="shared" si="1"/>
        <v/>
      </c>
      <c r="AI52" s="381"/>
      <c r="AJ52" s="385"/>
      <c r="AK52" s="381"/>
      <c r="AL52" s="394"/>
    </row>
    <row r="53" spans="1:38" ht="36.75" customHeight="1">
      <c r="A53" s="298">
        <f t="shared" si="2"/>
        <v>42</v>
      </c>
      <c r="B53" s="303" t="str">
        <f>IF('(入力①) 基本情報入力シート'!C74="","",'(入力①) 基本情報入力シート'!C74)</f>
        <v/>
      </c>
      <c r="C53" s="308" t="str">
        <f>IF('(入力①) 基本情報入力シート'!D74="","",'(入力①) 基本情報入力シート'!D74)</f>
        <v/>
      </c>
      <c r="D53" s="308" t="str">
        <f>IF('(入力①) 基本情報入力シート'!E74="","",'(入力①) 基本情報入力シート'!E74)</f>
        <v/>
      </c>
      <c r="E53" s="308" t="str">
        <f>IF('(入力①) 基本情報入力シート'!F74="","",'(入力①) 基本情報入力シート'!F74)</f>
        <v/>
      </c>
      <c r="F53" s="308" t="str">
        <f>IF('(入力①) 基本情報入力シート'!G74="","",'(入力①) 基本情報入力シート'!G74)</f>
        <v/>
      </c>
      <c r="G53" s="308" t="str">
        <f>IF('(入力①) 基本情報入力シート'!H74="","",'(入力①) 基本情報入力シート'!H74)</f>
        <v/>
      </c>
      <c r="H53" s="308" t="str">
        <f>IF('(入力①) 基本情報入力シート'!I74="","",'(入力①) 基本情報入力シート'!I74)</f>
        <v/>
      </c>
      <c r="I53" s="308" t="str">
        <f>IF('(入力①) 基本情報入力シート'!J74="","",'(入力①) 基本情報入力シート'!J74)</f>
        <v/>
      </c>
      <c r="J53" s="308" t="str">
        <f>IF('(入力①) 基本情報入力シート'!K74="","",'(入力①) 基本情報入力シート'!K74)</f>
        <v/>
      </c>
      <c r="K53" s="315" t="str">
        <f>IF('(入力①) 基本情報入力シート'!L74="","",'(入力①) 基本情報入力シート'!L74)</f>
        <v/>
      </c>
      <c r="L53" s="319" t="str">
        <f>IF('(入力①) 基本情報入力シート'!M74="","",'(入力①) 基本情報入力シート'!M74)</f>
        <v/>
      </c>
      <c r="M53" s="319" t="str">
        <f>IF('(入力①) 基本情報入力シート'!R74="","",'(入力①) 基本情報入力シート'!R74)</f>
        <v/>
      </c>
      <c r="N53" s="319" t="str">
        <f>IF('(入力①) 基本情報入力シート'!W74="","",'(入力①) 基本情報入力シート'!W74)</f>
        <v/>
      </c>
      <c r="O53" s="298" t="str">
        <f>IF('(入力①) 基本情報入力シート'!X74="","",'(入力①) 基本情報入力シート'!X74)</f>
        <v/>
      </c>
      <c r="P53" s="335" t="str">
        <f>IF('(入力①) 基本情報入力シート'!Y74="","",'(入力①) 基本情報入力シート'!Y74)</f>
        <v/>
      </c>
      <c r="Q53" s="337"/>
      <c r="R53" s="204" t="str">
        <f>IF('(入力①) 基本情報入力シート'!Z74="","",'(入力①) 基本情報入力シート'!Z74)</f>
        <v/>
      </c>
      <c r="S53" s="208" t="str">
        <f>IF('(入力①) 基本情報入力シート'!AA74="","",'(入力①) 基本情報入力シート'!AA74)</f>
        <v/>
      </c>
      <c r="T53" s="348"/>
      <c r="U53" s="354" t="str">
        <f>IF(P53="","",VLOOKUP(P53,'【参考】数式用2'!$A$3:$C$36,3,FALSE))</f>
        <v/>
      </c>
      <c r="V53" s="359" t="s">
        <v>253</v>
      </c>
      <c r="W53" s="362"/>
      <c r="X53" s="364" t="s">
        <v>37</v>
      </c>
      <c r="Y53" s="362"/>
      <c r="Z53" s="366" t="s">
        <v>237</v>
      </c>
      <c r="AA53" s="362"/>
      <c r="AB53" s="359" t="s">
        <v>37</v>
      </c>
      <c r="AC53" s="362"/>
      <c r="AD53" s="359" t="s">
        <v>42</v>
      </c>
      <c r="AE53" s="368" t="s">
        <v>72</v>
      </c>
      <c r="AF53" s="370" t="str">
        <f t="shared" si="0"/>
        <v/>
      </c>
      <c r="AG53" s="372" t="s">
        <v>255</v>
      </c>
      <c r="AH53" s="375" t="str">
        <f t="shared" si="1"/>
        <v/>
      </c>
      <c r="AI53" s="381"/>
      <c r="AJ53" s="385"/>
      <c r="AK53" s="381"/>
      <c r="AL53" s="394"/>
    </row>
    <row r="54" spans="1:38" ht="36.75" customHeight="1">
      <c r="A54" s="298">
        <f t="shared" si="2"/>
        <v>43</v>
      </c>
      <c r="B54" s="303" t="str">
        <f>IF('(入力①) 基本情報入力シート'!C75="","",'(入力①) 基本情報入力シート'!C75)</f>
        <v/>
      </c>
      <c r="C54" s="308" t="str">
        <f>IF('(入力①) 基本情報入力シート'!D75="","",'(入力①) 基本情報入力シート'!D75)</f>
        <v/>
      </c>
      <c r="D54" s="308" t="str">
        <f>IF('(入力①) 基本情報入力シート'!E75="","",'(入力①) 基本情報入力シート'!E75)</f>
        <v/>
      </c>
      <c r="E54" s="308" t="str">
        <f>IF('(入力①) 基本情報入力シート'!F75="","",'(入力①) 基本情報入力シート'!F75)</f>
        <v/>
      </c>
      <c r="F54" s="308" t="str">
        <f>IF('(入力①) 基本情報入力シート'!G75="","",'(入力①) 基本情報入力シート'!G75)</f>
        <v/>
      </c>
      <c r="G54" s="308" t="str">
        <f>IF('(入力①) 基本情報入力シート'!H75="","",'(入力①) 基本情報入力シート'!H75)</f>
        <v/>
      </c>
      <c r="H54" s="308" t="str">
        <f>IF('(入力①) 基本情報入力シート'!I75="","",'(入力①) 基本情報入力シート'!I75)</f>
        <v/>
      </c>
      <c r="I54" s="308" t="str">
        <f>IF('(入力①) 基本情報入力シート'!J75="","",'(入力①) 基本情報入力シート'!J75)</f>
        <v/>
      </c>
      <c r="J54" s="308" t="str">
        <f>IF('(入力①) 基本情報入力シート'!K75="","",'(入力①) 基本情報入力シート'!K75)</f>
        <v/>
      </c>
      <c r="K54" s="315" t="str">
        <f>IF('(入力①) 基本情報入力シート'!L75="","",'(入力①) 基本情報入力シート'!L75)</f>
        <v/>
      </c>
      <c r="L54" s="319" t="str">
        <f>IF('(入力①) 基本情報入力シート'!M75="","",'(入力①) 基本情報入力シート'!M75)</f>
        <v/>
      </c>
      <c r="M54" s="319" t="str">
        <f>IF('(入力①) 基本情報入力シート'!R75="","",'(入力①) 基本情報入力シート'!R75)</f>
        <v/>
      </c>
      <c r="N54" s="319" t="str">
        <f>IF('(入力①) 基本情報入力シート'!W75="","",'(入力①) 基本情報入力シート'!W75)</f>
        <v/>
      </c>
      <c r="O54" s="298" t="str">
        <f>IF('(入力①) 基本情報入力シート'!X75="","",'(入力①) 基本情報入力シート'!X75)</f>
        <v/>
      </c>
      <c r="P54" s="335" t="str">
        <f>IF('(入力①) 基本情報入力シート'!Y75="","",'(入力①) 基本情報入力シート'!Y75)</f>
        <v/>
      </c>
      <c r="Q54" s="337"/>
      <c r="R54" s="204" t="str">
        <f>IF('(入力①) 基本情報入力シート'!Z75="","",'(入力①) 基本情報入力シート'!Z75)</f>
        <v/>
      </c>
      <c r="S54" s="208" t="str">
        <f>IF('(入力①) 基本情報入力シート'!AA75="","",'(入力①) 基本情報入力シート'!AA75)</f>
        <v/>
      </c>
      <c r="T54" s="348"/>
      <c r="U54" s="354" t="str">
        <f>IF(P54="","",VLOOKUP(P54,'【参考】数式用2'!$A$3:$C$36,3,FALSE))</f>
        <v/>
      </c>
      <c r="V54" s="359" t="s">
        <v>253</v>
      </c>
      <c r="W54" s="362"/>
      <c r="X54" s="364" t="s">
        <v>37</v>
      </c>
      <c r="Y54" s="362"/>
      <c r="Z54" s="366" t="s">
        <v>237</v>
      </c>
      <c r="AA54" s="362"/>
      <c r="AB54" s="359" t="s">
        <v>37</v>
      </c>
      <c r="AC54" s="362"/>
      <c r="AD54" s="359" t="s">
        <v>42</v>
      </c>
      <c r="AE54" s="368" t="s">
        <v>72</v>
      </c>
      <c r="AF54" s="370" t="str">
        <f t="shared" si="0"/>
        <v/>
      </c>
      <c r="AG54" s="372" t="s">
        <v>255</v>
      </c>
      <c r="AH54" s="375" t="str">
        <f t="shared" si="1"/>
        <v/>
      </c>
      <c r="AI54" s="381"/>
      <c r="AJ54" s="385"/>
      <c r="AK54" s="381"/>
      <c r="AL54" s="394"/>
    </row>
    <row r="55" spans="1:38" ht="36.75" customHeight="1">
      <c r="A55" s="298">
        <f t="shared" si="2"/>
        <v>44</v>
      </c>
      <c r="B55" s="303" t="str">
        <f>IF('(入力①) 基本情報入力シート'!C76="","",'(入力①) 基本情報入力シート'!C76)</f>
        <v/>
      </c>
      <c r="C55" s="308" t="str">
        <f>IF('(入力①) 基本情報入力シート'!D76="","",'(入力①) 基本情報入力シート'!D76)</f>
        <v/>
      </c>
      <c r="D55" s="308" t="str">
        <f>IF('(入力①) 基本情報入力シート'!E76="","",'(入力①) 基本情報入力シート'!E76)</f>
        <v/>
      </c>
      <c r="E55" s="308" t="str">
        <f>IF('(入力①) 基本情報入力シート'!F76="","",'(入力①) 基本情報入力シート'!F76)</f>
        <v/>
      </c>
      <c r="F55" s="308" t="str">
        <f>IF('(入力①) 基本情報入力シート'!G76="","",'(入力①) 基本情報入力シート'!G76)</f>
        <v/>
      </c>
      <c r="G55" s="308" t="str">
        <f>IF('(入力①) 基本情報入力シート'!H76="","",'(入力①) 基本情報入力シート'!H76)</f>
        <v/>
      </c>
      <c r="H55" s="308" t="str">
        <f>IF('(入力①) 基本情報入力シート'!I76="","",'(入力①) 基本情報入力シート'!I76)</f>
        <v/>
      </c>
      <c r="I55" s="308" t="str">
        <f>IF('(入力①) 基本情報入力シート'!J76="","",'(入力①) 基本情報入力シート'!J76)</f>
        <v/>
      </c>
      <c r="J55" s="308" t="str">
        <f>IF('(入力①) 基本情報入力シート'!K76="","",'(入力①) 基本情報入力シート'!K76)</f>
        <v/>
      </c>
      <c r="K55" s="315" t="str">
        <f>IF('(入力①) 基本情報入力シート'!L76="","",'(入力①) 基本情報入力シート'!L76)</f>
        <v/>
      </c>
      <c r="L55" s="319" t="str">
        <f>IF('(入力①) 基本情報入力シート'!M76="","",'(入力①) 基本情報入力シート'!M76)</f>
        <v/>
      </c>
      <c r="M55" s="319" t="str">
        <f>IF('(入力①) 基本情報入力シート'!R76="","",'(入力①) 基本情報入力シート'!R76)</f>
        <v/>
      </c>
      <c r="N55" s="319" t="str">
        <f>IF('(入力①) 基本情報入力シート'!W76="","",'(入力①) 基本情報入力シート'!W76)</f>
        <v/>
      </c>
      <c r="O55" s="298" t="str">
        <f>IF('(入力①) 基本情報入力シート'!X76="","",'(入力①) 基本情報入力シート'!X76)</f>
        <v/>
      </c>
      <c r="P55" s="335" t="str">
        <f>IF('(入力①) 基本情報入力シート'!Y76="","",'(入力①) 基本情報入力シート'!Y76)</f>
        <v/>
      </c>
      <c r="Q55" s="337"/>
      <c r="R55" s="204" t="str">
        <f>IF('(入力①) 基本情報入力シート'!Z76="","",'(入力①) 基本情報入力シート'!Z76)</f>
        <v/>
      </c>
      <c r="S55" s="208" t="str">
        <f>IF('(入力①) 基本情報入力シート'!AA76="","",'(入力①) 基本情報入力シート'!AA76)</f>
        <v/>
      </c>
      <c r="T55" s="348"/>
      <c r="U55" s="354" t="str">
        <f>IF(P55="","",VLOOKUP(P55,'【参考】数式用2'!$A$3:$C$36,3,FALSE))</f>
        <v/>
      </c>
      <c r="V55" s="359" t="s">
        <v>253</v>
      </c>
      <c r="W55" s="362"/>
      <c r="X55" s="364" t="s">
        <v>37</v>
      </c>
      <c r="Y55" s="362"/>
      <c r="Z55" s="366" t="s">
        <v>237</v>
      </c>
      <c r="AA55" s="362"/>
      <c r="AB55" s="359" t="s">
        <v>37</v>
      </c>
      <c r="AC55" s="362"/>
      <c r="AD55" s="359" t="s">
        <v>42</v>
      </c>
      <c r="AE55" s="368" t="s">
        <v>72</v>
      </c>
      <c r="AF55" s="370" t="str">
        <f t="shared" si="0"/>
        <v/>
      </c>
      <c r="AG55" s="372" t="s">
        <v>255</v>
      </c>
      <c r="AH55" s="375" t="str">
        <f t="shared" si="1"/>
        <v/>
      </c>
      <c r="AI55" s="381"/>
      <c r="AJ55" s="385"/>
      <c r="AK55" s="381"/>
      <c r="AL55" s="394"/>
    </row>
    <row r="56" spans="1:38" ht="36.75" customHeight="1">
      <c r="A56" s="298">
        <f t="shared" si="2"/>
        <v>45</v>
      </c>
      <c r="B56" s="303" t="str">
        <f>IF('(入力①) 基本情報入力シート'!C77="","",'(入力①) 基本情報入力シート'!C77)</f>
        <v/>
      </c>
      <c r="C56" s="308" t="str">
        <f>IF('(入力①) 基本情報入力シート'!D77="","",'(入力①) 基本情報入力シート'!D77)</f>
        <v/>
      </c>
      <c r="D56" s="308" t="str">
        <f>IF('(入力①) 基本情報入力シート'!E77="","",'(入力①) 基本情報入力シート'!E77)</f>
        <v/>
      </c>
      <c r="E56" s="308" t="str">
        <f>IF('(入力①) 基本情報入力シート'!F77="","",'(入力①) 基本情報入力シート'!F77)</f>
        <v/>
      </c>
      <c r="F56" s="308" t="str">
        <f>IF('(入力①) 基本情報入力シート'!G77="","",'(入力①) 基本情報入力シート'!G77)</f>
        <v/>
      </c>
      <c r="G56" s="308" t="str">
        <f>IF('(入力①) 基本情報入力シート'!H77="","",'(入力①) 基本情報入力シート'!H77)</f>
        <v/>
      </c>
      <c r="H56" s="308" t="str">
        <f>IF('(入力①) 基本情報入力シート'!I77="","",'(入力①) 基本情報入力シート'!I77)</f>
        <v/>
      </c>
      <c r="I56" s="308" t="str">
        <f>IF('(入力①) 基本情報入力シート'!J77="","",'(入力①) 基本情報入力シート'!J77)</f>
        <v/>
      </c>
      <c r="J56" s="308" t="str">
        <f>IF('(入力①) 基本情報入力シート'!K77="","",'(入力①) 基本情報入力シート'!K77)</f>
        <v/>
      </c>
      <c r="K56" s="315" t="str">
        <f>IF('(入力①) 基本情報入力シート'!L77="","",'(入力①) 基本情報入力シート'!L77)</f>
        <v/>
      </c>
      <c r="L56" s="319" t="str">
        <f>IF('(入力①) 基本情報入力シート'!M77="","",'(入力①) 基本情報入力シート'!M77)</f>
        <v/>
      </c>
      <c r="M56" s="319" t="str">
        <f>IF('(入力①) 基本情報入力シート'!R77="","",'(入力①) 基本情報入力シート'!R77)</f>
        <v/>
      </c>
      <c r="N56" s="319" t="str">
        <f>IF('(入力①) 基本情報入力シート'!W77="","",'(入力①) 基本情報入力シート'!W77)</f>
        <v/>
      </c>
      <c r="O56" s="298" t="str">
        <f>IF('(入力①) 基本情報入力シート'!X77="","",'(入力①) 基本情報入力シート'!X77)</f>
        <v/>
      </c>
      <c r="P56" s="335" t="str">
        <f>IF('(入力①) 基本情報入力シート'!Y77="","",'(入力①) 基本情報入力シート'!Y77)</f>
        <v/>
      </c>
      <c r="Q56" s="337"/>
      <c r="R56" s="204" t="str">
        <f>IF('(入力①) 基本情報入力シート'!Z77="","",'(入力①) 基本情報入力シート'!Z77)</f>
        <v/>
      </c>
      <c r="S56" s="208" t="str">
        <f>IF('(入力①) 基本情報入力シート'!AA77="","",'(入力①) 基本情報入力シート'!AA77)</f>
        <v/>
      </c>
      <c r="T56" s="348"/>
      <c r="U56" s="354" t="str">
        <f>IF(P56="","",VLOOKUP(P56,'【参考】数式用2'!$A$3:$C$36,3,FALSE))</f>
        <v/>
      </c>
      <c r="V56" s="359" t="s">
        <v>253</v>
      </c>
      <c r="W56" s="362"/>
      <c r="X56" s="364" t="s">
        <v>37</v>
      </c>
      <c r="Y56" s="362"/>
      <c r="Z56" s="366" t="s">
        <v>237</v>
      </c>
      <c r="AA56" s="362"/>
      <c r="AB56" s="359" t="s">
        <v>37</v>
      </c>
      <c r="AC56" s="362"/>
      <c r="AD56" s="359" t="s">
        <v>42</v>
      </c>
      <c r="AE56" s="368" t="s">
        <v>72</v>
      </c>
      <c r="AF56" s="370" t="str">
        <f t="shared" si="0"/>
        <v/>
      </c>
      <c r="AG56" s="372" t="s">
        <v>255</v>
      </c>
      <c r="AH56" s="375" t="str">
        <f t="shared" si="1"/>
        <v/>
      </c>
      <c r="AI56" s="381"/>
      <c r="AJ56" s="385"/>
      <c r="AK56" s="381"/>
      <c r="AL56" s="394"/>
    </row>
    <row r="57" spans="1:38" ht="36.75" customHeight="1">
      <c r="A57" s="298">
        <f t="shared" si="2"/>
        <v>46</v>
      </c>
      <c r="B57" s="303" t="str">
        <f>IF('(入力①) 基本情報入力シート'!C78="","",'(入力①) 基本情報入力シート'!C78)</f>
        <v/>
      </c>
      <c r="C57" s="308" t="str">
        <f>IF('(入力①) 基本情報入力シート'!D78="","",'(入力①) 基本情報入力シート'!D78)</f>
        <v/>
      </c>
      <c r="D57" s="308" t="str">
        <f>IF('(入力①) 基本情報入力シート'!E78="","",'(入力①) 基本情報入力シート'!E78)</f>
        <v/>
      </c>
      <c r="E57" s="308" t="str">
        <f>IF('(入力①) 基本情報入力シート'!F78="","",'(入力①) 基本情報入力シート'!F78)</f>
        <v/>
      </c>
      <c r="F57" s="308" t="str">
        <f>IF('(入力①) 基本情報入力シート'!G78="","",'(入力①) 基本情報入力シート'!G78)</f>
        <v/>
      </c>
      <c r="G57" s="308" t="str">
        <f>IF('(入力①) 基本情報入力シート'!H78="","",'(入力①) 基本情報入力シート'!H78)</f>
        <v/>
      </c>
      <c r="H57" s="308" t="str">
        <f>IF('(入力①) 基本情報入力シート'!I78="","",'(入力①) 基本情報入力シート'!I78)</f>
        <v/>
      </c>
      <c r="I57" s="308" t="str">
        <f>IF('(入力①) 基本情報入力シート'!J78="","",'(入力①) 基本情報入力シート'!J78)</f>
        <v/>
      </c>
      <c r="J57" s="308" t="str">
        <f>IF('(入力①) 基本情報入力シート'!K78="","",'(入力①) 基本情報入力シート'!K78)</f>
        <v/>
      </c>
      <c r="K57" s="315" t="str">
        <f>IF('(入力①) 基本情報入力シート'!L78="","",'(入力①) 基本情報入力シート'!L78)</f>
        <v/>
      </c>
      <c r="L57" s="319" t="str">
        <f>IF('(入力①) 基本情報入力シート'!M78="","",'(入力①) 基本情報入力シート'!M78)</f>
        <v/>
      </c>
      <c r="M57" s="319" t="str">
        <f>IF('(入力①) 基本情報入力シート'!R78="","",'(入力①) 基本情報入力シート'!R78)</f>
        <v/>
      </c>
      <c r="N57" s="319" t="str">
        <f>IF('(入力①) 基本情報入力シート'!W78="","",'(入力①) 基本情報入力シート'!W78)</f>
        <v/>
      </c>
      <c r="O57" s="298" t="str">
        <f>IF('(入力①) 基本情報入力シート'!X78="","",'(入力①) 基本情報入力シート'!X78)</f>
        <v/>
      </c>
      <c r="P57" s="335" t="str">
        <f>IF('(入力①) 基本情報入力シート'!Y78="","",'(入力①) 基本情報入力シート'!Y78)</f>
        <v/>
      </c>
      <c r="Q57" s="337"/>
      <c r="R57" s="204" t="str">
        <f>IF('(入力①) 基本情報入力シート'!Z78="","",'(入力①) 基本情報入力シート'!Z78)</f>
        <v/>
      </c>
      <c r="S57" s="208" t="str">
        <f>IF('(入力①) 基本情報入力シート'!AA78="","",'(入力①) 基本情報入力シート'!AA78)</f>
        <v/>
      </c>
      <c r="T57" s="348"/>
      <c r="U57" s="354" t="str">
        <f>IF(P57="","",VLOOKUP(P57,'【参考】数式用2'!$A$3:$C$36,3,FALSE))</f>
        <v/>
      </c>
      <c r="V57" s="359" t="s">
        <v>253</v>
      </c>
      <c r="W57" s="362"/>
      <c r="X57" s="364" t="s">
        <v>37</v>
      </c>
      <c r="Y57" s="362"/>
      <c r="Z57" s="366" t="s">
        <v>237</v>
      </c>
      <c r="AA57" s="362"/>
      <c r="AB57" s="359" t="s">
        <v>37</v>
      </c>
      <c r="AC57" s="362"/>
      <c r="AD57" s="359" t="s">
        <v>42</v>
      </c>
      <c r="AE57" s="368" t="s">
        <v>72</v>
      </c>
      <c r="AF57" s="370" t="str">
        <f t="shared" si="0"/>
        <v/>
      </c>
      <c r="AG57" s="372" t="s">
        <v>255</v>
      </c>
      <c r="AH57" s="375" t="str">
        <f t="shared" si="1"/>
        <v/>
      </c>
      <c r="AI57" s="381"/>
      <c r="AJ57" s="385"/>
      <c r="AK57" s="381"/>
      <c r="AL57" s="394"/>
    </row>
    <row r="58" spans="1:38" ht="36.75" customHeight="1">
      <c r="A58" s="298">
        <f t="shared" si="2"/>
        <v>47</v>
      </c>
      <c r="B58" s="303" t="str">
        <f>IF('(入力①) 基本情報入力シート'!C79="","",'(入力①) 基本情報入力シート'!C79)</f>
        <v/>
      </c>
      <c r="C58" s="308" t="str">
        <f>IF('(入力①) 基本情報入力シート'!D79="","",'(入力①) 基本情報入力シート'!D79)</f>
        <v/>
      </c>
      <c r="D58" s="308" t="str">
        <f>IF('(入力①) 基本情報入力シート'!E79="","",'(入力①) 基本情報入力シート'!E79)</f>
        <v/>
      </c>
      <c r="E58" s="308" t="str">
        <f>IF('(入力①) 基本情報入力シート'!F79="","",'(入力①) 基本情報入力シート'!F79)</f>
        <v/>
      </c>
      <c r="F58" s="308" t="str">
        <f>IF('(入力①) 基本情報入力シート'!G79="","",'(入力①) 基本情報入力シート'!G79)</f>
        <v/>
      </c>
      <c r="G58" s="308" t="str">
        <f>IF('(入力①) 基本情報入力シート'!H79="","",'(入力①) 基本情報入力シート'!H79)</f>
        <v/>
      </c>
      <c r="H58" s="308" t="str">
        <f>IF('(入力①) 基本情報入力シート'!I79="","",'(入力①) 基本情報入力シート'!I79)</f>
        <v/>
      </c>
      <c r="I58" s="308" t="str">
        <f>IF('(入力①) 基本情報入力シート'!J79="","",'(入力①) 基本情報入力シート'!J79)</f>
        <v/>
      </c>
      <c r="J58" s="308" t="str">
        <f>IF('(入力①) 基本情報入力シート'!K79="","",'(入力①) 基本情報入力シート'!K79)</f>
        <v/>
      </c>
      <c r="K58" s="315" t="str">
        <f>IF('(入力①) 基本情報入力シート'!L79="","",'(入力①) 基本情報入力シート'!L79)</f>
        <v/>
      </c>
      <c r="L58" s="319" t="str">
        <f>IF('(入力①) 基本情報入力シート'!M79="","",'(入力①) 基本情報入力シート'!M79)</f>
        <v/>
      </c>
      <c r="M58" s="319" t="str">
        <f>IF('(入力①) 基本情報入力シート'!R79="","",'(入力①) 基本情報入力シート'!R79)</f>
        <v/>
      </c>
      <c r="N58" s="319" t="str">
        <f>IF('(入力①) 基本情報入力シート'!W79="","",'(入力①) 基本情報入力シート'!W79)</f>
        <v/>
      </c>
      <c r="O58" s="298" t="str">
        <f>IF('(入力①) 基本情報入力シート'!X79="","",'(入力①) 基本情報入力シート'!X79)</f>
        <v/>
      </c>
      <c r="P58" s="335" t="str">
        <f>IF('(入力①) 基本情報入力シート'!Y79="","",'(入力①) 基本情報入力シート'!Y79)</f>
        <v/>
      </c>
      <c r="Q58" s="337"/>
      <c r="R58" s="204" t="str">
        <f>IF('(入力①) 基本情報入力シート'!Z79="","",'(入力①) 基本情報入力シート'!Z79)</f>
        <v/>
      </c>
      <c r="S58" s="208" t="str">
        <f>IF('(入力①) 基本情報入力シート'!AA79="","",'(入力①) 基本情報入力シート'!AA79)</f>
        <v/>
      </c>
      <c r="T58" s="348"/>
      <c r="U58" s="354" t="str">
        <f>IF(P58="","",VLOOKUP(P58,'【参考】数式用2'!$A$3:$C$36,3,FALSE))</f>
        <v/>
      </c>
      <c r="V58" s="359" t="s">
        <v>253</v>
      </c>
      <c r="W58" s="362"/>
      <c r="X58" s="364" t="s">
        <v>37</v>
      </c>
      <c r="Y58" s="362"/>
      <c r="Z58" s="366" t="s">
        <v>237</v>
      </c>
      <c r="AA58" s="362"/>
      <c r="AB58" s="359" t="s">
        <v>37</v>
      </c>
      <c r="AC58" s="362"/>
      <c r="AD58" s="359" t="s">
        <v>42</v>
      </c>
      <c r="AE58" s="368" t="s">
        <v>72</v>
      </c>
      <c r="AF58" s="370" t="str">
        <f t="shared" si="0"/>
        <v/>
      </c>
      <c r="AG58" s="372" t="s">
        <v>255</v>
      </c>
      <c r="AH58" s="375" t="str">
        <f t="shared" si="1"/>
        <v/>
      </c>
      <c r="AI58" s="381"/>
      <c r="AJ58" s="385"/>
      <c r="AK58" s="381"/>
      <c r="AL58" s="394"/>
    </row>
    <row r="59" spans="1:38" ht="36.75" customHeight="1">
      <c r="A59" s="298">
        <f t="shared" si="2"/>
        <v>48</v>
      </c>
      <c r="B59" s="303" t="str">
        <f>IF('(入力①) 基本情報入力シート'!C80="","",'(入力①) 基本情報入力シート'!C80)</f>
        <v/>
      </c>
      <c r="C59" s="308" t="str">
        <f>IF('(入力①) 基本情報入力シート'!D80="","",'(入力①) 基本情報入力シート'!D80)</f>
        <v/>
      </c>
      <c r="D59" s="308" t="str">
        <f>IF('(入力①) 基本情報入力シート'!E80="","",'(入力①) 基本情報入力シート'!E80)</f>
        <v/>
      </c>
      <c r="E59" s="308" t="str">
        <f>IF('(入力①) 基本情報入力シート'!F80="","",'(入力①) 基本情報入力シート'!F80)</f>
        <v/>
      </c>
      <c r="F59" s="308" t="str">
        <f>IF('(入力①) 基本情報入力シート'!G80="","",'(入力①) 基本情報入力シート'!G80)</f>
        <v/>
      </c>
      <c r="G59" s="308" t="str">
        <f>IF('(入力①) 基本情報入力シート'!H80="","",'(入力①) 基本情報入力シート'!H80)</f>
        <v/>
      </c>
      <c r="H59" s="308" t="str">
        <f>IF('(入力①) 基本情報入力シート'!I80="","",'(入力①) 基本情報入力シート'!I80)</f>
        <v/>
      </c>
      <c r="I59" s="308" t="str">
        <f>IF('(入力①) 基本情報入力シート'!J80="","",'(入力①) 基本情報入力シート'!J80)</f>
        <v/>
      </c>
      <c r="J59" s="308" t="str">
        <f>IF('(入力①) 基本情報入力シート'!K80="","",'(入力①) 基本情報入力シート'!K80)</f>
        <v/>
      </c>
      <c r="K59" s="315" t="str">
        <f>IF('(入力①) 基本情報入力シート'!L80="","",'(入力①) 基本情報入力シート'!L80)</f>
        <v/>
      </c>
      <c r="L59" s="319" t="str">
        <f>IF('(入力①) 基本情報入力シート'!M80="","",'(入力①) 基本情報入力シート'!M80)</f>
        <v/>
      </c>
      <c r="M59" s="319" t="str">
        <f>IF('(入力①) 基本情報入力シート'!R80="","",'(入力①) 基本情報入力シート'!R80)</f>
        <v/>
      </c>
      <c r="N59" s="319" t="str">
        <f>IF('(入力①) 基本情報入力シート'!W80="","",'(入力①) 基本情報入力シート'!W80)</f>
        <v/>
      </c>
      <c r="O59" s="298" t="str">
        <f>IF('(入力①) 基本情報入力シート'!X80="","",'(入力①) 基本情報入力シート'!X80)</f>
        <v/>
      </c>
      <c r="P59" s="335" t="str">
        <f>IF('(入力①) 基本情報入力シート'!Y80="","",'(入力①) 基本情報入力シート'!Y80)</f>
        <v/>
      </c>
      <c r="Q59" s="337"/>
      <c r="R59" s="204" t="str">
        <f>IF('(入力①) 基本情報入力シート'!Z80="","",'(入力①) 基本情報入力シート'!Z80)</f>
        <v/>
      </c>
      <c r="S59" s="208" t="str">
        <f>IF('(入力①) 基本情報入力シート'!AA80="","",'(入力①) 基本情報入力シート'!AA80)</f>
        <v/>
      </c>
      <c r="T59" s="348"/>
      <c r="U59" s="354" t="str">
        <f>IF(P59="","",VLOOKUP(P59,'【参考】数式用2'!$A$3:$C$36,3,FALSE))</f>
        <v/>
      </c>
      <c r="V59" s="359" t="s">
        <v>253</v>
      </c>
      <c r="W59" s="362"/>
      <c r="X59" s="364" t="s">
        <v>37</v>
      </c>
      <c r="Y59" s="362"/>
      <c r="Z59" s="366" t="s">
        <v>237</v>
      </c>
      <c r="AA59" s="362"/>
      <c r="AB59" s="359" t="s">
        <v>37</v>
      </c>
      <c r="AC59" s="362"/>
      <c r="AD59" s="359" t="s">
        <v>42</v>
      </c>
      <c r="AE59" s="368" t="s">
        <v>72</v>
      </c>
      <c r="AF59" s="370" t="str">
        <f t="shared" si="0"/>
        <v/>
      </c>
      <c r="AG59" s="372" t="s">
        <v>255</v>
      </c>
      <c r="AH59" s="375" t="str">
        <f t="shared" si="1"/>
        <v/>
      </c>
      <c r="AI59" s="381"/>
      <c r="AJ59" s="385"/>
      <c r="AK59" s="381"/>
      <c r="AL59" s="394"/>
    </row>
    <row r="60" spans="1:38" ht="36.75" customHeight="1">
      <c r="A60" s="298">
        <f t="shared" si="2"/>
        <v>49</v>
      </c>
      <c r="B60" s="303" t="str">
        <f>IF('(入力①) 基本情報入力シート'!C81="","",'(入力①) 基本情報入力シート'!C81)</f>
        <v/>
      </c>
      <c r="C60" s="308" t="str">
        <f>IF('(入力①) 基本情報入力シート'!D81="","",'(入力①) 基本情報入力シート'!D81)</f>
        <v/>
      </c>
      <c r="D60" s="308" t="str">
        <f>IF('(入力①) 基本情報入力シート'!E81="","",'(入力①) 基本情報入力シート'!E81)</f>
        <v/>
      </c>
      <c r="E60" s="308" t="str">
        <f>IF('(入力①) 基本情報入力シート'!F81="","",'(入力①) 基本情報入力シート'!F81)</f>
        <v/>
      </c>
      <c r="F60" s="308" t="str">
        <f>IF('(入力①) 基本情報入力シート'!G81="","",'(入力①) 基本情報入力シート'!G81)</f>
        <v/>
      </c>
      <c r="G60" s="308" t="str">
        <f>IF('(入力①) 基本情報入力シート'!H81="","",'(入力①) 基本情報入力シート'!H81)</f>
        <v/>
      </c>
      <c r="H60" s="308" t="str">
        <f>IF('(入力①) 基本情報入力シート'!I81="","",'(入力①) 基本情報入力シート'!I81)</f>
        <v/>
      </c>
      <c r="I60" s="308" t="str">
        <f>IF('(入力①) 基本情報入力シート'!J81="","",'(入力①) 基本情報入力シート'!J81)</f>
        <v/>
      </c>
      <c r="J60" s="308" t="str">
        <f>IF('(入力①) 基本情報入力シート'!K81="","",'(入力①) 基本情報入力シート'!K81)</f>
        <v/>
      </c>
      <c r="K60" s="315" t="str">
        <f>IF('(入力①) 基本情報入力シート'!L81="","",'(入力①) 基本情報入力シート'!L81)</f>
        <v/>
      </c>
      <c r="L60" s="319" t="str">
        <f>IF('(入力①) 基本情報入力シート'!M81="","",'(入力①) 基本情報入力シート'!M81)</f>
        <v/>
      </c>
      <c r="M60" s="319" t="str">
        <f>IF('(入力①) 基本情報入力シート'!R81="","",'(入力①) 基本情報入力シート'!R81)</f>
        <v/>
      </c>
      <c r="N60" s="319" t="str">
        <f>IF('(入力①) 基本情報入力シート'!W81="","",'(入力①) 基本情報入力シート'!W81)</f>
        <v/>
      </c>
      <c r="O60" s="298" t="str">
        <f>IF('(入力①) 基本情報入力シート'!X81="","",'(入力①) 基本情報入力シート'!X81)</f>
        <v/>
      </c>
      <c r="P60" s="335" t="str">
        <f>IF('(入力①) 基本情報入力シート'!Y81="","",'(入力①) 基本情報入力シート'!Y81)</f>
        <v/>
      </c>
      <c r="Q60" s="337"/>
      <c r="R60" s="204" t="str">
        <f>IF('(入力①) 基本情報入力シート'!Z81="","",'(入力①) 基本情報入力シート'!Z81)</f>
        <v/>
      </c>
      <c r="S60" s="208" t="str">
        <f>IF('(入力①) 基本情報入力シート'!AA81="","",'(入力①) 基本情報入力シート'!AA81)</f>
        <v/>
      </c>
      <c r="T60" s="348"/>
      <c r="U60" s="354" t="str">
        <f>IF(P60="","",VLOOKUP(P60,'【参考】数式用2'!$A$3:$C$36,3,FALSE))</f>
        <v/>
      </c>
      <c r="V60" s="359" t="s">
        <v>253</v>
      </c>
      <c r="W60" s="362"/>
      <c r="X60" s="364" t="s">
        <v>37</v>
      </c>
      <c r="Y60" s="362"/>
      <c r="Z60" s="366" t="s">
        <v>237</v>
      </c>
      <c r="AA60" s="362"/>
      <c r="AB60" s="359" t="s">
        <v>37</v>
      </c>
      <c r="AC60" s="362"/>
      <c r="AD60" s="359" t="s">
        <v>42</v>
      </c>
      <c r="AE60" s="368" t="s">
        <v>72</v>
      </c>
      <c r="AF60" s="370" t="str">
        <f t="shared" si="0"/>
        <v/>
      </c>
      <c r="AG60" s="372" t="s">
        <v>255</v>
      </c>
      <c r="AH60" s="375" t="str">
        <f t="shared" si="1"/>
        <v/>
      </c>
      <c r="AI60" s="381"/>
      <c r="AJ60" s="385"/>
      <c r="AK60" s="381"/>
      <c r="AL60" s="394"/>
    </row>
    <row r="61" spans="1:38" ht="36.75" customHeight="1">
      <c r="A61" s="298">
        <f t="shared" si="2"/>
        <v>50</v>
      </c>
      <c r="B61" s="303" t="str">
        <f>IF('(入力①) 基本情報入力シート'!C82="","",'(入力①) 基本情報入力シート'!C82)</f>
        <v/>
      </c>
      <c r="C61" s="308" t="str">
        <f>IF('(入力①) 基本情報入力シート'!D82="","",'(入力①) 基本情報入力シート'!D82)</f>
        <v/>
      </c>
      <c r="D61" s="308" t="str">
        <f>IF('(入力①) 基本情報入力シート'!E82="","",'(入力①) 基本情報入力シート'!E82)</f>
        <v/>
      </c>
      <c r="E61" s="308" t="str">
        <f>IF('(入力①) 基本情報入力シート'!F82="","",'(入力①) 基本情報入力シート'!F82)</f>
        <v/>
      </c>
      <c r="F61" s="308" t="str">
        <f>IF('(入力①) 基本情報入力シート'!G82="","",'(入力①) 基本情報入力シート'!G82)</f>
        <v/>
      </c>
      <c r="G61" s="308" t="str">
        <f>IF('(入力①) 基本情報入力シート'!H82="","",'(入力①) 基本情報入力シート'!H82)</f>
        <v/>
      </c>
      <c r="H61" s="308" t="str">
        <f>IF('(入力①) 基本情報入力シート'!I82="","",'(入力①) 基本情報入力シート'!I82)</f>
        <v/>
      </c>
      <c r="I61" s="308" t="str">
        <f>IF('(入力①) 基本情報入力シート'!J82="","",'(入力①) 基本情報入力シート'!J82)</f>
        <v/>
      </c>
      <c r="J61" s="308" t="str">
        <f>IF('(入力①) 基本情報入力シート'!K82="","",'(入力①) 基本情報入力シート'!K82)</f>
        <v/>
      </c>
      <c r="K61" s="315" t="str">
        <f>IF('(入力①) 基本情報入力シート'!L82="","",'(入力①) 基本情報入力シート'!L82)</f>
        <v/>
      </c>
      <c r="L61" s="319" t="str">
        <f>IF('(入力①) 基本情報入力シート'!M82="","",'(入力①) 基本情報入力シート'!M82)</f>
        <v/>
      </c>
      <c r="M61" s="319" t="str">
        <f>IF('(入力①) 基本情報入力シート'!R82="","",'(入力①) 基本情報入力シート'!R82)</f>
        <v/>
      </c>
      <c r="N61" s="319" t="str">
        <f>IF('(入力①) 基本情報入力シート'!W82="","",'(入力①) 基本情報入力シート'!W82)</f>
        <v/>
      </c>
      <c r="O61" s="298" t="str">
        <f>IF('(入力①) 基本情報入力シート'!X82="","",'(入力①) 基本情報入力シート'!X82)</f>
        <v/>
      </c>
      <c r="P61" s="335" t="str">
        <f>IF('(入力①) 基本情報入力シート'!Y82="","",'(入力①) 基本情報入力シート'!Y82)</f>
        <v/>
      </c>
      <c r="Q61" s="337"/>
      <c r="R61" s="204" t="str">
        <f>IF('(入力①) 基本情報入力シート'!Z82="","",'(入力①) 基本情報入力シート'!Z82)</f>
        <v/>
      </c>
      <c r="S61" s="208" t="str">
        <f>IF('(入力①) 基本情報入力シート'!AA82="","",'(入力①) 基本情報入力シート'!AA82)</f>
        <v/>
      </c>
      <c r="T61" s="348"/>
      <c r="U61" s="354" t="str">
        <f>IF(P61="","",VLOOKUP(P61,'【参考】数式用2'!$A$3:$C$36,3,FALSE))</f>
        <v/>
      </c>
      <c r="V61" s="359" t="s">
        <v>253</v>
      </c>
      <c r="W61" s="362"/>
      <c r="X61" s="364" t="s">
        <v>37</v>
      </c>
      <c r="Y61" s="362"/>
      <c r="Z61" s="366" t="s">
        <v>237</v>
      </c>
      <c r="AA61" s="362"/>
      <c r="AB61" s="359" t="s">
        <v>37</v>
      </c>
      <c r="AC61" s="362"/>
      <c r="AD61" s="359" t="s">
        <v>42</v>
      </c>
      <c r="AE61" s="368" t="s">
        <v>72</v>
      </c>
      <c r="AF61" s="370" t="str">
        <f t="shared" si="0"/>
        <v/>
      </c>
      <c r="AG61" s="372" t="s">
        <v>255</v>
      </c>
      <c r="AH61" s="375" t="str">
        <f t="shared" si="1"/>
        <v/>
      </c>
      <c r="AI61" s="381"/>
      <c r="AJ61" s="385"/>
      <c r="AK61" s="381"/>
      <c r="AL61" s="394"/>
    </row>
    <row r="62" spans="1:38" ht="36.75" customHeight="1">
      <c r="A62" s="298">
        <f t="shared" si="2"/>
        <v>51</v>
      </c>
      <c r="B62" s="303" t="str">
        <f>IF('(入力①) 基本情報入力シート'!C83="","",'(入力①) 基本情報入力シート'!C83)</f>
        <v/>
      </c>
      <c r="C62" s="308" t="str">
        <f>IF('(入力①) 基本情報入力シート'!D83="","",'(入力①) 基本情報入力シート'!D83)</f>
        <v/>
      </c>
      <c r="D62" s="308" t="str">
        <f>IF('(入力①) 基本情報入力シート'!E83="","",'(入力①) 基本情報入力シート'!E83)</f>
        <v/>
      </c>
      <c r="E62" s="308" t="str">
        <f>IF('(入力①) 基本情報入力シート'!F83="","",'(入力①) 基本情報入力シート'!F83)</f>
        <v/>
      </c>
      <c r="F62" s="308" t="str">
        <f>IF('(入力①) 基本情報入力シート'!G83="","",'(入力①) 基本情報入力シート'!G83)</f>
        <v/>
      </c>
      <c r="G62" s="308" t="str">
        <f>IF('(入力①) 基本情報入力シート'!H83="","",'(入力①) 基本情報入力シート'!H83)</f>
        <v/>
      </c>
      <c r="H62" s="308" t="str">
        <f>IF('(入力①) 基本情報入力シート'!I83="","",'(入力①) 基本情報入力シート'!I83)</f>
        <v/>
      </c>
      <c r="I62" s="308" t="str">
        <f>IF('(入力①) 基本情報入力シート'!J83="","",'(入力①) 基本情報入力シート'!J83)</f>
        <v/>
      </c>
      <c r="J62" s="308" t="str">
        <f>IF('(入力①) 基本情報入力シート'!K83="","",'(入力①) 基本情報入力シート'!K83)</f>
        <v/>
      </c>
      <c r="K62" s="315" t="str">
        <f>IF('(入力①) 基本情報入力シート'!L83="","",'(入力①) 基本情報入力シート'!L83)</f>
        <v/>
      </c>
      <c r="L62" s="319" t="str">
        <f>IF('(入力①) 基本情報入力シート'!M83="","",'(入力①) 基本情報入力シート'!M83)</f>
        <v/>
      </c>
      <c r="M62" s="319" t="str">
        <f>IF('(入力①) 基本情報入力シート'!R83="","",'(入力①) 基本情報入力シート'!R83)</f>
        <v/>
      </c>
      <c r="N62" s="319" t="str">
        <f>IF('(入力①) 基本情報入力シート'!W83="","",'(入力①) 基本情報入力シート'!W83)</f>
        <v/>
      </c>
      <c r="O62" s="298" t="str">
        <f>IF('(入力①) 基本情報入力シート'!X83="","",'(入力①) 基本情報入力シート'!X83)</f>
        <v/>
      </c>
      <c r="P62" s="335" t="str">
        <f>IF('(入力①) 基本情報入力シート'!Y83="","",'(入力①) 基本情報入力シート'!Y83)</f>
        <v/>
      </c>
      <c r="Q62" s="337"/>
      <c r="R62" s="204" t="str">
        <f>IF('(入力①) 基本情報入力シート'!Z83="","",'(入力①) 基本情報入力シート'!Z83)</f>
        <v/>
      </c>
      <c r="S62" s="208" t="str">
        <f>IF('(入力①) 基本情報入力シート'!AA83="","",'(入力①) 基本情報入力シート'!AA83)</f>
        <v/>
      </c>
      <c r="T62" s="348"/>
      <c r="U62" s="354" t="str">
        <f>IF(P62="","",VLOOKUP(P62,'【参考】数式用2'!$A$3:$C$36,3,FALSE))</f>
        <v/>
      </c>
      <c r="V62" s="359" t="s">
        <v>253</v>
      </c>
      <c r="W62" s="362"/>
      <c r="X62" s="364" t="s">
        <v>37</v>
      </c>
      <c r="Y62" s="362"/>
      <c r="Z62" s="366" t="s">
        <v>237</v>
      </c>
      <c r="AA62" s="362"/>
      <c r="AB62" s="359" t="s">
        <v>37</v>
      </c>
      <c r="AC62" s="362"/>
      <c r="AD62" s="359" t="s">
        <v>42</v>
      </c>
      <c r="AE62" s="368" t="s">
        <v>72</v>
      </c>
      <c r="AF62" s="370" t="str">
        <f t="shared" si="0"/>
        <v/>
      </c>
      <c r="AG62" s="372" t="s">
        <v>255</v>
      </c>
      <c r="AH62" s="375" t="str">
        <f t="shared" si="1"/>
        <v/>
      </c>
      <c r="AI62" s="381"/>
      <c r="AJ62" s="385"/>
      <c r="AK62" s="381"/>
      <c r="AL62" s="394"/>
    </row>
    <row r="63" spans="1:38" ht="36.75" customHeight="1">
      <c r="A63" s="298">
        <f t="shared" si="2"/>
        <v>52</v>
      </c>
      <c r="B63" s="303" t="str">
        <f>IF('(入力①) 基本情報入力シート'!C84="","",'(入力①) 基本情報入力シート'!C84)</f>
        <v/>
      </c>
      <c r="C63" s="308" t="str">
        <f>IF('(入力①) 基本情報入力シート'!D84="","",'(入力①) 基本情報入力シート'!D84)</f>
        <v/>
      </c>
      <c r="D63" s="308" t="str">
        <f>IF('(入力①) 基本情報入力シート'!E84="","",'(入力①) 基本情報入力シート'!E84)</f>
        <v/>
      </c>
      <c r="E63" s="308" t="str">
        <f>IF('(入力①) 基本情報入力シート'!F84="","",'(入力①) 基本情報入力シート'!F84)</f>
        <v/>
      </c>
      <c r="F63" s="308" t="str">
        <f>IF('(入力①) 基本情報入力シート'!G84="","",'(入力①) 基本情報入力シート'!G84)</f>
        <v/>
      </c>
      <c r="G63" s="308" t="str">
        <f>IF('(入力①) 基本情報入力シート'!H84="","",'(入力①) 基本情報入力シート'!H84)</f>
        <v/>
      </c>
      <c r="H63" s="308" t="str">
        <f>IF('(入力①) 基本情報入力シート'!I84="","",'(入力①) 基本情報入力シート'!I84)</f>
        <v/>
      </c>
      <c r="I63" s="308" t="str">
        <f>IF('(入力①) 基本情報入力シート'!J84="","",'(入力①) 基本情報入力シート'!J84)</f>
        <v/>
      </c>
      <c r="J63" s="308" t="str">
        <f>IF('(入力①) 基本情報入力シート'!K84="","",'(入力①) 基本情報入力シート'!K84)</f>
        <v/>
      </c>
      <c r="K63" s="315" t="str">
        <f>IF('(入力①) 基本情報入力シート'!L84="","",'(入力①) 基本情報入力シート'!L84)</f>
        <v/>
      </c>
      <c r="L63" s="319" t="str">
        <f>IF('(入力①) 基本情報入力シート'!M84="","",'(入力①) 基本情報入力シート'!M84)</f>
        <v/>
      </c>
      <c r="M63" s="319" t="str">
        <f>IF('(入力①) 基本情報入力シート'!R84="","",'(入力①) 基本情報入力シート'!R84)</f>
        <v/>
      </c>
      <c r="N63" s="319" t="str">
        <f>IF('(入力①) 基本情報入力シート'!W84="","",'(入力①) 基本情報入力シート'!W84)</f>
        <v/>
      </c>
      <c r="O63" s="298" t="str">
        <f>IF('(入力①) 基本情報入力シート'!X84="","",'(入力①) 基本情報入力シート'!X84)</f>
        <v/>
      </c>
      <c r="P63" s="335" t="str">
        <f>IF('(入力①) 基本情報入力シート'!Y84="","",'(入力①) 基本情報入力シート'!Y84)</f>
        <v/>
      </c>
      <c r="Q63" s="337"/>
      <c r="R63" s="204" t="str">
        <f>IF('(入力①) 基本情報入力シート'!Z84="","",'(入力①) 基本情報入力シート'!Z84)</f>
        <v/>
      </c>
      <c r="S63" s="208" t="str">
        <f>IF('(入力①) 基本情報入力シート'!AA84="","",'(入力①) 基本情報入力シート'!AA84)</f>
        <v/>
      </c>
      <c r="T63" s="348"/>
      <c r="U63" s="354" t="str">
        <f>IF(P63="","",VLOOKUP(P63,'【参考】数式用2'!$A$3:$C$36,3,FALSE))</f>
        <v/>
      </c>
      <c r="V63" s="359" t="s">
        <v>253</v>
      </c>
      <c r="W63" s="362"/>
      <c r="X63" s="364" t="s">
        <v>37</v>
      </c>
      <c r="Y63" s="362"/>
      <c r="Z63" s="366" t="s">
        <v>237</v>
      </c>
      <c r="AA63" s="362"/>
      <c r="AB63" s="359" t="s">
        <v>37</v>
      </c>
      <c r="AC63" s="362"/>
      <c r="AD63" s="359" t="s">
        <v>42</v>
      </c>
      <c r="AE63" s="368" t="s">
        <v>72</v>
      </c>
      <c r="AF63" s="370" t="str">
        <f t="shared" si="0"/>
        <v/>
      </c>
      <c r="AG63" s="372" t="s">
        <v>255</v>
      </c>
      <c r="AH63" s="375" t="str">
        <f t="shared" si="1"/>
        <v/>
      </c>
      <c r="AI63" s="381"/>
      <c r="AJ63" s="385"/>
      <c r="AK63" s="381"/>
      <c r="AL63" s="394"/>
    </row>
    <row r="64" spans="1:38" ht="36.75" customHeight="1">
      <c r="A64" s="298">
        <f t="shared" si="2"/>
        <v>53</v>
      </c>
      <c r="B64" s="303" t="str">
        <f>IF('(入力①) 基本情報入力シート'!C85="","",'(入力①) 基本情報入力シート'!C85)</f>
        <v/>
      </c>
      <c r="C64" s="308" t="str">
        <f>IF('(入力①) 基本情報入力シート'!D85="","",'(入力①) 基本情報入力シート'!D85)</f>
        <v/>
      </c>
      <c r="D64" s="308" t="str">
        <f>IF('(入力①) 基本情報入力シート'!E85="","",'(入力①) 基本情報入力シート'!E85)</f>
        <v/>
      </c>
      <c r="E64" s="308" t="str">
        <f>IF('(入力①) 基本情報入力シート'!F85="","",'(入力①) 基本情報入力シート'!F85)</f>
        <v/>
      </c>
      <c r="F64" s="308" t="str">
        <f>IF('(入力①) 基本情報入力シート'!G85="","",'(入力①) 基本情報入力シート'!G85)</f>
        <v/>
      </c>
      <c r="G64" s="308" t="str">
        <f>IF('(入力①) 基本情報入力シート'!H85="","",'(入力①) 基本情報入力シート'!H85)</f>
        <v/>
      </c>
      <c r="H64" s="308" t="str">
        <f>IF('(入力①) 基本情報入力シート'!I85="","",'(入力①) 基本情報入力シート'!I85)</f>
        <v/>
      </c>
      <c r="I64" s="308" t="str">
        <f>IF('(入力①) 基本情報入力シート'!J85="","",'(入力①) 基本情報入力シート'!J85)</f>
        <v/>
      </c>
      <c r="J64" s="308" t="str">
        <f>IF('(入力①) 基本情報入力シート'!K85="","",'(入力①) 基本情報入力シート'!K85)</f>
        <v/>
      </c>
      <c r="K64" s="315" t="str">
        <f>IF('(入力①) 基本情報入力シート'!L85="","",'(入力①) 基本情報入力シート'!L85)</f>
        <v/>
      </c>
      <c r="L64" s="319" t="str">
        <f>IF('(入力①) 基本情報入力シート'!M85="","",'(入力①) 基本情報入力シート'!M85)</f>
        <v/>
      </c>
      <c r="M64" s="319" t="str">
        <f>IF('(入力①) 基本情報入力シート'!R85="","",'(入力①) 基本情報入力シート'!R85)</f>
        <v/>
      </c>
      <c r="N64" s="319" t="str">
        <f>IF('(入力①) 基本情報入力シート'!W85="","",'(入力①) 基本情報入力シート'!W85)</f>
        <v/>
      </c>
      <c r="O64" s="298" t="str">
        <f>IF('(入力①) 基本情報入力シート'!X85="","",'(入力①) 基本情報入力シート'!X85)</f>
        <v/>
      </c>
      <c r="P64" s="335" t="str">
        <f>IF('(入力①) 基本情報入力シート'!Y85="","",'(入力①) 基本情報入力シート'!Y85)</f>
        <v/>
      </c>
      <c r="Q64" s="337"/>
      <c r="R64" s="204" t="str">
        <f>IF('(入力①) 基本情報入力シート'!Z85="","",'(入力①) 基本情報入力シート'!Z85)</f>
        <v/>
      </c>
      <c r="S64" s="208" t="str">
        <f>IF('(入力①) 基本情報入力シート'!AA85="","",'(入力①) 基本情報入力シート'!AA85)</f>
        <v/>
      </c>
      <c r="T64" s="348"/>
      <c r="U64" s="354" t="str">
        <f>IF(P64="","",VLOOKUP(P64,'【参考】数式用2'!$A$3:$C$36,3,FALSE))</f>
        <v/>
      </c>
      <c r="V64" s="359" t="s">
        <v>253</v>
      </c>
      <c r="W64" s="362"/>
      <c r="X64" s="364" t="s">
        <v>37</v>
      </c>
      <c r="Y64" s="362"/>
      <c r="Z64" s="366" t="s">
        <v>237</v>
      </c>
      <c r="AA64" s="362"/>
      <c r="AB64" s="359" t="s">
        <v>37</v>
      </c>
      <c r="AC64" s="362"/>
      <c r="AD64" s="359" t="s">
        <v>42</v>
      </c>
      <c r="AE64" s="368" t="s">
        <v>72</v>
      </c>
      <c r="AF64" s="370" t="str">
        <f t="shared" si="0"/>
        <v/>
      </c>
      <c r="AG64" s="372" t="s">
        <v>255</v>
      </c>
      <c r="AH64" s="375" t="str">
        <f t="shared" si="1"/>
        <v/>
      </c>
      <c r="AI64" s="381"/>
      <c r="AJ64" s="385"/>
      <c r="AK64" s="381"/>
      <c r="AL64" s="394"/>
    </row>
    <row r="65" spans="1:38" ht="36.75" customHeight="1">
      <c r="A65" s="298">
        <f t="shared" si="2"/>
        <v>54</v>
      </c>
      <c r="B65" s="303" t="str">
        <f>IF('(入力①) 基本情報入力シート'!C86="","",'(入力①) 基本情報入力シート'!C86)</f>
        <v/>
      </c>
      <c r="C65" s="308" t="str">
        <f>IF('(入力①) 基本情報入力シート'!D86="","",'(入力①) 基本情報入力シート'!D86)</f>
        <v/>
      </c>
      <c r="D65" s="308" t="str">
        <f>IF('(入力①) 基本情報入力シート'!E86="","",'(入力①) 基本情報入力シート'!E86)</f>
        <v/>
      </c>
      <c r="E65" s="308" t="str">
        <f>IF('(入力①) 基本情報入力シート'!F86="","",'(入力①) 基本情報入力シート'!F86)</f>
        <v/>
      </c>
      <c r="F65" s="308" t="str">
        <f>IF('(入力①) 基本情報入力シート'!G86="","",'(入力①) 基本情報入力シート'!G86)</f>
        <v/>
      </c>
      <c r="G65" s="308" t="str">
        <f>IF('(入力①) 基本情報入力シート'!H86="","",'(入力①) 基本情報入力シート'!H86)</f>
        <v/>
      </c>
      <c r="H65" s="308" t="str">
        <f>IF('(入力①) 基本情報入力シート'!I86="","",'(入力①) 基本情報入力シート'!I86)</f>
        <v/>
      </c>
      <c r="I65" s="308" t="str">
        <f>IF('(入力①) 基本情報入力シート'!J86="","",'(入力①) 基本情報入力シート'!J86)</f>
        <v/>
      </c>
      <c r="J65" s="308" t="str">
        <f>IF('(入力①) 基本情報入力シート'!K86="","",'(入力①) 基本情報入力シート'!K86)</f>
        <v/>
      </c>
      <c r="K65" s="315" t="str">
        <f>IF('(入力①) 基本情報入力シート'!L86="","",'(入力①) 基本情報入力シート'!L86)</f>
        <v/>
      </c>
      <c r="L65" s="319" t="str">
        <f>IF('(入力①) 基本情報入力シート'!M86="","",'(入力①) 基本情報入力シート'!M86)</f>
        <v/>
      </c>
      <c r="M65" s="319" t="str">
        <f>IF('(入力①) 基本情報入力シート'!R86="","",'(入力①) 基本情報入力シート'!R86)</f>
        <v/>
      </c>
      <c r="N65" s="319" t="str">
        <f>IF('(入力①) 基本情報入力シート'!W86="","",'(入力①) 基本情報入力シート'!W86)</f>
        <v/>
      </c>
      <c r="O65" s="298" t="str">
        <f>IF('(入力①) 基本情報入力シート'!X86="","",'(入力①) 基本情報入力シート'!X86)</f>
        <v/>
      </c>
      <c r="P65" s="335" t="str">
        <f>IF('(入力①) 基本情報入力シート'!Y86="","",'(入力①) 基本情報入力シート'!Y86)</f>
        <v/>
      </c>
      <c r="Q65" s="337"/>
      <c r="R65" s="204" t="str">
        <f>IF('(入力①) 基本情報入力シート'!Z86="","",'(入力①) 基本情報入力シート'!Z86)</f>
        <v/>
      </c>
      <c r="S65" s="208" t="str">
        <f>IF('(入力①) 基本情報入力シート'!AA86="","",'(入力①) 基本情報入力シート'!AA86)</f>
        <v/>
      </c>
      <c r="T65" s="348"/>
      <c r="U65" s="354" t="str">
        <f>IF(P65="","",VLOOKUP(P65,'【参考】数式用2'!$A$3:$C$36,3,FALSE))</f>
        <v/>
      </c>
      <c r="V65" s="359" t="s">
        <v>253</v>
      </c>
      <c r="W65" s="362"/>
      <c r="X65" s="364" t="s">
        <v>37</v>
      </c>
      <c r="Y65" s="362"/>
      <c r="Z65" s="366" t="s">
        <v>237</v>
      </c>
      <c r="AA65" s="362"/>
      <c r="AB65" s="359" t="s">
        <v>37</v>
      </c>
      <c r="AC65" s="362"/>
      <c r="AD65" s="359" t="s">
        <v>42</v>
      </c>
      <c r="AE65" s="368" t="s">
        <v>72</v>
      </c>
      <c r="AF65" s="370" t="str">
        <f t="shared" si="0"/>
        <v/>
      </c>
      <c r="AG65" s="372" t="s">
        <v>255</v>
      </c>
      <c r="AH65" s="375" t="str">
        <f t="shared" si="1"/>
        <v/>
      </c>
      <c r="AI65" s="381"/>
      <c r="AJ65" s="385"/>
      <c r="AK65" s="381"/>
      <c r="AL65" s="394"/>
    </row>
    <row r="66" spans="1:38" ht="36.75" customHeight="1">
      <c r="A66" s="298">
        <f t="shared" si="2"/>
        <v>55</v>
      </c>
      <c r="B66" s="303" t="str">
        <f>IF('(入力①) 基本情報入力シート'!C87="","",'(入力①) 基本情報入力シート'!C87)</f>
        <v/>
      </c>
      <c r="C66" s="308" t="str">
        <f>IF('(入力①) 基本情報入力シート'!D87="","",'(入力①) 基本情報入力シート'!D87)</f>
        <v/>
      </c>
      <c r="D66" s="308" t="str">
        <f>IF('(入力①) 基本情報入力シート'!E87="","",'(入力①) 基本情報入力シート'!E87)</f>
        <v/>
      </c>
      <c r="E66" s="308" t="str">
        <f>IF('(入力①) 基本情報入力シート'!F87="","",'(入力①) 基本情報入力シート'!F87)</f>
        <v/>
      </c>
      <c r="F66" s="308" t="str">
        <f>IF('(入力①) 基本情報入力シート'!G87="","",'(入力①) 基本情報入力シート'!G87)</f>
        <v/>
      </c>
      <c r="G66" s="308" t="str">
        <f>IF('(入力①) 基本情報入力シート'!H87="","",'(入力①) 基本情報入力シート'!H87)</f>
        <v/>
      </c>
      <c r="H66" s="308" t="str">
        <f>IF('(入力①) 基本情報入力シート'!I87="","",'(入力①) 基本情報入力シート'!I87)</f>
        <v/>
      </c>
      <c r="I66" s="308" t="str">
        <f>IF('(入力①) 基本情報入力シート'!J87="","",'(入力①) 基本情報入力シート'!J87)</f>
        <v/>
      </c>
      <c r="J66" s="308" t="str">
        <f>IF('(入力①) 基本情報入力シート'!K87="","",'(入力①) 基本情報入力シート'!K87)</f>
        <v/>
      </c>
      <c r="K66" s="315" t="str">
        <f>IF('(入力①) 基本情報入力シート'!L87="","",'(入力①) 基本情報入力シート'!L87)</f>
        <v/>
      </c>
      <c r="L66" s="319" t="str">
        <f>IF('(入力①) 基本情報入力シート'!M87="","",'(入力①) 基本情報入力シート'!M87)</f>
        <v/>
      </c>
      <c r="M66" s="319" t="str">
        <f>IF('(入力①) 基本情報入力シート'!R87="","",'(入力①) 基本情報入力シート'!R87)</f>
        <v/>
      </c>
      <c r="N66" s="319" t="str">
        <f>IF('(入力①) 基本情報入力シート'!W87="","",'(入力①) 基本情報入力シート'!W87)</f>
        <v/>
      </c>
      <c r="O66" s="298" t="str">
        <f>IF('(入力①) 基本情報入力シート'!X87="","",'(入力①) 基本情報入力シート'!X87)</f>
        <v/>
      </c>
      <c r="P66" s="335" t="str">
        <f>IF('(入力①) 基本情報入力シート'!Y87="","",'(入力①) 基本情報入力シート'!Y87)</f>
        <v/>
      </c>
      <c r="Q66" s="337"/>
      <c r="R66" s="204" t="str">
        <f>IF('(入力①) 基本情報入力シート'!Z87="","",'(入力①) 基本情報入力シート'!Z87)</f>
        <v/>
      </c>
      <c r="S66" s="208" t="str">
        <f>IF('(入力①) 基本情報入力シート'!AA87="","",'(入力①) 基本情報入力シート'!AA87)</f>
        <v/>
      </c>
      <c r="T66" s="348"/>
      <c r="U66" s="354" t="str">
        <f>IF(P66="","",VLOOKUP(P66,'【参考】数式用2'!$A$3:$C$36,3,FALSE))</f>
        <v/>
      </c>
      <c r="V66" s="359" t="s">
        <v>253</v>
      </c>
      <c r="W66" s="362"/>
      <c r="X66" s="364" t="s">
        <v>37</v>
      </c>
      <c r="Y66" s="362"/>
      <c r="Z66" s="366" t="s">
        <v>237</v>
      </c>
      <c r="AA66" s="362"/>
      <c r="AB66" s="359" t="s">
        <v>37</v>
      </c>
      <c r="AC66" s="362"/>
      <c r="AD66" s="359" t="s">
        <v>42</v>
      </c>
      <c r="AE66" s="368" t="s">
        <v>72</v>
      </c>
      <c r="AF66" s="370" t="str">
        <f t="shared" si="0"/>
        <v/>
      </c>
      <c r="AG66" s="372" t="s">
        <v>255</v>
      </c>
      <c r="AH66" s="375" t="str">
        <f t="shared" si="1"/>
        <v/>
      </c>
      <c r="AI66" s="381"/>
      <c r="AJ66" s="385"/>
      <c r="AK66" s="381"/>
      <c r="AL66" s="394"/>
    </row>
    <row r="67" spans="1:38" ht="36.75" customHeight="1">
      <c r="A67" s="298">
        <f t="shared" si="2"/>
        <v>56</v>
      </c>
      <c r="B67" s="303" t="str">
        <f>IF('(入力①) 基本情報入力シート'!C88="","",'(入力①) 基本情報入力シート'!C88)</f>
        <v/>
      </c>
      <c r="C67" s="308" t="str">
        <f>IF('(入力①) 基本情報入力シート'!D88="","",'(入力①) 基本情報入力シート'!D88)</f>
        <v/>
      </c>
      <c r="D67" s="308" t="str">
        <f>IF('(入力①) 基本情報入力シート'!E88="","",'(入力①) 基本情報入力シート'!E88)</f>
        <v/>
      </c>
      <c r="E67" s="308" t="str">
        <f>IF('(入力①) 基本情報入力シート'!F88="","",'(入力①) 基本情報入力シート'!F88)</f>
        <v/>
      </c>
      <c r="F67" s="308" t="str">
        <f>IF('(入力①) 基本情報入力シート'!G88="","",'(入力①) 基本情報入力シート'!G88)</f>
        <v/>
      </c>
      <c r="G67" s="308" t="str">
        <f>IF('(入力①) 基本情報入力シート'!H88="","",'(入力①) 基本情報入力シート'!H88)</f>
        <v/>
      </c>
      <c r="H67" s="308" t="str">
        <f>IF('(入力①) 基本情報入力シート'!I88="","",'(入力①) 基本情報入力シート'!I88)</f>
        <v/>
      </c>
      <c r="I67" s="308" t="str">
        <f>IF('(入力①) 基本情報入力シート'!J88="","",'(入力①) 基本情報入力シート'!J88)</f>
        <v/>
      </c>
      <c r="J67" s="308" t="str">
        <f>IF('(入力①) 基本情報入力シート'!K88="","",'(入力①) 基本情報入力シート'!K88)</f>
        <v/>
      </c>
      <c r="K67" s="315" t="str">
        <f>IF('(入力①) 基本情報入力シート'!L88="","",'(入力①) 基本情報入力シート'!L88)</f>
        <v/>
      </c>
      <c r="L67" s="319" t="str">
        <f>IF('(入力①) 基本情報入力シート'!M88="","",'(入力①) 基本情報入力シート'!M88)</f>
        <v/>
      </c>
      <c r="M67" s="319" t="str">
        <f>IF('(入力①) 基本情報入力シート'!R88="","",'(入力①) 基本情報入力シート'!R88)</f>
        <v/>
      </c>
      <c r="N67" s="319" t="str">
        <f>IF('(入力①) 基本情報入力シート'!W88="","",'(入力①) 基本情報入力シート'!W88)</f>
        <v/>
      </c>
      <c r="O67" s="298" t="str">
        <f>IF('(入力①) 基本情報入力シート'!X88="","",'(入力①) 基本情報入力シート'!X88)</f>
        <v/>
      </c>
      <c r="P67" s="335" t="str">
        <f>IF('(入力①) 基本情報入力シート'!Y88="","",'(入力①) 基本情報入力シート'!Y88)</f>
        <v/>
      </c>
      <c r="Q67" s="337"/>
      <c r="R67" s="204" t="str">
        <f>IF('(入力①) 基本情報入力シート'!Z88="","",'(入力①) 基本情報入力シート'!Z88)</f>
        <v/>
      </c>
      <c r="S67" s="208" t="str">
        <f>IF('(入力①) 基本情報入力シート'!AA88="","",'(入力①) 基本情報入力シート'!AA88)</f>
        <v/>
      </c>
      <c r="T67" s="348"/>
      <c r="U67" s="354" t="str">
        <f>IF(P67="","",VLOOKUP(P67,'【参考】数式用2'!$A$3:$C$36,3,FALSE))</f>
        <v/>
      </c>
      <c r="V67" s="359" t="s">
        <v>253</v>
      </c>
      <c r="W67" s="362"/>
      <c r="X67" s="364" t="s">
        <v>37</v>
      </c>
      <c r="Y67" s="362"/>
      <c r="Z67" s="366" t="s">
        <v>237</v>
      </c>
      <c r="AA67" s="362"/>
      <c r="AB67" s="359" t="s">
        <v>37</v>
      </c>
      <c r="AC67" s="362"/>
      <c r="AD67" s="359" t="s">
        <v>42</v>
      </c>
      <c r="AE67" s="368" t="s">
        <v>72</v>
      </c>
      <c r="AF67" s="370" t="str">
        <f t="shared" si="0"/>
        <v/>
      </c>
      <c r="AG67" s="372" t="s">
        <v>255</v>
      </c>
      <c r="AH67" s="375" t="str">
        <f t="shared" si="1"/>
        <v/>
      </c>
      <c r="AI67" s="381"/>
      <c r="AJ67" s="385"/>
      <c r="AK67" s="381"/>
      <c r="AL67" s="394"/>
    </row>
    <row r="68" spans="1:38" ht="36.75" customHeight="1">
      <c r="A68" s="298">
        <f t="shared" si="2"/>
        <v>57</v>
      </c>
      <c r="B68" s="303" t="str">
        <f>IF('(入力①) 基本情報入力シート'!C89="","",'(入力①) 基本情報入力シート'!C89)</f>
        <v/>
      </c>
      <c r="C68" s="308" t="str">
        <f>IF('(入力①) 基本情報入力シート'!D89="","",'(入力①) 基本情報入力シート'!D89)</f>
        <v/>
      </c>
      <c r="D68" s="308" t="str">
        <f>IF('(入力①) 基本情報入力シート'!E89="","",'(入力①) 基本情報入力シート'!E89)</f>
        <v/>
      </c>
      <c r="E68" s="308" t="str">
        <f>IF('(入力①) 基本情報入力シート'!F89="","",'(入力①) 基本情報入力シート'!F89)</f>
        <v/>
      </c>
      <c r="F68" s="308" t="str">
        <f>IF('(入力①) 基本情報入力シート'!G89="","",'(入力①) 基本情報入力シート'!G89)</f>
        <v/>
      </c>
      <c r="G68" s="308" t="str">
        <f>IF('(入力①) 基本情報入力シート'!H89="","",'(入力①) 基本情報入力シート'!H89)</f>
        <v/>
      </c>
      <c r="H68" s="308" t="str">
        <f>IF('(入力①) 基本情報入力シート'!I89="","",'(入力①) 基本情報入力シート'!I89)</f>
        <v/>
      </c>
      <c r="I68" s="308" t="str">
        <f>IF('(入力①) 基本情報入力シート'!J89="","",'(入力①) 基本情報入力シート'!J89)</f>
        <v/>
      </c>
      <c r="J68" s="308" t="str">
        <f>IF('(入力①) 基本情報入力シート'!K89="","",'(入力①) 基本情報入力シート'!K89)</f>
        <v/>
      </c>
      <c r="K68" s="315" t="str">
        <f>IF('(入力①) 基本情報入力シート'!L89="","",'(入力①) 基本情報入力シート'!L89)</f>
        <v/>
      </c>
      <c r="L68" s="319" t="str">
        <f>IF('(入力①) 基本情報入力シート'!M89="","",'(入力①) 基本情報入力シート'!M89)</f>
        <v/>
      </c>
      <c r="M68" s="319" t="str">
        <f>IF('(入力①) 基本情報入力シート'!R89="","",'(入力①) 基本情報入力シート'!R89)</f>
        <v/>
      </c>
      <c r="N68" s="319" t="str">
        <f>IF('(入力①) 基本情報入力シート'!W89="","",'(入力①) 基本情報入力シート'!W89)</f>
        <v/>
      </c>
      <c r="O68" s="298" t="str">
        <f>IF('(入力①) 基本情報入力シート'!X89="","",'(入力①) 基本情報入力シート'!X89)</f>
        <v/>
      </c>
      <c r="P68" s="335" t="str">
        <f>IF('(入力①) 基本情報入力シート'!Y89="","",'(入力①) 基本情報入力シート'!Y89)</f>
        <v/>
      </c>
      <c r="Q68" s="337"/>
      <c r="R68" s="204" t="str">
        <f>IF('(入力①) 基本情報入力シート'!Z89="","",'(入力①) 基本情報入力シート'!Z89)</f>
        <v/>
      </c>
      <c r="S68" s="208" t="str">
        <f>IF('(入力①) 基本情報入力シート'!AA89="","",'(入力①) 基本情報入力シート'!AA89)</f>
        <v/>
      </c>
      <c r="T68" s="348"/>
      <c r="U68" s="354" t="str">
        <f>IF(P68="","",VLOOKUP(P68,'【参考】数式用2'!$A$3:$C$36,3,FALSE))</f>
        <v/>
      </c>
      <c r="V68" s="359" t="s">
        <v>253</v>
      </c>
      <c r="W68" s="362"/>
      <c r="X68" s="364" t="s">
        <v>37</v>
      </c>
      <c r="Y68" s="362"/>
      <c r="Z68" s="366" t="s">
        <v>237</v>
      </c>
      <c r="AA68" s="362"/>
      <c r="AB68" s="359" t="s">
        <v>37</v>
      </c>
      <c r="AC68" s="362"/>
      <c r="AD68" s="359" t="s">
        <v>42</v>
      </c>
      <c r="AE68" s="368" t="s">
        <v>72</v>
      </c>
      <c r="AF68" s="370" t="str">
        <f t="shared" si="0"/>
        <v/>
      </c>
      <c r="AG68" s="372" t="s">
        <v>255</v>
      </c>
      <c r="AH68" s="375" t="str">
        <f t="shared" si="1"/>
        <v/>
      </c>
      <c r="AI68" s="381"/>
      <c r="AJ68" s="385"/>
      <c r="AK68" s="381"/>
      <c r="AL68" s="394"/>
    </row>
    <row r="69" spans="1:38" ht="36.75" customHeight="1">
      <c r="A69" s="298">
        <f t="shared" si="2"/>
        <v>58</v>
      </c>
      <c r="B69" s="303" t="str">
        <f>IF('(入力①) 基本情報入力シート'!C90="","",'(入力①) 基本情報入力シート'!C90)</f>
        <v/>
      </c>
      <c r="C69" s="308" t="str">
        <f>IF('(入力①) 基本情報入力シート'!D90="","",'(入力①) 基本情報入力シート'!D90)</f>
        <v/>
      </c>
      <c r="D69" s="308" t="str">
        <f>IF('(入力①) 基本情報入力シート'!E90="","",'(入力①) 基本情報入力シート'!E90)</f>
        <v/>
      </c>
      <c r="E69" s="308" t="str">
        <f>IF('(入力①) 基本情報入力シート'!F90="","",'(入力①) 基本情報入力シート'!F90)</f>
        <v/>
      </c>
      <c r="F69" s="308" t="str">
        <f>IF('(入力①) 基本情報入力シート'!G90="","",'(入力①) 基本情報入力シート'!G90)</f>
        <v/>
      </c>
      <c r="G69" s="308" t="str">
        <f>IF('(入力①) 基本情報入力シート'!H90="","",'(入力①) 基本情報入力シート'!H90)</f>
        <v/>
      </c>
      <c r="H69" s="308" t="str">
        <f>IF('(入力①) 基本情報入力シート'!I90="","",'(入力①) 基本情報入力シート'!I90)</f>
        <v/>
      </c>
      <c r="I69" s="308" t="str">
        <f>IF('(入力①) 基本情報入力シート'!J90="","",'(入力①) 基本情報入力シート'!J90)</f>
        <v/>
      </c>
      <c r="J69" s="308" t="str">
        <f>IF('(入力①) 基本情報入力シート'!K90="","",'(入力①) 基本情報入力シート'!K90)</f>
        <v/>
      </c>
      <c r="K69" s="315" t="str">
        <f>IF('(入力①) 基本情報入力シート'!L90="","",'(入力①) 基本情報入力シート'!L90)</f>
        <v/>
      </c>
      <c r="L69" s="319" t="str">
        <f>IF('(入力①) 基本情報入力シート'!M90="","",'(入力①) 基本情報入力シート'!M90)</f>
        <v/>
      </c>
      <c r="M69" s="319" t="str">
        <f>IF('(入力①) 基本情報入力シート'!R90="","",'(入力①) 基本情報入力シート'!R90)</f>
        <v/>
      </c>
      <c r="N69" s="319" t="str">
        <f>IF('(入力①) 基本情報入力シート'!W90="","",'(入力①) 基本情報入力シート'!W90)</f>
        <v/>
      </c>
      <c r="O69" s="298" t="str">
        <f>IF('(入力①) 基本情報入力シート'!X90="","",'(入力①) 基本情報入力シート'!X90)</f>
        <v/>
      </c>
      <c r="P69" s="335" t="str">
        <f>IF('(入力①) 基本情報入力シート'!Y90="","",'(入力①) 基本情報入力シート'!Y90)</f>
        <v/>
      </c>
      <c r="Q69" s="337"/>
      <c r="R69" s="204" t="str">
        <f>IF('(入力①) 基本情報入力シート'!Z90="","",'(入力①) 基本情報入力シート'!Z90)</f>
        <v/>
      </c>
      <c r="S69" s="208" t="str">
        <f>IF('(入力①) 基本情報入力シート'!AA90="","",'(入力①) 基本情報入力シート'!AA90)</f>
        <v/>
      </c>
      <c r="T69" s="348"/>
      <c r="U69" s="354" t="str">
        <f>IF(P69="","",VLOOKUP(P69,'【参考】数式用2'!$A$3:$C$36,3,FALSE))</f>
        <v/>
      </c>
      <c r="V69" s="359" t="s">
        <v>253</v>
      </c>
      <c r="W69" s="362"/>
      <c r="X69" s="364" t="s">
        <v>37</v>
      </c>
      <c r="Y69" s="362"/>
      <c r="Z69" s="366" t="s">
        <v>237</v>
      </c>
      <c r="AA69" s="362"/>
      <c r="AB69" s="359" t="s">
        <v>37</v>
      </c>
      <c r="AC69" s="362"/>
      <c r="AD69" s="359" t="s">
        <v>42</v>
      </c>
      <c r="AE69" s="368" t="s">
        <v>72</v>
      </c>
      <c r="AF69" s="370" t="str">
        <f t="shared" si="0"/>
        <v/>
      </c>
      <c r="AG69" s="372" t="s">
        <v>255</v>
      </c>
      <c r="AH69" s="375" t="str">
        <f t="shared" si="1"/>
        <v/>
      </c>
      <c r="AI69" s="381"/>
      <c r="AJ69" s="385"/>
      <c r="AK69" s="381"/>
      <c r="AL69" s="394"/>
    </row>
    <row r="70" spans="1:38" ht="36.75" customHeight="1">
      <c r="A70" s="298">
        <f t="shared" si="2"/>
        <v>59</v>
      </c>
      <c r="B70" s="303" t="str">
        <f>IF('(入力①) 基本情報入力シート'!C91="","",'(入力①) 基本情報入力シート'!C91)</f>
        <v/>
      </c>
      <c r="C70" s="308" t="str">
        <f>IF('(入力①) 基本情報入力シート'!D91="","",'(入力①) 基本情報入力シート'!D91)</f>
        <v/>
      </c>
      <c r="D70" s="308" t="str">
        <f>IF('(入力①) 基本情報入力シート'!E91="","",'(入力①) 基本情報入力シート'!E91)</f>
        <v/>
      </c>
      <c r="E70" s="308" t="str">
        <f>IF('(入力①) 基本情報入力シート'!F91="","",'(入力①) 基本情報入力シート'!F91)</f>
        <v/>
      </c>
      <c r="F70" s="308" t="str">
        <f>IF('(入力①) 基本情報入力シート'!G91="","",'(入力①) 基本情報入力シート'!G91)</f>
        <v/>
      </c>
      <c r="G70" s="308" t="str">
        <f>IF('(入力①) 基本情報入力シート'!H91="","",'(入力①) 基本情報入力シート'!H91)</f>
        <v/>
      </c>
      <c r="H70" s="308" t="str">
        <f>IF('(入力①) 基本情報入力シート'!I91="","",'(入力①) 基本情報入力シート'!I91)</f>
        <v/>
      </c>
      <c r="I70" s="308" t="str">
        <f>IF('(入力①) 基本情報入力シート'!J91="","",'(入力①) 基本情報入力シート'!J91)</f>
        <v/>
      </c>
      <c r="J70" s="308" t="str">
        <f>IF('(入力①) 基本情報入力シート'!K91="","",'(入力①) 基本情報入力シート'!K91)</f>
        <v/>
      </c>
      <c r="K70" s="315" t="str">
        <f>IF('(入力①) 基本情報入力シート'!L91="","",'(入力①) 基本情報入力シート'!L91)</f>
        <v/>
      </c>
      <c r="L70" s="319" t="str">
        <f>IF('(入力①) 基本情報入力シート'!M91="","",'(入力①) 基本情報入力シート'!M91)</f>
        <v/>
      </c>
      <c r="M70" s="319" t="str">
        <f>IF('(入力①) 基本情報入力シート'!R91="","",'(入力①) 基本情報入力シート'!R91)</f>
        <v/>
      </c>
      <c r="N70" s="319" t="str">
        <f>IF('(入力①) 基本情報入力シート'!W91="","",'(入力①) 基本情報入力シート'!W91)</f>
        <v/>
      </c>
      <c r="O70" s="298" t="str">
        <f>IF('(入力①) 基本情報入力シート'!X91="","",'(入力①) 基本情報入力シート'!X91)</f>
        <v/>
      </c>
      <c r="P70" s="335" t="str">
        <f>IF('(入力①) 基本情報入力シート'!Y91="","",'(入力①) 基本情報入力シート'!Y91)</f>
        <v/>
      </c>
      <c r="Q70" s="337"/>
      <c r="R70" s="204" t="str">
        <f>IF('(入力①) 基本情報入力シート'!Z91="","",'(入力①) 基本情報入力シート'!Z91)</f>
        <v/>
      </c>
      <c r="S70" s="208" t="str">
        <f>IF('(入力①) 基本情報入力シート'!AA91="","",'(入力①) 基本情報入力シート'!AA91)</f>
        <v/>
      </c>
      <c r="T70" s="348"/>
      <c r="U70" s="354" t="str">
        <f>IF(P70="","",VLOOKUP(P70,'【参考】数式用2'!$A$3:$C$36,3,FALSE))</f>
        <v/>
      </c>
      <c r="V70" s="359" t="s">
        <v>253</v>
      </c>
      <c r="W70" s="362"/>
      <c r="X70" s="364" t="s">
        <v>37</v>
      </c>
      <c r="Y70" s="362"/>
      <c r="Z70" s="366" t="s">
        <v>237</v>
      </c>
      <c r="AA70" s="362"/>
      <c r="AB70" s="359" t="s">
        <v>37</v>
      </c>
      <c r="AC70" s="362"/>
      <c r="AD70" s="359" t="s">
        <v>42</v>
      </c>
      <c r="AE70" s="368" t="s">
        <v>72</v>
      </c>
      <c r="AF70" s="370" t="str">
        <f t="shared" si="0"/>
        <v/>
      </c>
      <c r="AG70" s="372" t="s">
        <v>255</v>
      </c>
      <c r="AH70" s="375" t="str">
        <f t="shared" si="1"/>
        <v/>
      </c>
      <c r="AI70" s="381"/>
      <c r="AJ70" s="385"/>
      <c r="AK70" s="381"/>
      <c r="AL70" s="394"/>
    </row>
    <row r="71" spans="1:38" ht="36.75" customHeight="1">
      <c r="A71" s="298">
        <f t="shared" si="2"/>
        <v>60</v>
      </c>
      <c r="B71" s="303" t="str">
        <f>IF('(入力①) 基本情報入力シート'!C92="","",'(入力①) 基本情報入力シート'!C92)</f>
        <v/>
      </c>
      <c r="C71" s="308" t="str">
        <f>IF('(入力①) 基本情報入力シート'!D92="","",'(入力①) 基本情報入力シート'!D92)</f>
        <v/>
      </c>
      <c r="D71" s="308" t="str">
        <f>IF('(入力①) 基本情報入力シート'!E92="","",'(入力①) 基本情報入力シート'!E92)</f>
        <v/>
      </c>
      <c r="E71" s="308" t="str">
        <f>IF('(入力①) 基本情報入力シート'!F92="","",'(入力①) 基本情報入力シート'!F92)</f>
        <v/>
      </c>
      <c r="F71" s="308" t="str">
        <f>IF('(入力①) 基本情報入力シート'!G92="","",'(入力①) 基本情報入力シート'!G92)</f>
        <v/>
      </c>
      <c r="G71" s="308" t="str">
        <f>IF('(入力①) 基本情報入力シート'!H92="","",'(入力①) 基本情報入力シート'!H92)</f>
        <v/>
      </c>
      <c r="H71" s="308" t="str">
        <f>IF('(入力①) 基本情報入力シート'!I92="","",'(入力①) 基本情報入力シート'!I92)</f>
        <v/>
      </c>
      <c r="I71" s="308" t="str">
        <f>IF('(入力①) 基本情報入力シート'!J92="","",'(入力①) 基本情報入力シート'!J92)</f>
        <v/>
      </c>
      <c r="J71" s="308" t="str">
        <f>IF('(入力①) 基本情報入力シート'!K92="","",'(入力①) 基本情報入力シート'!K92)</f>
        <v/>
      </c>
      <c r="K71" s="315" t="str">
        <f>IF('(入力①) 基本情報入力シート'!L92="","",'(入力①) 基本情報入力シート'!L92)</f>
        <v/>
      </c>
      <c r="L71" s="319" t="str">
        <f>IF('(入力①) 基本情報入力シート'!M92="","",'(入力①) 基本情報入力シート'!M92)</f>
        <v/>
      </c>
      <c r="M71" s="319" t="str">
        <f>IF('(入力①) 基本情報入力シート'!R92="","",'(入力①) 基本情報入力シート'!R92)</f>
        <v/>
      </c>
      <c r="N71" s="319" t="str">
        <f>IF('(入力①) 基本情報入力シート'!W92="","",'(入力①) 基本情報入力シート'!W92)</f>
        <v/>
      </c>
      <c r="O71" s="298" t="str">
        <f>IF('(入力①) 基本情報入力シート'!X92="","",'(入力①) 基本情報入力シート'!X92)</f>
        <v/>
      </c>
      <c r="P71" s="335" t="str">
        <f>IF('(入力①) 基本情報入力シート'!Y92="","",'(入力①) 基本情報入力シート'!Y92)</f>
        <v/>
      </c>
      <c r="Q71" s="337"/>
      <c r="R71" s="204" t="str">
        <f>IF('(入力①) 基本情報入力シート'!Z92="","",'(入力①) 基本情報入力シート'!Z92)</f>
        <v/>
      </c>
      <c r="S71" s="208" t="str">
        <f>IF('(入力①) 基本情報入力シート'!AA92="","",'(入力①) 基本情報入力シート'!AA92)</f>
        <v/>
      </c>
      <c r="T71" s="348"/>
      <c r="U71" s="354" t="str">
        <f>IF(P71="","",VLOOKUP(P71,'【参考】数式用2'!$A$3:$C$36,3,FALSE))</f>
        <v/>
      </c>
      <c r="V71" s="359" t="s">
        <v>253</v>
      </c>
      <c r="W71" s="362"/>
      <c r="X71" s="364" t="s">
        <v>37</v>
      </c>
      <c r="Y71" s="362"/>
      <c r="Z71" s="366" t="s">
        <v>237</v>
      </c>
      <c r="AA71" s="362"/>
      <c r="AB71" s="359" t="s">
        <v>37</v>
      </c>
      <c r="AC71" s="362"/>
      <c r="AD71" s="359" t="s">
        <v>42</v>
      </c>
      <c r="AE71" s="368" t="s">
        <v>72</v>
      </c>
      <c r="AF71" s="370" t="str">
        <f t="shared" si="0"/>
        <v/>
      </c>
      <c r="AG71" s="372" t="s">
        <v>255</v>
      </c>
      <c r="AH71" s="375" t="str">
        <f t="shared" si="1"/>
        <v/>
      </c>
      <c r="AI71" s="381"/>
      <c r="AJ71" s="385"/>
      <c r="AK71" s="381"/>
      <c r="AL71" s="394"/>
    </row>
    <row r="72" spans="1:38" ht="36.75" customHeight="1">
      <c r="A72" s="298">
        <f t="shared" si="2"/>
        <v>61</v>
      </c>
      <c r="B72" s="303" t="str">
        <f>IF('(入力①) 基本情報入力シート'!C93="","",'(入力①) 基本情報入力シート'!C93)</f>
        <v/>
      </c>
      <c r="C72" s="308" t="str">
        <f>IF('(入力①) 基本情報入力シート'!D93="","",'(入力①) 基本情報入力シート'!D93)</f>
        <v/>
      </c>
      <c r="D72" s="308" t="str">
        <f>IF('(入力①) 基本情報入力シート'!E93="","",'(入力①) 基本情報入力シート'!E93)</f>
        <v/>
      </c>
      <c r="E72" s="308" t="str">
        <f>IF('(入力①) 基本情報入力シート'!F93="","",'(入力①) 基本情報入力シート'!F93)</f>
        <v/>
      </c>
      <c r="F72" s="308" t="str">
        <f>IF('(入力①) 基本情報入力シート'!G93="","",'(入力①) 基本情報入力シート'!G93)</f>
        <v/>
      </c>
      <c r="G72" s="308" t="str">
        <f>IF('(入力①) 基本情報入力シート'!H93="","",'(入力①) 基本情報入力シート'!H93)</f>
        <v/>
      </c>
      <c r="H72" s="308" t="str">
        <f>IF('(入力①) 基本情報入力シート'!I93="","",'(入力①) 基本情報入力シート'!I93)</f>
        <v/>
      </c>
      <c r="I72" s="308" t="str">
        <f>IF('(入力①) 基本情報入力シート'!J93="","",'(入力①) 基本情報入力シート'!J93)</f>
        <v/>
      </c>
      <c r="J72" s="308" t="str">
        <f>IF('(入力①) 基本情報入力シート'!K93="","",'(入力①) 基本情報入力シート'!K93)</f>
        <v/>
      </c>
      <c r="K72" s="315" t="str">
        <f>IF('(入力①) 基本情報入力シート'!L93="","",'(入力①) 基本情報入力シート'!L93)</f>
        <v/>
      </c>
      <c r="L72" s="319" t="str">
        <f>IF('(入力①) 基本情報入力シート'!M93="","",'(入力①) 基本情報入力シート'!M93)</f>
        <v/>
      </c>
      <c r="M72" s="319" t="str">
        <f>IF('(入力①) 基本情報入力シート'!R93="","",'(入力①) 基本情報入力シート'!R93)</f>
        <v/>
      </c>
      <c r="N72" s="319" t="str">
        <f>IF('(入力①) 基本情報入力シート'!W93="","",'(入力①) 基本情報入力シート'!W93)</f>
        <v/>
      </c>
      <c r="O72" s="298" t="str">
        <f>IF('(入力①) 基本情報入力シート'!X93="","",'(入力①) 基本情報入力シート'!X93)</f>
        <v/>
      </c>
      <c r="P72" s="335" t="str">
        <f>IF('(入力①) 基本情報入力シート'!Y93="","",'(入力①) 基本情報入力シート'!Y93)</f>
        <v/>
      </c>
      <c r="Q72" s="337"/>
      <c r="R72" s="204" t="str">
        <f>IF('(入力①) 基本情報入力シート'!Z93="","",'(入力①) 基本情報入力シート'!Z93)</f>
        <v/>
      </c>
      <c r="S72" s="208" t="str">
        <f>IF('(入力①) 基本情報入力シート'!AA93="","",'(入力①) 基本情報入力シート'!AA93)</f>
        <v/>
      </c>
      <c r="T72" s="348"/>
      <c r="U72" s="354" t="str">
        <f>IF(P72="","",VLOOKUP(P72,'【参考】数式用2'!$A$3:$C$36,3,FALSE))</f>
        <v/>
      </c>
      <c r="V72" s="359" t="s">
        <v>253</v>
      </c>
      <c r="W72" s="362"/>
      <c r="X72" s="364" t="s">
        <v>37</v>
      </c>
      <c r="Y72" s="362"/>
      <c r="Z72" s="366" t="s">
        <v>237</v>
      </c>
      <c r="AA72" s="362"/>
      <c r="AB72" s="359" t="s">
        <v>37</v>
      </c>
      <c r="AC72" s="362"/>
      <c r="AD72" s="359" t="s">
        <v>42</v>
      </c>
      <c r="AE72" s="368" t="s">
        <v>72</v>
      </c>
      <c r="AF72" s="370" t="str">
        <f t="shared" si="0"/>
        <v/>
      </c>
      <c r="AG72" s="372" t="s">
        <v>255</v>
      </c>
      <c r="AH72" s="375" t="str">
        <f t="shared" si="1"/>
        <v/>
      </c>
      <c r="AI72" s="381"/>
      <c r="AJ72" s="385"/>
      <c r="AK72" s="381"/>
      <c r="AL72" s="394"/>
    </row>
    <row r="73" spans="1:38" ht="36.75" customHeight="1">
      <c r="A73" s="298">
        <f t="shared" si="2"/>
        <v>62</v>
      </c>
      <c r="B73" s="303" t="str">
        <f>IF('(入力①) 基本情報入力シート'!C94="","",'(入力①) 基本情報入力シート'!C94)</f>
        <v/>
      </c>
      <c r="C73" s="308" t="str">
        <f>IF('(入力①) 基本情報入力シート'!D94="","",'(入力①) 基本情報入力シート'!D94)</f>
        <v/>
      </c>
      <c r="D73" s="308" t="str">
        <f>IF('(入力①) 基本情報入力シート'!E94="","",'(入力①) 基本情報入力シート'!E94)</f>
        <v/>
      </c>
      <c r="E73" s="308" t="str">
        <f>IF('(入力①) 基本情報入力シート'!F94="","",'(入力①) 基本情報入力シート'!F94)</f>
        <v/>
      </c>
      <c r="F73" s="308" t="str">
        <f>IF('(入力①) 基本情報入力シート'!G94="","",'(入力①) 基本情報入力シート'!G94)</f>
        <v/>
      </c>
      <c r="G73" s="308" t="str">
        <f>IF('(入力①) 基本情報入力シート'!H94="","",'(入力①) 基本情報入力シート'!H94)</f>
        <v/>
      </c>
      <c r="H73" s="308" t="str">
        <f>IF('(入力①) 基本情報入力シート'!I94="","",'(入力①) 基本情報入力シート'!I94)</f>
        <v/>
      </c>
      <c r="I73" s="308" t="str">
        <f>IF('(入力①) 基本情報入力シート'!J94="","",'(入力①) 基本情報入力シート'!J94)</f>
        <v/>
      </c>
      <c r="J73" s="308" t="str">
        <f>IF('(入力①) 基本情報入力シート'!K94="","",'(入力①) 基本情報入力シート'!K94)</f>
        <v/>
      </c>
      <c r="K73" s="315" t="str">
        <f>IF('(入力①) 基本情報入力シート'!L94="","",'(入力①) 基本情報入力シート'!L94)</f>
        <v/>
      </c>
      <c r="L73" s="319" t="str">
        <f>IF('(入力①) 基本情報入力シート'!M94="","",'(入力①) 基本情報入力シート'!M94)</f>
        <v/>
      </c>
      <c r="M73" s="319" t="str">
        <f>IF('(入力①) 基本情報入力シート'!R94="","",'(入力①) 基本情報入力シート'!R94)</f>
        <v/>
      </c>
      <c r="N73" s="319" t="str">
        <f>IF('(入力①) 基本情報入力シート'!W94="","",'(入力①) 基本情報入力シート'!W94)</f>
        <v/>
      </c>
      <c r="O73" s="298" t="str">
        <f>IF('(入力①) 基本情報入力シート'!X94="","",'(入力①) 基本情報入力シート'!X94)</f>
        <v/>
      </c>
      <c r="P73" s="335" t="str">
        <f>IF('(入力①) 基本情報入力シート'!Y94="","",'(入力①) 基本情報入力シート'!Y94)</f>
        <v/>
      </c>
      <c r="Q73" s="337"/>
      <c r="R73" s="204" t="str">
        <f>IF('(入力①) 基本情報入力シート'!Z94="","",'(入力①) 基本情報入力シート'!Z94)</f>
        <v/>
      </c>
      <c r="S73" s="208" t="str">
        <f>IF('(入力①) 基本情報入力シート'!AA94="","",'(入力①) 基本情報入力シート'!AA94)</f>
        <v/>
      </c>
      <c r="T73" s="348"/>
      <c r="U73" s="354" t="str">
        <f>IF(P73="","",VLOOKUP(P73,'【参考】数式用2'!$A$3:$C$36,3,FALSE))</f>
        <v/>
      </c>
      <c r="V73" s="359" t="s">
        <v>253</v>
      </c>
      <c r="W73" s="362"/>
      <c r="X73" s="364" t="s">
        <v>37</v>
      </c>
      <c r="Y73" s="362"/>
      <c r="Z73" s="366" t="s">
        <v>237</v>
      </c>
      <c r="AA73" s="362"/>
      <c r="AB73" s="359" t="s">
        <v>37</v>
      </c>
      <c r="AC73" s="362"/>
      <c r="AD73" s="359" t="s">
        <v>42</v>
      </c>
      <c r="AE73" s="368" t="s">
        <v>72</v>
      </c>
      <c r="AF73" s="370" t="str">
        <f t="shared" si="0"/>
        <v/>
      </c>
      <c r="AG73" s="372" t="s">
        <v>255</v>
      </c>
      <c r="AH73" s="375" t="str">
        <f t="shared" si="1"/>
        <v/>
      </c>
      <c r="AI73" s="381"/>
      <c r="AJ73" s="385"/>
      <c r="AK73" s="381"/>
      <c r="AL73" s="394"/>
    </row>
    <row r="74" spans="1:38" ht="36.75" customHeight="1">
      <c r="A74" s="298">
        <f t="shared" si="2"/>
        <v>63</v>
      </c>
      <c r="B74" s="303" t="str">
        <f>IF('(入力①) 基本情報入力シート'!C95="","",'(入力①) 基本情報入力シート'!C95)</f>
        <v/>
      </c>
      <c r="C74" s="308" t="str">
        <f>IF('(入力①) 基本情報入力シート'!D95="","",'(入力①) 基本情報入力シート'!D95)</f>
        <v/>
      </c>
      <c r="D74" s="308" t="str">
        <f>IF('(入力①) 基本情報入力シート'!E95="","",'(入力①) 基本情報入力シート'!E95)</f>
        <v/>
      </c>
      <c r="E74" s="308" t="str">
        <f>IF('(入力①) 基本情報入力シート'!F95="","",'(入力①) 基本情報入力シート'!F95)</f>
        <v/>
      </c>
      <c r="F74" s="308" t="str">
        <f>IF('(入力①) 基本情報入力シート'!G95="","",'(入力①) 基本情報入力シート'!G95)</f>
        <v/>
      </c>
      <c r="G74" s="308" t="str">
        <f>IF('(入力①) 基本情報入力シート'!H95="","",'(入力①) 基本情報入力シート'!H95)</f>
        <v/>
      </c>
      <c r="H74" s="308" t="str">
        <f>IF('(入力①) 基本情報入力シート'!I95="","",'(入力①) 基本情報入力シート'!I95)</f>
        <v/>
      </c>
      <c r="I74" s="308" t="str">
        <f>IF('(入力①) 基本情報入力シート'!J95="","",'(入力①) 基本情報入力シート'!J95)</f>
        <v/>
      </c>
      <c r="J74" s="308" t="str">
        <f>IF('(入力①) 基本情報入力シート'!K95="","",'(入力①) 基本情報入力シート'!K95)</f>
        <v/>
      </c>
      <c r="K74" s="315" t="str">
        <f>IF('(入力①) 基本情報入力シート'!L95="","",'(入力①) 基本情報入力シート'!L95)</f>
        <v/>
      </c>
      <c r="L74" s="319" t="str">
        <f>IF('(入力①) 基本情報入力シート'!M95="","",'(入力①) 基本情報入力シート'!M95)</f>
        <v/>
      </c>
      <c r="M74" s="319" t="str">
        <f>IF('(入力①) 基本情報入力シート'!R95="","",'(入力①) 基本情報入力シート'!R95)</f>
        <v/>
      </c>
      <c r="N74" s="319" t="str">
        <f>IF('(入力①) 基本情報入力シート'!W95="","",'(入力①) 基本情報入力シート'!W95)</f>
        <v/>
      </c>
      <c r="O74" s="298" t="str">
        <f>IF('(入力①) 基本情報入力シート'!X95="","",'(入力①) 基本情報入力シート'!X95)</f>
        <v/>
      </c>
      <c r="P74" s="335" t="str">
        <f>IF('(入力①) 基本情報入力シート'!Y95="","",'(入力①) 基本情報入力シート'!Y95)</f>
        <v/>
      </c>
      <c r="Q74" s="337"/>
      <c r="R74" s="204" t="str">
        <f>IF('(入力①) 基本情報入力シート'!Z95="","",'(入力①) 基本情報入力シート'!Z95)</f>
        <v/>
      </c>
      <c r="S74" s="208" t="str">
        <f>IF('(入力①) 基本情報入力シート'!AA95="","",'(入力①) 基本情報入力シート'!AA95)</f>
        <v/>
      </c>
      <c r="T74" s="348"/>
      <c r="U74" s="354" t="str">
        <f>IF(P74="","",VLOOKUP(P74,'【参考】数式用2'!$A$3:$C$36,3,FALSE))</f>
        <v/>
      </c>
      <c r="V74" s="359" t="s">
        <v>253</v>
      </c>
      <c r="W74" s="362"/>
      <c r="X74" s="364" t="s">
        <v>37</v>
      </c>
      <c r="Y74" s="362"/>
      <c r="Z74" s="366" t="s">
        <v>237</v>
      </c>
      <c r="AA74" s="362"/>
      <c r="AB74" s="359" t="s">
        <v>37</v>
      </c>
      <c r="AC74" s="362"/>
      <c r="AD74" s="359" t="s">
        <v>42</v>
      </c>
      <c r="AE74" s="368" t="s">
        <v>72</v>
      </c>
      <c r="AF74" s="370" t="str">
        <f t="shared" si="0"/>
        <v/>
      </c>
      <c r="AG74" s="372" t="s">
        <v>255</v>
      </c>
      <c r="AH74" s="375" t="str">
        <f t="shared" si="1"/>
        <v/>
      </c>
      <c r="AI74" s="381"/>
      <c r="AJ74" s="385"/>
      <c r="AK74" s="381"/>
      <c r="AL74" s="394"/>
    </row>
    <row r="75" spans="1:38" ht="36.75" customHeight="1">
      <c r="A75" s="298">
        <f t="shared" si="2"/>
        <v>64</v>
      </c>
      <c r="B75" s="303" t="str">
        <f>IF('(入力①) 基本情報入力シート'!C96="","",'(入力①) 基本情報入力シート'!C96)</f>
        <v/>
      </c>
      <c r="C75" s="308" t="str">
        <f>IF('(入力①) 基本情報入力シート'!D96="","",'(入力①) 基本情報入力シート'!D96)</f>
        <v/>
      </c>
      <c r="D75" s="308" t="str">
        <f>IF('(入力①) 基本情報入力シート'!E96="","",'(入力①) 基本情報入力シート'!E96)</f>
        <v/>
      </c>
      <c r="E75" s="308" t="str">
        <f>IF('(入力①) 基本情報入力シート'!F96="","",'(入力①) 基本情報入力シート'!F96)</f>
        <v/>
      </c>
      <c r="F75" s="308" t="str">
        <f>IF('(入力①) 基本情報入力シート'!G96="","",'(入力①) 基本情報入力シート'!G96)</f>
        <v/>
      </c>
      <c r="G75" s="308" t="str">
        <f>IF('(入力①) 基本情報入力シート'!H96="","",'(入力①) 基本情報入力シート'!H96)</f>
        <v/>
      </c>
      <c r="H75" s="308" t="str">
        <f>IF('(入力①) 基本情報入力シート'!I96="","",'(入力①) 基本情報入力シート'!I96)</f>
        <v/>
      </c>
      <c r="I75" s="308" t="str">
        <f>IF('(入力①) 基本情報入力シート'!J96="","",'(入力①) 基本情報入力シート'!J96)</f>
        <v/>
      </c>
      <c r="J75" s="308" t="str">
        <f>IF('(入力①) 基本情報入力シート'!K96="","",'(入力①) 基本情報入力シート'!K96)</f>
        <v/>
      </c>
      <c r="K75" s="315" t="str">
        <f>IF('(入力①) 基本情報入力シート'!L96="","",'(入力①) 基本情報入力シート'!L96)</f>
        <v/>
      </c>
      <c r="L75" s="319" t="str">
        <f>IF('(入力①) 基本情報入力シート'!M96="","",'(入力①) 基本情報入力シート'!M96)</f>
        <v/>
      </c>
      <c r="M75" s="319" t="str">
        <f>IF('(入力①) 基本情報入力シート'!R96="","",'(入力①) 基本情報入力シート'!R96)</f>
        <v/>
      </c>
      <c r="N75" s="319" t="str">
        <f>IF('(入力①) 基本情報入力シート'!W96="","",'(入力①) 基本情報入力シート'!W96)</f>
        <v/>
      </c>
      <c r="O75" s="298" t="str">
        <f>IF('(入力①) 基本情報入力シート'!X96="","",'(入力①) 基本情報入力シート'!X96)</f>
        <v/>
      </c>
      <c r="P75" s="335" t="str">
        <f>IF('(入力①) 基本情報入力シート'!Y96="","",'(入力①) 基本情報入力シート'!Y96)</f>
        <v/>
      </c>
      <c r="Q75" s="337"/>
      <c r="R75" s="204" t="str">
        <f>IF('(入力①) 基本情報入力シート'!Z96="","",'(入力①) 基本情報入力シート'!Z96)</f>
        <v/>
      </c>
      <c r="S75" s="208" t="str">
        <f>IF('(入力①) 基本情報入力シート'!AA96="","",'(入力①) 基本情報入力シート'!AA96)</f>
        <v/>
      </c>
      <c r="T75" s="348"/>
      <c r="U75" s="354" t="str">
        <f>IF(P75="","",VLOOKUP(P75,'【参考】数式用2'!$A$3:$C$36,3,FALSE))</f>
        <v/>
      </c>
      <c r="V75" s="359" t="s">
        <v>253</v>
      </c>
      <c r="W75" s="362"/>
      <c r="X75" s="364" t="s">
        <v>37</v>
      </c>
      <c r="Y75" s="362"/>
      <c r="Z75" s="366" t="s">
        <v>237</v>
      </c>
      <c r="AA75" s="362"/>
      <c r="AB75" s="359" t="s">
        <v>37</v>
      </c>
      <c r="AC75" s="362"/>
      <c r="AD75" s="359" t="s">
        <v>42</v>
      </c>
      <c r="AE75" s="368" t="s">
        <v>72</v>
      </c>
      <c r="AF75" s="370" t="str">
        <f t="shared" si="0"/>
        <v/>
      </c>
      <c r="AG75" s="372" t="s">
        <v>255</v>
      </c>
      <c r="AH75" s="375" t="str">
        <f t="shared" si="1"/>
        <v/>
      </c>
      <c r="AI75" s="381"/>
      <c r="AJ75" s="385"/>
      <c r="AK75" s="381"/>
      <c r="AL75" s="394"/>
    </row>
    <row r="76" spans="1:38" ht="36.75" customHeight="1">
      <c r="A76" s="298">
        <f t="shared" si="2"/>
        <v>65</v>
      </c>
      <c r="B76" s="303" t="str">
        <f>IF('(入力①) 基本情報入力シート'!C97="","",'(入力①) 基本情報入力シート'!C97)</f>
        <v/>
      </c>
      <c r="C76" s="308" t="str">
        <f>IF('(入力①) 基本情報入力シート'!D97="","",'(入力①) 基本情報入力シート'!D97)</f>
        <v/>
      </c>
      <c r="D76" s="308" t="str">
        <f>IF('(入力①) 基本情報入力シート'!E97="","",'(入力①) 基本情報入力シート'!E97)</f>
        <v/>
      </c>
      <c r="E76" s="308" t="str">
        <f>IF('(入力①) 基本情報入力シート'!F97="","",'(入力①) 基本情報入力シート'!F97)</f>
        <v/>
      </c>
      <c r="F76" s="308" t="str">
        <f>IF('(入力①) 基本情報入力シート'!G97="","",'(入力①) 基本情報入力シート'!G97)</f>
        <v/>
      </c>
      <c r="G76" s="308" t="str">
        <f>IF('(入力①) 基本情報入力シート'!H97="","",'(入力①) 基本情報入力シート'!H97)</f>
        <v/>
      </c>
      <c r="H76" s="308" t="str">
        <f>IF('(入力①) 基本情報入力シート'!I97="","",'(入力①) 基本情報入力シート'!I97)</f>
        <v/>
      </c>
      <c r="I76" s="308" t="str">
        <f>IF('(入力①) 基本情報入力シート'!J97="","",'(入力①) 基本情報入力シート'!J97)</f>
        <v/>
      </c>
      <c r="J76" s="308" t="str">
        <f>IF('(入力①) 基本情報入力シート'!K97="","",'(入力①) 基本情報入力シート'!K97)</f>
        <v/>
      </c>
      <c r="K76" s="315" t="str">
        <f>IF('(入力①) 基本情報入力シート'!L97="","",'(入力①) 基本情報入力シート'!L97)</f>
        <v/>
      </c>
      <c r="L76" s="319" t="str">
        <f>IF('(入力①) 基本情報入力シート'!M97="","",'(入力①) 基本情報入力シート'!M97)</f>
        <v/>
      </c>
      <c r="M76" s="319" t="str">
        <f>IF('(入力①) 基本情報入力シート'!R97="","",'(入力①) 基本情報入力シート'!R97)</f>
        <v/>
      </c>
      <c r="N76" s="319" t="str">
        <f>IF('(入力①) 基本情報入力シート'!W97="","",'(入力①) 基本情報入力シート'!W97)</f>
        <v/>
      </c>
      <c r="O76" s="298" t="str">
        <f>IF('(入力①) 基本情報入力シート'!X97="","",'(入力①) 基本情報入力シート'!X97)</f>
        <v/>
      </c>
      <c r="P76" s="335" t="str">
        <f>IF('(入力①) 基本情報入力シート'!Y97="","",'(入力①) 基本情報入力シート'!Y97)</f>
        <v/>
      </c>
      <c r="Q76" s="337"/>
      <c r="R76" s="204" t="str">
        <f>IF('(入力①) 基本情報入力シート'!Z97="","",'(入力①) 基本情報入力シート'!Z97)</f>
        <v/>
      </c>
      <c r="S76" s="208" t="str">
        <f>IF('(入力①) 基本情報入力シート'!AA97="","",'(入力①) 基本情報入力シート'!AA97)</f>
        <v/>
      </c>
      <c r="T76" s="348"/>
      <c r="U76" s="354" t="str">
        <f>IF(P76="","",VLOOKUP(P76,'【参考】数式用2'!$A$3:$C$36,3,FALSE))</f>
        <v/>
      </c>
      <c r="V76" s="359" t="s">
        <v>253</v>
      </c>
      <c r="W76" s="362"/>
      <c r="X76" s="364" t="s">
        <v>37</v>
      </c>
      <c r="Y76" s="362"/>
      <c r="Z76" s="366" t="s">
        <v>237</v>
      </c>
      <c r="AA76" s="362"/>
      <c r="AB76" s="359" t="s">
        <v>37</v>
      </c>
      <c r="AC76" s="362"/>
      <c r="AD76" s="359" t="s">
        <v>42</v>
      </c>
      <c r="AE76" s="368" t="s">
        <v>72</v>
      </c>
      <c r="AF76" s="370" t="str">
        <f t="shared" ref="AF76:AF111" si="3">IF(W76&gt;=1,(AA76*12+AC76)-(W76*12+Y76)+1,"")</f>
        <v/>
      </c>
      <c r="AG76" s="372" t="s">
        <v>255</v>
      </c>
      <c r="AH76" s="375" t="str">
        <f t="shared" ref="AH76:AH111" si="4">IFERROR(ROUNDDOWN(ROUND(R76*S76,0)*U76,0)*AF76,"")</f>
        <v/>
      </c>
      <c r="AI76" s="381"/>
      <c r="AJ76" s="385"/>
      <c r="AK76" s="381"/>
      <c r="AL76" s="394"/>
    </row>
    <row r="77" spans="1:38" ht="36.75" customHeight="1">
      <c r="A77" s="298">
        <f t="shared" ref="A77:A111" si="5">A76+1</f>
        <v>66</v>
      </c>
      <c r="B77" s="303" t="str">
        <f>IF('(入力①) 基本情報入力シート'!C98="","",'(入力①) 基本情報入力シート'!C98)</f>
        <v/>
      </c>
      <c r="C77" s="308" t="str">
        <f>IF('(入力①) 基本情報入力シート'!D98="","",'(入力①) 基本情報入力シート'!D98)</f>
        <v/>
      </c>
      <c r="D77" s="308" t="str">
        <f>IF('(入力①) 基本情報入力シート'!E98="","",'(入力①) 基本情報入力シート'!E98)</f>
        <v/>
      </c>
      <c r="E77" s="308" t="str">
        <f>IF('(入力①) 基本情報入力シート'!F98="","",'(入力①) 基本情報入力シート'!F98)</f>
        <v/>
      </c>
      <c r="F77" s="308" t="str">
        <f>IF('(入力①) 基本情報入力シート'!G98="","",'(入力①) 基本情報入力シート'!G98)</f>
        <v/>
      </c>
      <c r="G77" s="308" t="str">
        <f>IF('(入力①) 基本情報入力シート'!H98="","",'(入力①) 基本情報入力シート'!H98)</f>
        <v/>
      </c>
      <c r="H77" s="308" t="str">
        <f>IF('(入力①) 基本情報入力シート'!I98="","",'(入力①) 基本情報入力シート'!I98)</f>
        <v/>
      </c>
      <c r="I77" s="308" t="str">
        <f>IF('(入力①) 基本情報入力シート'!J98="","",'(入力①) 基本情報入力シート'!J98)</f>
        <v/>
      </c>
      <c r="J77" s="308" t="str">
        <f>IF('(入力①) 基本情報入力シート'!K98="","",'(入力①) 基本情報入力シート'!K98)</f>
        <v/>
      </c>
      <c r="K77" s="315" t="str">
        <f>IF('(入力①) 基本情報入力シート'!L98="","",'(入力①) 基本情報入力シート'!L98)</f>
        <v/>
      </c>
      <c r="L77" s="319" t="str">
        <f>IF('(入力①) 基本情報入力シート'!M98="","",'(入力①) 基本情報入力シート'!M98)</f>
        <v/>
      </c>
      <c r="M77" s="319" t="str">
        <f>IF('(入力①) 基本情報入力シート'!R98="","",'(入力①) 基本情報入力シート'!R98)</f>
        <v/>
      </c>
      <c r="N77" s="319" t="str">
        <f>IF('(入力①) 基本情報入力シート'!W98="","",'(入力①) 基本情報入力シート'!W98)</f>
        <v/>
      </c>
      <c r="O77" s="298" t="str">
        <f>IF('(入力①) 基本情報入力シート'!X98="","",'(入力①) 基本情報入力シート'!X98)</f>
        <v/>
      </c>
      <c r="P77" s="335" t="str">
        <f>IF('(入力①) 基本情報入力シート'!Y98="","",'(入力①) 基本情報入力シート'!Y98)</f>
        <v/>
      </c>
      <c r="Q77" s="337"/>
      <c r="R77" s="204" t="str">
        <f>IF('(入力①) 基本情報入力シート'!Z98="","",'(入力①) 基本情報入力シート'!Z98)</f>
        <v/>
      </c>
      <c r="S77" s="208" t="str">
        <f>IF('(入力①) 基本情報入力シート'!AA98="","",'(入力①) 基本情報入力シート'!AA98)</f>
        <v/>
      </c>
      <c r="T77" s="348"/>
      <c r="U77" s="354" t="str">
        <f>IF(P77="","",VLOOKUP(P77,'【参考】数式用2'!$A$3:$C$36,3,FALSE))</f>
        <v/>
      </c>
      <c r="V77" s="359" t="s">
        <v>253</v>
      </c>
      <c r="W77" s="362"/>
      <c r="X77" s="364" t="s">
        <v>37</v>
      </c>
      <c r="Y77" s="362"/>
      <c r="Z77" s="366" t="s">
        <v>237</v>
      </c>
      <c r="AA77" s="362"/>
      <c r="AB77" s="359" t="s">
        <v>37</v>
      </c>
      <c r="AC77" s="362"/>
      <c r="AD77" s="359" t="s">
        <v>42</v>
      </c>
      <c r="AE77" s="368" t="s">
        <v>72</v>
      </c>
      <c r="AF77" s="370" t="str">
        <f t="shared" si="3"/>
        <v/>
      </c>
      <c r="AG77" s="372" t="s">
        <v>255</v>
      </c>
      <c r="AH77" s="375" t="str">
        <f t="shared" si="4"/>
        <v/>
      </c>
      <c r="AI77" s="381"/>
      <c r="AJ77" s="385"/>
      <c r="AK77" s="381"/>
      <c r="AL77" s="394"/>
    </row>
    <row r="78" spans="1:38" ht="36.75" customHeight="1">
      <c r="A78" s="298">
        <f t="shared" si="5"/>
        <v>67</v>
      </c>
      <c r="B78" s="303" t="str">
        <f>IF('(入力①) 基本情報入力シート'!C99="","",'(入力①) 基本情報入力シート'!C99)</f>
        <v/>
      </c>
      <c r="C78" s="308" t="str">
        <f>IF('(入力①) 基本情報入力シート'!D99="","",'(入力①) 基本情報入力シート'!D99)</f>
        <v/>
      </c>
      <c r="D78" s="308" t="str">
        <f>IF('(入力①) 基本情報入力シート'!E99="","",'(入力①) 基本情報入力シート'!E99)</f>
        <v/>
      </c>
      <c r="E78" s="308" t="str">
        <f>IF('(入力①) 基本情報入力シート'!F99="","",'(入力①) 基本情報入力シート'!F99)</f>
        <v/>
      </c>
      <c r="F78" s="308" t="str">
        <f>IF('(入力①) 基本情報入力シート'!G99="","",'(入力①) 基本情報入力シート'!G99)</f>
        <v/>
      </c>
      <c r="G78" s="308" t="str">
        <f>IF('(入力①) 基本情報入力シート'!H99="","",'(入力①) 基本情報入力シート'!H99)</f>
        <v/>
      </c>
      <c r="H78" s="308" t="str">
        <f>IF('(入力①) 基本情報入力シート'!I99="","",'(入力①) 基本情報入力シート'!I99)</f>
        <v/>
      </c>
      <c r="I78" s="308" t="str">
        <f>IF('(入力①) 基本情報入力シート'!J99="","",'(入力①) 基本情報入力シート'!J99)</f>
        <v/>
      </c>
      <c r="J78" s="308" t="str">
        <f>IF('(入力①) 基本情報入力シート'!K99="","",'(入力①) 基本情報入力シート'!K99)</f>
        <v/>
      </c>
      <c r="K78" s="315" t="str">
        <f>IF('(入力①) 基本情報入力シート'!L99="","",'(入力①) 基本情報入力シート'!L99)</f>
        <v/>
      </c>
      <c r="L78" s="319" t="str">
        <f>IF('(入力①) 基本情報入力シート'!M99="","",'(入力①) 基本情報入力シート'!M99)</f>
        <v/>
      </c>
      <c r="M78" s="319" t="str">
        <f>IF('(入力①) 基本情報入力シート'!R99="","",'(入力①) 基本情報入力シート'!R99)</f>
        <v/>
      </c>
      <c r="N78" s="319" t="str">
        <f>IF('(入力①) 基本情報入力シート'!W99="","",'(入力①) 基本情報入力シート'!W99)</f>
        <v/>
      </c>
      <c r="O78" s="298" t="str">
        <f>IF('(入力①) 基本情報入力シート'!X99="","",'(入力①) 基本情報入力シート'!X99)</f>
        <v/>
      </c>
      <c r="P78" s="335" t="str">
        <f>IF('(入力①) 基本情報入力シート'!Y99="","",'(入力①) 基本情報入力シート'!Y99)</f>
        <v/>
      </c>
      <c r="Q78" s="337"/>
      <c r="R78" s="204" t="str">
        <f>IF('(入力①) 基本情報入力シート'!Z99="","",'(入力①) 基本情報入力シート'!Z99)</f>
        <v/>
      </c>
      <c r="S78" s="208" t="str">
        <f>IF('(入力①) 基本情報入力シート'!AA99="","",'(入力①) 基本情報入力シート'!AA99)</f>
        <v/>
      </c>
      <c r="T78" s="348"/>
      <c r="U78" s="354" t="str">
        <f>IF(P78="","",VLOOKUP(P78,'【参考】数式用2'!$A$3:$C$36,3,FALSE))</f>
        <v/>
      </c>
      <c r="V78" s="359" t="s">
        <v>253</v>
      </c>
      <c r="W78" s="362"/>
      <c r="X78" s="364" t="s">
        <v>37</v>
      </c>
      <c r="Y78" s="362"/>
      <c r="Z78" s="366" t="s">
        <v>237</v>
      </c>
      <c r="AA78" s="362"/>
      <c r="AB78" s="359" t="s">
        <v>37</v>
      </c>
      <c r="AC78" s="362"/>
      <c r="AD78" s="359" t="s">
        <v>42</v>
      </c>
      <c r="AE78" s="368" t="s">
        <v>72</v>
      </c>
      <c r="AF78" s="370" t="str">
        <f t="shared" si="3"/>
        <v/>
      </c>
      <c r="AG78" s="372" t="s">
        <v>255</v>
      </c>
      <c r="AH78" s="375" t="str">
        <f t="shared" si="4"/>
        <v/>
      </c>
      <c r="AI78" s="381"/>
      <c r="AJ78" s="385"/>
      <c r="AK78" s="381"/>
      <c r="AL78" s="394"/>
    </row>
    <row r="79" spans="1:38" ht="36.75" customHeight="1">
      <c r="A79" s="298">
        <f t="shared" si="5"/>
        <v>68</v>
      </c>
      <c r="B79" s="303" t="str">
        <f>IF('(入力①) 基本情報入力シート'!C100="","",'(入力①) 基本情報入力シート'!C100)</f>
        <v/>
      </c>
      <c r="C79" s="308" t="str">
        <f>IF('(入力①) 基本情報入力シート'!D100="","",'(入力①) 基本情報入力シート'!D100)</f>
        <v/>
      </c>
      <c r="D79" s="308" t="str">
        <f>IF('(入力①) 基本情報入力シート'!E100="","",'(入力①) 基本情報入力シート'!E100)</f>
        <v/>
      </c>
      <c r="E79" s="308" t="str">
        <f>IF('(入力①) 基本情報入力シート'!F100="","",'(入力①) 基本情報入力シート'!F100)</f>
        <v/>
      </c>
      <c r="F79" s="308" t="str">
        <f>IF('(入力①) 基本情報入力シート'!G100="","",'(入力①) 基本情報入力シート'!G100)</f>
        <v/>
      </c>
      <c r="G79" s="308" t="str">
        <f>IF('(入力①) 基本情報入力シート'!H100="","",'(入力①) 基本情報入力シート'!H100)</f>
        <v/>
      </c>
      <c r="H79" s="308" t="str">
        <f>IF('(入力①) 基本情報入力シート'!I100="","",'(入力①) 基本情報入力シート'!I100)</f>
        <v/>
      </c>
      <c r="I79" s="308" t="str">
        <f>IF('(入力①) 基本情報入力シート'!J100="","",'(入力①) 基本情報入力シート'!J100)</f>
        <v/>
      </c>
      <c r="J79" s="308" t="str">
        <f>IF('(入力①) 基本情報入力シート'!K100="","",'(入力①) 基本情報入力シート'!K100)</f>
        <v/>
      </c>
      <c r="K79" s="315" t="str">
        <f>IF('(入力①) 基本情報入力シート'!L100="","",'(入力①) 基本情報入力シート'!L100)</f>
        <v/>
      </c>
      <c r="L79" s="319" t="str">
        <f>IF('(入力①) 基本情報入力シート'!M100="","",'(入力①) 基本情報入力シート'!M100)</f>
        <v/>
      </c>
      <c r="M79" s="319" t="str">
        <f>IF('(入力①) 基本情報入力シート'!R100="","",'(入力①) 基本情報入力シート'!R100)</f>
        <v/>
      </c>
      <c r="N79" s="319" t="str">
        <f>IF('(入力①) 基本情報入力シート'!W100="","",'(入力①) 基本情報入力シート'!W100)</f>
        <v/>
      </c>
      <c r="O79" s="298" t="str">
        <f>IF('(入力①) 基本情報入力シート'!X100="","",'(入力①) 基本情報入力シート'!X100)</f>
        <v/>
      </c>
      <c r="P79" s="335" t="str">
        <f>IF('(入力①) 基本情報入力シート'!Y100="","",'(入力①) 基本情報入力シート'!Y100)</f>
        <v/>
      </c>
      <c r="Q79" s="337"/>
      <c r="R79" s="204" t="str">
        <f>IF('(入力①) 基本情報入力シート'!Z100="","",'(入力①) 基本情報入力シート'!Z100)</f>
        <v/>
      </c>
      <c r="S79" s="208" t="str">
        <f>IF('(入力①) 基本情報入力シート'!AA100="","",'(入力①) 基本情報入力シート'!AA100)</f>
        <v/>
      </c>
      <c r="T79" s="348"/>
      <c r="U79" s="354" t="str">
        <f>IF(P79="","",VLOOKUP(P79,'【参考】数式用2'!$A$3:$C$36,3,FALSE))</f>
        <v/>
      </c>
      <c r="V79" s="359" t="s">
        <v>253</v>
      </c>
      <c r="W79" s="362"/>
      <c r="X79" s="364" t="s">
        <v>37</v>
      </c>
      <c r="Y79" s="362"/>
      <c r="Z79" s="366" t="s">
        <v>237</v>
      </c>
      <c r="AA79" s="362"/>
      <c r="AB79" s="359" t="s">
        <v>37</v>
      </c>
      <c r="AC79" s="362"/>
      <c r="AD79" s="359" t="s">
        <v>42</v>
      </c>
      <c r="AE79" s="368" t="s">
        <v>72</v>
      </c>
      <c r="AF79" s="370" t="str">
        <f t="shared" si="3"/>
        <v/>
      </c>
      <c r="AG79" s="372" t="s">
        <v>255</v>
      </c>
      <c r="AH79" s="375" t="str">
        <f t="shared" si="4"/>
        <v/>
      </c>
      <c r="AI79" s="381"/>
      <c r="AJ79" s="385"/>
      <c r="AK79" s="381"/>
      <c r="AL79" s="394"/>
    </row>
    <row r="80" spans="1:38" ht="36.75" customHeight="1">
      <c r="A80" s="298">
        <f t="shared" si="5"/>
        <v>69</v>
      </c>
      <c r="B80" s="303" t="str">
        <f>IF('(入力①) 基本情報入力シート'!C101="","",'(入力①) 基本情報入力シート'!C101)</f>
        <v/>
      </c>
      <c r="C80" s="308" t="str">
        <f>IF('(入力①) 基本情報入力シート'!D101="","",'(入力①) 基本情報入力シート'!D101)</f>
        <v/>
      </c>
      <c r="D80" s="308" t="str">
        <f>IF('(入力①) 基本情報入力シート'!E101="","",'(入力①) 基本情報入力シート'!E101)</f>
        <v/>
      </c>
      <c r="E80" s="308" t="str">
        <f>IF('(入力①) 基本情報入力シート'!F101="","",'(入力①) 基本情報入力シート'!F101)</f>
        <v/>
      </c>
      <c r="F80" s="308" t="str">
        <f>IF('(入力①) 基本情報入力シート'!G101="","",'(入力①) 基本情報入力シート'!G101)</f>
        <v/>
      </c>
      <c r="G80" s="308" t="str">
        <f>IF('(入力①) 基本情報入力シート'!H101="","",'(入力①) 基本情報入力シート'!H101)</f>
        <v/>
      </c>
      <c r="H80" s="308" t="str">
        <f>IF('(入力①) 基本情報入力シート'!I101="","",'(入力①) 基本情報入力シート'!I101)</f>
        <v/>
      </c>
      <c r="I80" s="308" t="str">
        <f>IF('(入力①) 基本情報入力シート'!J101="","",'(入力①) 基本情報入力シート'!J101)</f>
        <v/>
      </c>
      <c r="J80" s="308" t="str">
        <f>IF('(入力①) 基本情報入力シート'!K101="","",'(入力①) 基本情報入力シート'!K101)</f>
        <v/>
      </c>
      <c r="K80" s="315" t="str">
        <f>IF('(入力①) 基本情報入力シート'!L101="","",'(入力①) 基本情報入力シート'!L101)</f>
        <v/>
      </c>
      <c r="L80" s="319" t="str">
        <f>IF('(入力①) 基本情報入力シート'!M101="","",'(入力①) 基本情報入力シート'!M101)</f>
        <v/>
      </c>
      <c r="M80" s="319" t="str">
        <f>IF('(入力①) 基本情報入力シート'!R101="","",'(入力①) 基本情報入力シート'!R101)</f>
        <v/>
      </c>
      <c r="N80" s="319" t="str">
        <f>IF('(入力①) 基本情報入力シート'!W101="","",'(入力①) 基本情報入力シート'!W101)</f>
        <v/>
      </c>
      <c r="O80" s="298" t="str">
        <f>IF('(入力①) 基本情報入力シート'!X101="","",'(入力①) 基本情報入力シート'!X101)</f>
        <v/>
      </c>
      <c r="P80" s="335" t="str">
        <f>IF('(入力①) 基本情報入力シート'!Y101="","",'(入力①) 基本情報入力シート'!Y101)</f>
        <v/>
      </c>
      <c r="Q80" s="337"/>
      <c r="R80" s="204" t="str">
        <f>IF('(入力①) 基本情報入力シート'!Z101="","",'(入力①) 基本情報入力シート'!Z101)</f>
        <v/>
      </c>
      <c r="S80" s="208" t="str">
        <f>IF('(入力①) 基本情報入力シート'!AA101="","",'(入力①) 基本情報入力シート'!AA101)</f>
        <v/>
      </c>
      <c r="T80" s="348"/>
      <c r="U80" s="354" t="str">
        <f>IF(P80="","",VLOOKUP(P80,'【参考】数式用2'!$A$3:$C$36,3,FALSE))</f>
        <v/>
      </c>
      <c r="V80" s="359" t="s">
        <v>253</v>
      </c>
      <c r="W80" s="362"/>
      <c r="X80" s="364" t="s">
        <v>37</v>
      </c>
      <c r="Y80" s="362"/>
      <c r="Z80" s="366" t="s">
        <v>237</v>
      </c>
      <c r="AA80" s="362"/>
      <c r="AB80" s="359" t="s">
        <v>37</v>
      </c>
      <c r="AC80" s="362"/>
      <c r="AD80" s="359" t="s">
        <v>42</v>
      </c>
      <c r="AE80" s="368" t="s">
        <v>72</v>
      </c>
      <c r="AF80" s="370" t="str">
        <f t="shared" si="3"/>
        <v/>
      </c>
      <c r="AG80" s="372" t="s">
        <v>255</v>
      </c>
      <c r="AH80" s="375" t="str">
        <f t="shared" si="4"/>
        <v/>
      </c>
      <c r="AI80" s="381"/>
      <c r="AJ80" s="385"/>
      <c r="AK80" s="381"/>
      <c r="AL80" s="394"/>
    </row>
    <row r="81" spans="1:38" ht="36.75" customHeight="1">
      <c r="A81" s="298">
        <f t="shared" si="5"/>
        <v>70</v>
      </c>
      <c r="B81" s="303" t="str">
        <f>IF('(入力①) 基本情報入力シート'!C102="","",'(入力①) 基本情報入力シート'!C102)</f>
        <v/>
      </c>
      <c r="C81" s="308" t="str">
        <f>IF('(入力①) 基本情報入力シート'!D102="","",'(入力①) 基本情報入力シート'!D102)</f>
        <v/>
      </c>
      <c r="D81" s="308" t="str">
        <f>IF('(入力①) 基本情報入力シート'!E102="","",'(入力①) 基本情報入力シート'!E102)</f>
        <v/>
      </c>
      <c r="E81" s="308" t="str">
        <f>IF('(入力①) 基本情報入力シート'!F102="","",'(入力①) 基本情報入力シート'!F102)</f>
        <v/>
      </c>
      <c r="F81" s="308" t="str">
        <f>IF('(入力①) 基本情報入力シート'!G102="","",'(入力①) 基本情報入力シート'!G102)</f>
        <v/>
      </c>
      <c r="G81" s="308" t="str">
        <f>IF('(入力①) 基本情報入力シート'!H102="","",'(入力①) 基本情報入力シート'!H102)</f>
        <v/>
      </c>
      <c r="H81" s="308" t="str">
        <f>IF('(入力①) 基本情報入力シート'!I102="","",'(入力①) 基本情報入力シート'!I102)</f>
        <v/>
      </c>
      <c r="I81" s="308" t="str">
        <f>IF('(入力①) 基本情報入力シート'!J102="","",'(入力①) 基本情報入力シート'!J102)</f>
        <v/>
      </c>
      <c r="J81" s="308" t="str">
        <f>IF('(入力①) 基本情報入力シート'!K102="","",'(入力①) 基本情報入力シート'!K102)</f>
        <v/>
      </c>
      <c r="K81" s="315" t="str">
        <f>IF('(入力①) 基本情報入力シート'!L102="","",'(入力①) 基本情報入力シート'!L102)</f>
        <v/>
      </c>
      <c r="L81" s="319" t="str">
        <f>IF('(入力①) 基本情報入力シート'!M102="","",'(入力①) 基本情報入力シート'!M102)</f>
        <v/>
      </c>
      <c r="M81" s="319" t="str">
        <f>IF('(入力①) 基本情報入力シート'!R102="","",'(入力①) 基本情報入力シート'!R102)</f>
        <v/>
      </c>
      <c r="N81" s="319" t="str">
        <f>IF('(入力①) 基本情報入力シート'!W102="","",'(入力①) 基本情報入力シート'!W102)</f>
        <v/>
      </c>
      <c r="O81" s="298" t="str">
        <f>IF('(入力①) 基本情報入力シート'!X102="","",'(入力①) 基本情報入力シート'!X102)</f>
        <v/>
      </c>
      <c r="P81" s="335" t="str">
        <f>IF('(入力①) 基本情報入力シート'!Y102="","",'(入力①) 基本情報入力シート'!Y102)</f>
        <v/>
      </c>
      <c r="Q81" s="337"/>
      <c r="R81" s="204" t="str">
        <f>IF('(入力①) 基本情報入力シート'!Z102="","",'(入力①) 基本情報入力シート'!Z102)</f>
        <v/>
      </c>
      <c r="S81" s="208" t="str">
        <f>IF('(入力①) 基本情報入力シート'!AA102="","",'(入力①) 基本情報入力シート'!AA102)</f>
        <v/>
      </c>
      <c r="T81" s="348"/>
      <c r="U81" s="354" t="str">
        <f>IF(P81="","",VLOOKUP(P81,'【参考】数式用2'!$A$3:$C$36,3,FALSE))</f>
        <v/>
      </c>
      <c r="V81" s="359" t="s">
        <v>253</v>
      </c>
      <c r="W81" s="362"/>
      <c r="X81" s="364" t="s">
        <v>37</v>
      </c>
      <c r="Y81" s="362"/>
      <c r="Z81" s="366" t="s">
        <v>237</v>
      </c>
      <c r="AA81" s="362"/>
      <c r="AB81" s="359" t="s">
        <v>37</v>
      </c>
      <c r="AC81" s="362"/>
      <c r="AD81" s="359" t="s">
        <v>42</v>
      </c>
      <c r="AE81" s="368" t="s">
        <v>72</v>
      </c>
      <c r="AF81" s="370" t="str">
        <f t="shared" si="3"/>
        <v/>
      </c>
      <c r="AG81" s="372" t="s">
        <v>255</v>
      </c>
      <c r="AH81" s="375" t="str">
        <f t="shared" si="4"/>
        <v/>
      </c>
      <c r="AI81" s="381"/>
      <c r="AJ81" s="385"/>
      <c r="AK81" s="381"/>
      <c r="AL81" s="394"/>
    </row>
    <row r="82" spans="1:38" ht="36.75" customHeight="1">
      <c r="A82" s="298">
        <f t="shared" si="5"/>
        <v>71</v>
      </c>
      <c r="B82" s="303" t="str">
        <f>IF('(入力①) 基本情報入力シート'!C103="","",'(入力①) 基本情報入力シート'!C103)</f>
        <v/>
      </c>
      <c r="C82" s="308" t="str">
        <f>IF('(入力①) 基本情報入力シート'!D103="","",'(入力①) 基本情報入力シート'!D103)</f>
        <v/>
      </c>
      <c r="D82" s="308" t="str">
        <f>IF('(入力①) 基本情報入力シート'!E103="","",'(入力①) 基本情報入力シート'!E103)</f>
        <v/>
      </c>
      <c r="E82" s="308" t="str">
        <f>IF('(入力①) 基本情報入力シート'!F103="","",'(入力①) 基本情報入力シート'!F103)</f>
        <v/>
      </c>
      <c r="F82" s="308" t="str">
        <f>IF('(入力①) 基本情報入力シート'!G103="","",'(入力①) 基本情報入力シート'!G103)</f>
        <v/>
      </c>
      <c r="G82" s="308" t="str">
        <f>IF('(入力①) 基本情報入力シート'!H103="","",'(入力①) 基本情報入力シート'!H103)</f>
        <v/>
      </c>
      <c r="H82" s="308" t="str">
        <f>IF('(入力①) 基本情報入力シート'!I103="","",'(入力①) 基本情報入力シート'!I103)</f>
        <v/>
      </c>
      <c r="I82" s="308" t="str">
        <f>IF('(入力①) 基本情報入力シート'!J103="","",'(入力①) 基本情報入力シート'!J103)</f>
        <v/>
      </c>
      <c r="J82" s="308" t="str">
        <f>IF('(入力①) 基本情報入力シート'!K103="","",'(入力①) 基本情報入力シート'!K103)</f>
        <v/>
      </c>
      <c r="K82" s="315" t="str">
        <f>IF('(入力①) 基本情報入力シート'!L103="","",'(入力①) 基本情報入力シート'!L103)</f>
        <v/>
      </c>
      <c r="L82" s="319" t="str">
        <f>IF('(入力①) 基本情報入力シート'!M103="","",'(入力①) 基本情報入力シート'!M103)</f>
        <v/>
      </c>
      <c r="M82" s="319" t="str">
        <f>IF('(入力①) 基本情報入力シート'!R103="","",'(入力①) 基本情報入力シート'!R103)</f>
        <v/>
      </c>
      <c r="N82" s="319" t="str">
        <f>IF('(入力①) 基本情報入力シート'!W103="","",'(入力①) 基本情報入力シート'!W103)</f>
        <v/>
      </c>
      <c r="O82" s="298" t="str">
        <f>IF('(入力①) 基本情報入力シート'!X103="","",'(入力①) 基本情報入力シート'!X103)</f>
        <v/>
      </c>
      <c r="P82" s="335" t="str">
        <f>IF('(入力①) 基本情報入力シート'!Y103="","",'(入力①) 基本情報入力シート'!Y103)</f>
        <v/>
      </c>
      <c r="Q82" s="337"/>
      <c r="R82" s="204" t="str">
        <f>IF('(入力①) 基本情報入力シート'!Z103="","",'(入力①) 基本情報入力シート'!Z103)</f>
        <v/>
      </c>
      <c r="S82" s="208" t="str">
        <f>IF('(入力①) 基本情報入力シート'!AA103="","",'(入力①) 基本情報入力シート'!AA103)</f>
        <v/>
      </c>
      <c r="T82" s="348"/>
      <c r="U82" s="354" t="str">
        <f>IF(P82="","",VLOOKUP(P82,'【参考】数式用2'!$A$3:$C$36,3,FALSE))</f>
        <v/>
      </c>
      <c r="V82" s="359" t="s">
        <v>253</v>
      </c>
      <c r="W82" s="362"/>
      <c r="X82" s="364" t="s">
        <v>37</v>
      </c>
      <c r="Y82" s="362"/>
      <c r="Z82" s="366" t="s">
        <v>237</v>
      </c>
      <c r="AA82" s="362"/>
      <c r="AB82" s="359" t="s">
        <v>37</v>
      </c>
      <c r="AC82" s="362"/>
      <c r="AD82" s="359" t="s">
        <v>42</v>
      </c>
      <c r="AE82" s="368" t="s">
        <v>72</v>
      </c>
      <c r="AF82" s="370" t="str">
        <f t="shared" si="3"/>
        <v/>
      </c>
      <c r="AG82" s="372" t="s">
        <v>255</v>
      </c>
      <c r="AH82" s="375" t="str">
        <f t="shared" si="4"/>
        <v/>
      </c>
      <c r="AI82" s="381"/>
      <c r="AJ82" s="385"/>
      <c r="AK82" s="381"/>
      <c r="AL82" s="394"/>
    </row>
    <row r="83" spans="1:38" ht="36.75" customHeight="1">
      <c r="A83" s="298">
        <f t="shared" si="5"/>
        <v>72</v>
      </c>
      <c r="B83" s="303" t="str">
        <f>IF('(入力①) 基本情報入力シート'!C104="","",'(入力①) 基本情報入力シート'!C104)</f>
        <v/>
      </c>
      <c r="C83" s="308" t="str">
        <f>IF('(入力①) 基本情報入力シート'!D104="","",'(入力①) 基本情報入力シート'!D104)</f>
        <v/>
      </c>
      <c r="D83" s="308" t="str">
        <f>IF('(入力①) 基本情報入力シート'!E104="","",'(入力①) 基本情報入力シート'!E104)</f>
        <v/>
      </c>
      <c r="E83" s="308" t="str">
        <f>IF('(入力①) 基本情報入力シート'!F104="","",'(入力①) 基本情報入力シート'!F104)</f>
        <v/>
      </c>
      <c r="F83" s="308" t="str">
        <f>IF('(入力①) 基本情報入力シート'!G104="","",'(入力①) 基本情報入力シート'!G104)</f>
        <v/>
      </c>
      <c r="G83" s="308" t="str">
        <f>IF('(入力①) 基本情報入力シート'!H104="","",'(入力①) 基本情報入力シート'!H104)</f>
        <v/>
      </c>
      <c r="H83" s="308" t="str">
        <f>IF('(入力①) 基本情報入力シート'!I104="","",'(入力①) 基本情報入力シート'!I104)</f>
        <v/>
      </c>
      <c r="I83" s="308" t="str">
        <f>IF('(入力①) 基本情報入力シート'!J104="","",'(入力①) 基本情報入力シート'!J104)</f>
        <v/>
      </c>
      <c r="J83" s="308" t="str">
        <f>IF('(入力①) 基本情報入力シート'!K104="","",'(入力①) 基本情報入力シート'!K104)</f>
        <v/>
      </c>
      <c r="K83" s="315" t="str">
        <f>IF('(入力①) 基本情報入力シート'!L104="","",'(入力①) 基本情報入力シート'!L104)</f>
        <v/>
      </c>
      <c r="L83" s="319" t="str">
        <f>IF('(入力①) 基本情報入力シート'!M104="","",'(入力①) 基本情報入力シート'!M104)</f>
        <v/>
      </c>
      <c r="M83" s="319" t="str">
        <f>IF('(入力①) 基本情報入力シート'!R104="","",'(入力①) 基本情報入力シート'!R104)</f>
        <v/>
      </c>
      <c r="N83" s="319" t="str">
        <f>IF('(入力①) 基本情報入力シート'!W104="","",'(入力①) 基本情報入力シート'!W104)</f>
        <v/>
      </c>
      <c r="O83" s="298" t="str">
        <f>IF('(入力①) 基本情報入力シート'!X104="","",'(入力①) 基本情報入力シート'!X104)</f>
        <v/>
      </c>
      <c r="P83" s="335" t="str">
        <f>IF('(入力①) 基本情報入力シート'!Y104="","",'(入力①) 基本情報入力シート'!Y104)</f>
        <v/>
      </c>
      <c r="Q83" s="337"/>
      <c r="R83" s="204" t="str">
        <f>IF('(入力①) 基本情報入力シート'!Z104="","",'(入力①) 基本情報入力シート'!Z104)</f>
        <v/>
      </c>
      <c r="S83" s="208" t="str">
        <f>IF('(入力①) 基本情報入力シート'!AA104="","",'(入力①) 基本情報入力シート'!AA104)</f>
        <v/>
      </c>
      <c r="T83" s="348"/>
      <c r="U83" s="354" t="str">
        <f>IF(P83="","",VLOOKUP(P83,'【参考】数式用2'!$A$3:$C$36,3,FALSE))</f>
        <v/>
      </c>
      <c r="V83" s="359" t="s">
        <v>253</v>
      </c>
      <c r="W83" s="362"/>
      <c r="X83" s="364" t="s">
        <v>37</v>
      </c>
      <c r="Y83" s="362"/>
      <c r="Z83" s="366" t="s">
        <v>237</v>
      </c>
      <c r="AA83" s="362"/>
      <c r="AB83" s="359" t="s">
        <v>37</v>
      </c>
      <c r="AC83" s="362"/>
      <c r="AD83" s="359" t="s">
        <v>42</v>
      </c>
      <c r="AE83" s="368" t="s">
        <v>72</v>
      </c>
      <c r="AF83" s="370" t="str">
        <f t="shared" si="3"/>
        <v/>
      </c>
      <c r="AG83" s="372" t="s">
        <v>255</v>
      </c>
      <c r="AH83" s="375" t="str">
        <f t="shared" si="4"/>
        <v/>
      </c>
      <c r="AI83" s="381"/>
      <c r="AJ83" s="385"/>
      <c r="AK83" s="381"/>
      <c r="AL83" s="394"/>
    </row>
    <row r="84" spans="1:38" ht="36.75" customHeight="1">
      <c r="A84" s="298">
        <f t="shared" si="5"/>
        <v>73</v>
      </c>
      <c r="B84" s="303" t="str">
        <f>IF('(入力①) 基本情報入力シート'!C105="","",'(入力①) 基本情報入力シート'!C105)</f>
        <v/>
      </c>
      <c r="C84" s="308" t="str">
        <f>IF('(入力①) 基本情報入力シート'!D105="","",'(入力①) 基本情報入力シート'!D105)</f>
        <v/>
      </c>
      <c r="D84" s="308" t="str">
        <f>IF('(入力①) 基本情報入力シート'!E105="","",'(入力①) 基本情報入力シート'!E105)</f>
        <v/>
      </c>
      <c r="E84" s="308" t="str">
        <f>IF('(入力①) 基本情報入力シート'!F105="","",'(入力①) 基本情報入力シート'!F105)</f>
        <v/>
      </c>
      <c r="F84" s="308" t="str">
        <f>IF('(入力①) 基本情報入力シート'!G105="","",'(入力①) 基本情報入力シート'!G105)</f>
        <v/>
      </c>
      <c r="G84" s="308" t="str">
        <f>IF('(入力①) 基本情報入力シート'!H105="","",'(入力①) 基本情報入力シート'!H105)</f>
        <v/>
      </c>
      <c r="H84" s="308" t="str">
        <f>IF('(入力①) 基本情報入力シート'!I105="","",'(入力①) 基本情報入力シート'!I105)</f>
        <v/>
      </c>
      <c r="I84" s="308" t="str">
        <f>IF('(入力①) 基本情報入力シート'!J105="","",'(入力①) 基本情報入力シート'!J105)</f>
        <v/>
      </c>
      <c r="J84" s="308" t="str">
        <f>IF('(入力①) 基本情報入力シート'!K105="","",'(入力①) 基本情報入力シート'!K105)</f>
        <v/>
      </c>
      <c r="K84" s="315" t="str">
        <f>IF('(入力①) 基本情報入力シート'!L105="","",'(入力①) 基本情報入力シート'!L105)</f>
        <v/>
      </c>
      <c r="L84" s="319" t="str">
        <f>IF('(入力①) 基本情報入力シート'!M105="","",'(入力①) 基本情報入力シート'!M105)</f>
        <v/>
      </c>
      <c r="M84" s="319" t="str">
        <f>IF('(入力①) 基本情報入力シート'!R105="","",'(入力①) 基本情報入力シート'!R105)</f>
        <v/>
      </c>
      <c r="N84" s="319" t="str">
        <f>IF('(入力①) 基本情報入力シート'!W105="","",'(入力①) 基本情報入力シート'!W105)</f>
        <v/>
      </c>
      <c r="O84" s="298" t="str">
        <f>IF('(入力①) 基本情報入力シート'!X105="","",'(入力①) 基本情報入力シート'!X105)</f>
        <v/>
      </c>
      <c r="P84" s="335" t="str">
        <f>IF('(入力①) 基本情報入力シート'!Y105="","",'(入力①) 基本情報入力シート'!Y105)</f>
        <v/>
      </c>
      <c r="Q84" s="337"/>
      <c r="R84" s="204" t="str">
        <f>IF('(入力①) 基本情報入力シート'!Z105="","",'(入力①) 基本情報入力シート'!Z105)</f>
        <v/>
      </c>
      <c r="S84" s="208" t="str">
        <f>IF('(入力①) 基本情報入力シート'!AA105="","",'(入力①) 基本情報入力シート'!AA105)</f>
        <v/>
      </c>
      <c r="T84" s="348"/>
      <c r="U84" s="354" t="str">
        <f>IF(P84="","",VLOOKUP(P84,'【参考】数式用2'!$A$3:$C$36,3,FALSE))</f>
        <v/>
      </c>
      <c r="V84" s="359" t="s">
        <v>253</v>
      </c>
      <c r="W84" s="362"/>
      <c r="X84" s="364" t="s">
        <v>37</v>
      </c>
      <c r="Y84" s="362"/>
      <c r="Z84" s="366" t="s">
        <v>237</v>
      </c>
      <c r="AA84" s="362"/>
      <c r="AB84" s="359" t="s">
        <v>37</v>
      </c>
      <c r="AC84" s="362"/>
      <c r="AD84" s="359" t="s">
        <v>42</v>
      </c>
      <c r="AE84" s="368" t="s">
        <v>72</v>
      </c>
      <c r="AF84" s="370" t="str">
        <f t="shared" si="3"/>
        <v/>
      </c>
      <c r="AG84" s="372" t="s">
        <v>255</v>
      </c>
      <c r="AH84" s="375" t="str">
        <f t="shared" si="4"/>
        <v/>
      </c>
      <c r="AI84" s="381"/>
      <c r="AJ84" s="385"/>
      <c r="AK84" s="381"/>
      <c r="AL84" s="394"/>
    </row>
    <row r="85" spans="1:38" ht="36.75" customHeight="1">
      <c r="A85" s="298">
        <f t="shared" si="5"/>
        <v>74</v>
      </c>
      <c r="B85" s="303" t="str">
        <f>IF('(入力①) 基本情報入力シート'!C106="","",'(入力①) 基本情報入力シート'!C106)</f>
        <v/>
      </c>
      <c r="C85" s="308" t="str">
        <f>IF('(入力①) 基本情報入力シート'!D106="","",'(入力①) 基本情報入力シート'!D106)</f>
        <v/>
      </c>
      <c r="D85" s="308" t="str">
        <f>IF('(入力①) 基本情報入力シート'!E106="","",'(入力①) 基本情報入力シート'!E106)</f>
        <v/>
      </c>
      <c r="E85" s="308" t="str">
        <f>IF('(入力①) 基本情報入力シート'!F106="","",'(入力①) 基本情報入力シート'!F106)</f>
        <v/>
      </c>
      <c r="F85" s="308" t="str">
        <f>IF('(入力①) 基本情報入力シート'!G106="","",'(入力①) 基本情報入力シート'!G106)</f>
        <v/>
      </c>
      <c r="G85" s="308" t="str">
        <f>IF('(入力①) 基本情報入力シート'!H106="","",'(入力①) 基本情報入力シート'!H106)</f>
        <v/>
      </c>
      <c r="H85" s="308" t="str">
        <f>IF('(入力①) 基本情報入力シート'!I106="","",'(入力①) 基本情報入力シート'!I106)</f>
        <v/>
      </c>
      <c r="I85" s="308" t="str">
        <f>IF('(入力①) 基本情報入力シート'!J106="","",'(入力①) 基本情報入力シート'!J106)</f>
        <v/>
      </c>
      <c r="J85" s="308" t="str">
        <f>IF('(入力①) 基本情報入力シート'!K106="","",'(入力①) 基本情報入力シート'!K106)</f>
        <v/>
      </c>
      <c r="K85" s="315" t="str">
        <f>IF('(入力①) 基本情報入力シート'!L106="","",'(入力①) 基本情報入力シート'!L106)</f>
        <v/>
      </c>
      <c r="L85" s="319" t="str">
        <f>IF('(入力①) 基本情報入力シート'!M106="","",'(入力①) 基本情報入力シート'!M106)</f>
        <v/>
      </c>
      <c r="M85" s="319" t="str">
        <f>IF('(入力①) 基本情報入力シート'!R106="","",'(入力①) 基本情報入力シート'!R106)</f>
        <v/>
      </c>
      <c r="N85" s="319" t="str">
        <f>IF('(入力①) 基本情報入力シート'!W106="","",'(入力①) 基本情報入力シート'!W106)</f>
        <v/>
      </c>
      <c r="O85" s="298" t="str">
        <f>IF('(入力①) 基本情報入力シート'!X106="","",'(入力①) 基本情報入力シート'!X106)</f>
        <v/>
      </c>
      <c r="P85" s="335" t="str">
        <f>IF('(入力①) 基本情報入力シート'!Y106="","",'(入力①) 基本情報入力シート'!Y106)</f>
        <v/>
      </c>
      <c r="Q85" s="337"/>
      <c r="R85" s="204" t="str">
        <f>IF('(入力①) 基本情報入力シート'!Z106="","",'(入力①) 基本情報入力シート'!Z106)</f>
        <v/>
      </c>
      <c r="S85" s="208" t="str">
        <f>IF('(入力①) 基本情報入力シート'!AA106="","",'(入力①) 基本情報入力シート'!AA106)</f>
        <v/>
      </c>
      <c r="T85" s="348"/>
      <c r="U85" s="354" t="str">
        <f>IF(P85="","",VLOOKUP(P85,'【参考】数式用2'!$A$3:$C$36,3,FALSE))</f>
        <v/>
      </c>
      <c r="V85" s="359" t="s">
        <v>253</v>
      </c>
      <c r="W85" s="362"/>
      <c r="X85" s="364" t="s">
        <v>37</v>
      </c>
      <c r="Y85" s="362"/>
      <c r="Z85" s="366" t="s">
        <v>237</v>
      </c>
      <c r="AA85" s="362"/>
      <c r="AB85" s="359" t="s">
        <v>37</v>
      </c>
      <c r="AC85" s="362"/>
      <c r="AD85" s="359" t="s">
        <v>42</v>
      </c>
      <c r="AE85" s="368" t="s">
        <v>72</v>
      </c>
      <c r="AF85" s="370" t="str">
        <f t="shared" si="3"/>
        <v/>
      </c>
      <c r="AG85" s="372" t="s">
        <v>255</v>
      </c>
      <c r="AH85" s="375" t="str">
        <f t="shared" si="4"/>
        <v/>
      </c>
      <c r="AI85" s="381"/>
      <c r="AJ85" s="385"/>
      <c r="AK85" s="381"/>
      <c r="AL85" s="394"/>
    </row>
    <row r="86" spans="1:38" ht="36.75" customHeight="1">
      <c r="A86" s="298">
        <f t="shared" si="5"/>
        <v>75</v>
      </c>
      <c r="B86" s="303" t="str">
        <f>IF('(入力①) 基本情報入力シート'!C107="","",'(入力①) 基本情報入力シート'!C107)</f>
        <v/>
      </c>
      <c r="C86" s="308" t="str">
        <f>IF('(入力①) 基本情報入力シート'!D107="","",'(入力①) 基本情報入力シート'!D107)</f>
        <v/>
      </c>
      <c r="D86" s="308" t="str">
        <f>IF('(入力①) 基本情報入力シート'!E107="","",'(入力①) 基本情報入力シート'!E107)</f>
        <v/>
      </c>
      <c r="E86" s="308" t="str">
        <f>IF('(入力①) 基本情報入力シート'!F107="","",'(入力①) 基本情報入力シート'!F107)</f>
        <v/>
      </c>
      <c r="F86" s="308" t="str">
        <f>IF('(入力①) 基本情報入力シート'!G107="","",'(入力①) 基本情報入力シート'!G107)</f>
        <v/>
      </c>
      <c r="G86" s="308" t="str">
        <f>IF('(入力①) 基本情報入力シート'!H107="","",'(入力①) 基本情報入力シート'!H107)</f>
        <v/>
      </c>
      <c r="H86" s="308" t="str">
        <f>IF('(入力①) 基本情報入力シート'!I107="","",'(入力①) 基本情報入力シート'!I107)</f>
        <v/>
      </c>
      <c r="I86" s="308" t="str">
        <f>IF('(入力①) 基本情報入力シート'!J107="","",'(入力①) 基本情報入力シート'!J107)</f>
        <v/>
      </c>
      <c r="J86" s="308" t="str">
        <f>IF('(入力①) 基本情報入力シート'!K107="","",'(入力①) 基本情報入力シート'!K107)</f>
        <v/>
      </c>
      <c r="K86" s="315" t="str">
        <f>IF('(入力①) 基本情報入力シート'!L107="","",'(入力①) 基本情報入力シート'!L107)</f>
        <v/>
      </c>
      <c r="L86" s="319" t="str">
        <f>IF('(入力①) 基本情報入力シート'!M107="","",'(入力①) 基本情報入力シート'!M107)</f>
        <v/>
      </c>
      <c r="M86" s="319" t="str">
        <f>IF('(入力①) 基本情報入力シート'!R107="","",'(入力①) 基本情報入力シート'!R107)</f>
        <v/>
      </c>
      <c r="N86" s="319" t="str">
        <f>IF('(入力①) 基本情報入力シート'!W107="","",'(入力①) 基本情報入力シート'!W107)</f>
        <v/>
      </c>
      <c r="O86" s="298" t="str">
        <f>IF('(入力①) 基本情報入力シート'!X107="","",'(入力①) 基本情報入力シート'!X107)</f>
        <v/>
      </c>
      <c r="P86" s="335" t="str">
        <f>IF('(入力①) 基本情報入力シート'!Y107="","",'(入力①) 基本情報入力シート'!Y107)</f>
        <v/>
      </c>
      <c r="Q86" s="337"/>
      <c r="R86" s="204" t="str">
        <f>IF('(入力①) 基本情報入力シート'!Z107="","",'(入力①) 基本情報入力シート'!Z107)</f>
        <v/>
      </c>
      <c r="S86" s="208" t="str">
        <f>IF('(入力①) 基本情報入力シート'!AA107="","",'(入力①) 基本情報入力シート'!AA107)</f>
        <v/>
      </c>
      <c r="T86" s="348"/>
      <c r="U86" s="354" t="str">
        <f>IF(P86="","",VLOOKUP(P86,'【参考】数式用2'!$A$3:$C$36,3,FALSE))</f>
        <v/>
      </c>
      <c r="V86" s="359" t="s">
        <v>253</v>
      </c>
      <c r="W86" s="362"/>
      <c r="X86" s="364" t="s">
        <v>37</v>
      </c>
      <c r="Y86" s="362"/>
      <c r="Z86" s="366" t="s">
        <v>237</v>
      </c>
      <c r="AA86" s="362"/>
      <c r="AB86" s="359" t="s">
        <v>37</v>
      </c>
      <c r="AC86" s="362"/>
      <c r="AD86" s="359" t="s">
        <v>42</v>
      </c>
      <c r="AE86" s="368" t="s">
        <v>72</v>
      </c>
      <c r="AF86" s="370" t="str">
        <f t="shared" si="3"/>
        <v/>
      </c>
      <c r="AG86" s="372" t="s">
        <v>255</v>
      </c>
      <c r="AH86" s="375" t="str">
        <f t="shared" si="4"/>
        <v/>
      </c>
      <c r="AI86" s="381"/>
      <c r="AJ86" s="385"/>
      <c r="AK86" s="381"/>
      <c r="AL86" s="394"/>
    </row>
    <row r="87" spans="1:38" ht="36.75" customHeight="1">
      <c r="A87" s="298">
        <f t="shared" si="5"/>
        <v>76</v>
      </c>
      <c r="B87" s="303" t="str">
        <f>IF('(入力①) 基本情報入力シート'!C108="","",'(入力①) 基本情報入力シート'!C108)</f>
        <v/>
      </c>
      <c r="C87" s="308" t="str">
        <f>IF('(入力①) 基本情報入力シート'!D108="","",'(入力①) 基本情報入力シート'!D108)</f>
        <v/>
      </c>
      <c r="D87" s="308" t="str">
        <f>IF('(入力①) 基本情報入力シート'!E108="","",'(入力①) 基本情報入力シート'!E108)</f>
        <v/>
      </c>
      <c r="E87" s="308" t="str">
        <f>IF('(入力①) 基本情報入力シート'!F108="","",'(入力①) 基本情報入力シート'!F108)</f>
        <v/>
      </c>
      <c r="F87" s="308" t="str">
        <f>IF('(入力①) 基本情報入力シート'!G108="","",'(入力①) 基本情報入力シート'!G108)</f>
        <v/>
      </c>
      <c r="G87" s="308" t="str">
        <f>IF('(入力①) 基本情報入力シート'!H108="","",'(入力①) 基本情報入力シート'!H108)</f>
        <v/>
      </c>
      <c r="H87" s="308" t="str">
        <f>IF('(入力①) 基本情報入力シート'!I108="","",'(入力①) 基本情報入力シート'!I108)</f>
        <v/>
      </c>
      <c r="I87" s="308" t="str">
        <f>IF('(入力①) 基本情報入力シート'!J108="","",'(入力①) 基本情報入力シート'!J108)</f>
        <v/>
      </c>
      <c r="J87" s="308" t="str">
        <f>IF('(入力①) 基本情報入力シート'!K108="","",'(入力①) 基本情報入力シート'!K108)</f>
        <v/>
      </c>
      <c r="K87" s="315" t="str">
        <f>IF('(入力①) 基本情報入力シート'!L108="","",'(入力①) 基本情報入力シート'!L108)</f>
        <v/>
      </c>
      <c r="L87" s="319" t="str">
        <f>IF('(入力①) 基本情報入力シート'!M108="","",'(入力①) 基本情報入力シート'!M108)</f>
        <v/>
      </c>
      <c r="M87" s="319" t="str">
        <f>IF('(入力①) 基本情報入力シート'!R108="","",'(入力①) 基本情報入力シート'!R108)</f>
        <v/>
      </c>
      <c r="N87" s="319" t="str">
        <f>IF('(入力①) 基本情報入力シート'!W108="","",'(入力①) 基本情報入力シート'!W108)</f>
        <v/>
      </c>
      <c r="O87" s="298" t="str">
        <f>IF('(入力①) 基本情報入力シート'!X108="","",'(入力①) 基本情報入力シート'!X108)</f>
        <v/>
      </c>
      <c r="P87" s="335" t="str">
        <f>IF('(入力①) 基本情報入力シート'!Y108="","",'(入力①) 基本情報入力シート'!Y108)</f>
        <v/>
      </c>
      <c r="Q87" s="337"/>
      <c r="R87" s="204" t="str">
        <f>IF('(入力①) 基本情報入力シート'!Z108="","",'(入力①) 基本情報入力シート'!Z108)</f>
        <v/>
      </c>
      <c r="S87" s="208" t="str">
        <f>IF('(入力①) 基本情報入力シート'!AA108="","",'(入力①) 基本情報入力シート'!AA108)</f>
        <v/>
      </c>
      <c r="T87" s="348"/>
      <c r="U87" s="354" t="str">
        <f>IF(P87="","",VLOOKUP(P87,'【参考】数式用2'!$A$3:$C$36,3,FALSE))</f>
        <v/>
      </c>
      <c r="V87" s="359" t="s">
        <v>253</v>
      </c>
      <c r="W87" s="362"/>
      <c r="X87" s="364" t="s">
        <v>37</v>
      </c>
      <c r="Y87" s="362"/>
      <c r="Z87" s="366" t="s">
        <v>237</v>
      </c>
      <c r="AA87" s="362"/>
      <c r="AB87" s="359" t="s">
        <v>37</v>
      </c>
      <c r="AC87" s="362"/>
      <c r="AD87" s="359" t="s">
        <v>42</v>
      </c>
      <c r="AE87" s="368" t="s">
        <v>72</v>
      </c>
      <c r="AF87" s="370" t="str">
        <f t="shared" si="3"/>
        <v/>
      </c>
      <c r="AG87" s="372" t="s">
        <v>255</v>
      </c>
      <c r="AH87" s="375" t="str">
        <f t="shared" si="4"/>
        <v/>
      </c>
      <c r="AI87" s="381"/>
      <c r="AJ87" s="385"/>
      <c r="AK87" s="381"/>
      <c r="AL87" s="394"/>
    </row>
    <row r="88" spans="1:38" ht="36.75" customHeight="1">
      <c r="A88" s="298">
        <f t="shared" si="5"/>
        <v>77</v>
      </c>
      <c r="B88" s="303" t="str">
        <f>IF('(入力①) 基本情報入力シート'!C109="","",'(入力①) 基本情報入力シート'!C109)</f>
        <v/>
      </c>
      <c r="C88" s="308" t="str">
        <f>IF('(入力①) 基本情報入力シート'!D109="","",'(入力①) 基本情報入力シート'!D109)</f>
        <v/>
      </c>
      <c r="D88" s="308" t="str">
        <f>IF('(入力①) 基本情報入力シート'!E109="","",'(入力①) 基本情報入力シート'!E109)</f>
        <v/>
      </c>
      <c r="E88" s="308" t="str">
        <f>IF('(入力①) 基本情報入力シート'!F109="","",'(入力①) 基本情報入力シート'!F109)</f>
        <v/>
      </c>
      <c r="F88" s="308" t="str">
        <f>IF('(入力①) 基本情報入力シート'!G109="","",'(入力①) 基本情報入力シート'!G109)</f>
        <v/>
      </c>
      <c r="G88" s="308" t="str">
        <f>IF('(入力①) 基本情報入力シート'!H109="","",'(入力①) 基本情報入力シート'!H109)</f>
        <v/>
      </c>
      <c r="H88" s="308" t="str">
        <f>IF('(入力①) 基本情報入力シート'!I109="","",'(入力①) 基本情報入力シート'!I109)</f>
        <v/>
      </c>
      <c r="I88" s="308" t="str">
        <f>IF('(入力①) 基本情報入力シート'!J109="","",'(入力①) 基本情報入力シート'!J109)</f>
        <v/>
      </c>
      <c r="J88" s="308" t="str">
        <f>IF('(入力①) 基本情報入力シート'!K109="","",'(入力①) 基本情報入力シート'!K109)</f>
        <v/>
      </c>
      <c r="K88" s="315" t="str">
        <f>IF('(入力①) 基本情報入力シート'!L109="","",'(入力①) 基本情報入力シート'!L109)</f>
        <v/>
      </c>
      <c r="L88" s="319" t="str">
        <f>IF('(入力①) 基本情報入力シート'!M109="","",'(入力①) 基本情報入力シート'!M109)</f>
        <v/>
      </c>
      <c r="M88" s="319" t="str">
        <f>IF('(入力①) 基本情報入力シート'!R109="","",'(入力①) 基本情報入力シート'!R109)</f>
        <v/>
      </c>
      <c r="N88" s="319" t="str">
        <f>IF('(入力①) 基本情報入力シート'!W109="","",'(入力①) 基本情報入力シート'!W109)</f>
        <v/>
      </c>
      <c r="O88" s="298" t="str">
        <f>IF('(入力①) 基本情報入力シート'!X109="","",'(入力①) 基本情報入力シート'!X109)</f>
        <v/>
      </c>
      <c r="P88" s="335" t="str">
        <f>IF('(入力①) 基本情報入力シート'!Y109="","",'(入力①) 基本情報入力シート'!Y109)</f>
        <v/>
      </c>
      <c r="Q88" s="337"/>
      <c r="R88" s="204" t="str">
        <f>IF('(入力①) 基本情報入力シート'!Z109="","",'(入力①) 基本情報入力シート'!Z109)</f>
        <v/>
      </c>
      <c r="S88" s="208" t="str">
        <f>IF('(入力①) 基本情報入力シート'!AA109="","",'(入力①) 基本情報入力シート'!AA109)</f>
        <v/>
      </c>
      <c r="T88" s="348"/>
      <c r="U88" s="354" t="str">
        <f>IF(P88="","",VLOOKUP(P88,'【参考】数式用2'!$A$3:$C$36,3,FALSE))</f>
        <v/>
      </c>
      <c r="V88" s="359" t="s">
        <v>253</v>
      </c>
      <c r="W88" s="362"/>
      <c r="X88" s="364" t="s">
        <v>37</v>
      </c>
      <c r="Y88" s="362"/>
      <c r="Z88" s="366" t="s">
        <v>237</v>
      </c>
      <c r="AA88" s="362"/>
      <c r="AB88" s="359" t="s">
        <v>37</v>
      </c>
      <c r="AC88" s="362"/>
      <c r="AD88" s="359" t="s">
        <v>42</v>
      </c>
      <c r="AE88" s="368" t="s">
        <v>72</v>
      </c>
      <c r="AF88" s="370" t="str">
        <f t="shared" si="3"/>
        <v/>
      </c>
      <c r="AG88" s="372" t="s">
        <v>255</v>
      </c>
      <c r="AH88" s="375" t="str">
        <f t="shared" si="4"/>
        <v/>
      </c>
      <c r="AI88" s="381"/>
      <c r="AJ88" s="385"/>
      <c r="AK88" s="381"/>
      <c r="AL88" s="394"/>
    </row>
    <row r="89" spans="1:38" ht="36.75" customHeight="1">
      <c r="A89" s="298">
        <f t="shared" si="5"/>
        <v>78</v>
      </c>
      <c r="B89" s="303" t="str">
        <f>IF('(入力①) 基本情報入力シート'!C110="","",'(入力①) 基本情報入力シート'!C110)</f>
        <v/>
      </c>
      <c r="C89" s="308" t="str">
        <f>IF('(入力①) 基本情報入力シート'!D110="","",'(入力①) 基本情報入力シート'!D110)</f>
        <v/>
      </c>
      <c r="D89" s="308" t="str">
        <f>IF('(入力①) 基本情報入力シート'!E110="","",'(入力①) 基本情報入力シート'!E110)</f>
        <v/>
      </c>
      <c r="E89" s="308" t="str">
        <f>IF('(入力①) 基本情報入力シート'!F110="","",'(入力①) 基本情報入力シート'!F110)</f>
        <v/>
      </c>
      <c r="F89" s="308" t="str">
        <f>IF('(入力①) 基本情報入力シート'!G110="","",'(入力①) 基本情報入力シート'!G110)</f>
        <v/>
      </c>
      <c r="G89" s="308" t="str">
        <f>IF('(入力①) 基本情報入力シート'!H110="","",'(入力①) 基本情報入力シート'!H110)</f>
        <v/>
      </c>
      <c r="H89" s="308" t="str">
        <f>IF('(入力①) 基本情報入力シート'!I110="","",'(入力①) 基本情報入力シート'!I110)</f>
        <v/>
      </c>
      <c r="I89" s="308" t="str">
        <f>IF('(入力①) 基本情報入力シート'!J110="","",'(入力①) 基本情報入力シート'!J110)</f>
        <v/>
      </c>
      <c r="J89" s="308" t="str">
        <f>IF('(入力①) 基本情報入力シート'!K110="","",'(入力①) 基本情報入力シート'!K110)</f>
        <v/>
      </c>
      <c r="K89" s="315" t="str">
        <f>IF('(入力①) 基本情報入力シート'!L110="","",'(入力①) 基本情報入力シート'!L110)</f>
        <v/>
      </c>
      <c r="L89" s="319" t="str">
        <f>IF('(入力①) 基本情報入力シート'!M110="","",'(入力①) 基本情報入力シート'!M110)</f>
        <v/>
      </c>
      <c r="M89" s="319" t="str">
        <f>IF('(入力①) 基本情報入力シート'!R110="","",'(入力①) 基本情報入力シート'!R110)</f>
        <v/>
      </c>
      <c r="N89" s="319" t="str">
        <f>IF('(入力①) 基本情報入力シート'!W110="","",'(入力①) 基本情報入力シート'!W110)</f>
        <v/>
      </c>
      <c r="O89" s="298" t="str">
        <f>IF('(入力①) 基本情報入力シート'!X110="","",'(入力①) 基本情報入力シート'!X110)</f>
        <v/>
      </c>
      <c r="P89" s="335" t="str">
        <f>IF('(入力①) 基本情報入力シート'!Y110="","",'(入力①) 基本情報入力シート'!Y110)</f>
        <v/>
      </c>
      <c r="Q89" s="337"/>
      <c r="R89" s="204" t="str">
        <f>IF('(入力①) 基本情報入力シート'!Z110="","",'(入力①) 基本情報入力シート'!Z110)</f>
        <v/>
      </c>
      <c r="S89" s="208" t="str">
        <f>IF('(入力①) 基本情報入力シート'!AA110="","",'(入力①) 基本情報入力シート'!AA110)</f>
        <v/>
      </c>
      <c r="T89" s="348"/>
      <c r="U89" s="354" t="str">
        <f>IF(P89="","",VLOOKUP(P89,'【参考】数式用2'!$A$3:$C$36,3,FALSE))</f>
        <v/>
      </c>
      <c r="V89" s="359" t="s">
        <v>253</v>
      </c>
      <c r="W89" s="362"/>
      <c r="X89" s="364" t="s">
        <v>37</v>
      </c>
      <c r="Y89" s="362"/>
      <c r="Z89" s="366" t="s">
        <v>237</v>
      </c>
      <c r="AA89" s="362"/>
      <c r="AB89" s="359" t="s">
        <v>37</v>
      </c>
      <c r="AC89" s="362"/>
      <c r="AD89" s="359" t="s">
        <v>42</v>
      </c>
      <c r="AE89" s="368" t="s">
        <v>72</v>
      </c>
      <c r="AF89" s="370" t="str">
        <f t="shared" si="3"/>
        <v/>
      </c>
      <c r="AG89" s="372" t="s">
        <v>255</v>
      </c>
      <c r="AH89" s="375" t="str">
        <f t="shared" si="4"/>
        <v/>
      </c>
      <c r="AI89" s="381"/>
      <c r="AJ89" s="385"/>
      <c r="AK89" s="381"/>
      <c r="AL89" s="394"/>
    </row>
    <row r="90" spans="1:38" ht="36.75" customHeight="1">
      <c r="A90" s="298">
        <f t="shared" si="5"/>
        <v>79</v>
      </c>
      <c r="B90" s="303" t="str">
        <f>IF('(入力①) 基本情報入力シート'!C111="","",'(入力①) 基本情報入力シート'!C111)</f>
        <v/>
      </c>
      <c r="C90" s="308" t="str">
        <f>IF('(入力①) 基本情報入力シート'!D111="","",'(入力①) 基本情報入力シート'!D111)</f>
        <v/>
      </c>
      <c r="D90" s="308" t="str">
        <f>IF('(入力①) 基本情報入力シート'!E111="","",'(入力①) 基本情報入力シート'!E111)</f>
        <v/>
      </c>
      <c r="E90" s="308" t="str">
        <f>IF('(入力①) 基本情報入力シート'!F111="","",'(入力①) 基本情報入力シート'!F111)</f>
        <v/>
      </c>
      <c r="F90" s="308" t="str">
        <f>IF('(入力①) 基本情報入力シート'!G111="","",'(入力①) 基本情報入力シート'!G111)</f>
        <v/>
      </c>
      <c r="G90" s="308" t="str">
        <f>IF('(入力①) 基本情報入力シート'!H111="","",'(入力①) 基本情報入力シート'!H111)</f>
        <v/>
      </c>
      <c r="H90" s="308" t="str">
        <f>IF('(入力①) 基本情報入力シート'!I111="","",'(入力①) 基本情報入力シート'!I111)</f>
        <v/>
      </c>
      <c r="I90" s="308" t="str">
        <f>IF('(入力①) 基本情報入力シート'!J111="","",'(入力①) 基本情報入力シート'!J111)</f>
        <v/>
      </c>
      <c r="J90" s="308" t="str">
        <f>IF('(入力①) 基本情報入力シート'!K111="","",'(入力①) 基本情報入力シート'!K111)</f>
        <v/>
      </c>
      <c r="K90" s="315" t="str">
        <f>IF('(入力①) 基本情報入力シート'!L111="","",'(入力①) 基本情報入力シート'!L111)</f>
        <v/>
      </c>
      <c r="L90" s="319" t="str">
        <f>IF('(入力①) 基本情報入力シート'!M111="","",'(入力①) 基本情報入力シート'!M111)</f>
        <v/>
      </c>
      <c r="M90" s="319" t="str">
        <f>IF('(入力①) 基本情報入力シート'!R111="","",'(入力①) 基本情報入力シート'!R111)</f>
        <v/>
      </c>
      <c r="N90" s="319" t="str">
        <f>IF('(入力①) 基本情報入力シート'!W111="","",'(入力①) 基本情報入力シート'!W111)</f>
        <v/>
      </c>
      <c r="O90" s="298" t="str">
        <f>IF('(入力①) 基本情報入力シート'!X111="","",'(入力①) 基本情報入力シート'!X111)</f>
        <v/>
      </c>
      <c r="P90" s="335" t="str">
        <f>IF('(入力①) 基本情報入力シート'!Y111="","",'(入力①) 基本情報入力シート'!Y111)</f>
        <v/>
      </c>
      <c r="Q90" s="337"/>
      <c r="R90" s="204" t="str">
        <f>IF('(入力①) 基本情報入力シート'!Z111="","",'(入力①) 基本情報入力シート'!Z111)</f>
        <v/>
      </c>
      <c r="S90" s="208" t="str">
        <f>IF('(入力①) 基本情報入力シート'!AA111="","",'(入力①) 基本情報入力シート'!AA111)</f>
        <v/>
      </c>
      <c r="T90" s="348"/>
      <c r="U90" s="354" t="str">
        <f>IF(P90="","",VLOOKUP(P90,'【参考】数式用2'!$A$3:$C$36,3,FALSE))</f>
        <v/>
      </c>
      <c r="V90" s="359" t="s">
        <v>253</v>
      </c>
      <c r="W90" s="362"/>
      <c r="X90" s="364" t="s">
        <v>37</v>
      </c>
      <c r="Y90" s="362"/>
      <c r="Z90" s="366" t="s">
        <v>237</v>
      </c>
      <c r="AA90" s="362"/>
      <c r="AB90" s="359" t="s">
        <v>37</v>
      </c>
      <c r="AC90" s="362"/>
      <c r="AD90" s="359" t="s">
        <v>42</v>
      </c>
      <c r="AE90" s="368" t="s">
        <v>72</v>
      </c>
      <c r="AF90" s="370" t="str">
        <f t="shared" si="3"/>
        <v/>
      </c>
      <c r="AG90" s="372" t="s">
        <v>255</v>
      </c>
      <c r="AH90" s="375" t="str">
        <f t="shared" si="4"/>
        <v/>
      </c>
      <c r="AI90" s="381"/>
      <c r="AJ90" s="385"/>
      <c r="AK90" s="381"/>
      <c r="AL90" s="394"/>
    </row>
    <row r="91" spans="1:38" ht="36.75" customHeight="1">
      <c r="A91" s="298">
        <f t="shared" si="5"/>
        <v>80</v>
      </c>
      <c r="B91" s="303" t="str">
        <f>IF('(入力①) 基本情報入力シート'!C112="","",'(入力①) 基本情報入力シート'!C112)</f>
        <v/>
      </c>
      <c r="C91" s="308" t="str">
        <f>IF('(入力①) 基本情報入力シート'!D112="","",'(入力①) 基本情報入力シート'!D112)</f>
        <v/>
      </c>
      <c r="D91" s="308" t="str">
        <f>IF('(入力①) 基本情報入力シート'!E112="","",'(入力①) 基本情報入力シート'!E112)</f>
        <v/>
      </c>
      <c r="E91" s="308" t="str">
        <f>IF('(入力①) 基本情報入力シート'!F112="","",'(入力①) 基本情報入力シート'!F112)</f>
        <v/>
      </c>
      <c r="F91" s="308" t="str">
        <f>IF('(入力①) 基本情報入力シート'!G112="","",'(入力①) 基本情報入力シート'!G112)</f>
        <v/>
      </c>
      <c r="G91" s="308" t="str">
        <f>IF('(入力①) 基本情報入力シート'!H112="","",'(入力①) 基本情報入力シート'!H112)</f>
        <v/>
      </c>
      <c r="H91" s="308" t="str">
        <f>IF('(入力①) 基本情報入力シート'!I112="","",'(入力①) 基本情報入力シート'!I112)</f>
        <v/>
      </c>
      <c r="I91" s="308" t="str">
        <f>IF('(入力①) 基本情報入力シート'!J112="","",'(入力①) 基本情報入力シート'!J112)</f>
        <v/>
      </c>
      <c r="J91" s="308" t="str">
        <f>IF('(入力①) 基本情報入力シート'!K112="","",'(入力①) 基本情報入力シート'!K112)</f>
        <v/>
      </c>
      <c r="K91" s="315" t="str">
        <f>IF('(入力①) 基本情報入力シート'!L112="","",'(入力①) 基本情報入力シート'!L112)</f>
        <v/>
      </c>
      <c r="L91" s="319" t="str">
        <f>IF('(入力①) 基本情報入力シート'!M112="","",'(入力①) 基本情報入力シート'!M112)</f>
        <v/>
      </c>
      <c r="M91" s="319" t="str">
        <f>IF('(入力①) 基本情報入力シート'!R112="","",'(入力①) 基本情報入力シート'!R112)</f>
        <v/>
      </c>
      <c r="N91" s="319" t="str">
        <f>IF('(入力①) 基本情報入力シート'!W112="","",'(入力①) 基本情報入力シート'!W112)</f>
        <v/>
      </c>
      <c r="O91" s="298" t="str">
        <f>IF('(入力①) 基本情報入力シート'!X112="","",'(入力①) 基本情報入力シート'!X112)</f>
        <v/>
      </c>
      <c r="P91" s="335" t="str">
        <f>IF('(入力①) 基本情報入力シート'!Y112="","",'(入力①) 基本情報入力シート'!Y112)</f>
        <v/>
      </c>
      <c r="Q91" s="337"/>
      <c r="R91" s="204" t="str">
        <f>IF('(入力①) 基本情報入力シート'!Z112="","",'(入力①) 基本情報入力シート'!Z112)</f>
        <v/>
      </c>
      <c r="S91" s="208" t="str">
        <f>IF('(入力①) 基本情報入力シート'!AA112="","",'(入力①) 基本情報入力シート'!AA112)</f>
        <v/>
      </c>
      <c r="T91" s="348"/>
      <c r="U91" s="354" t="str">
        <f>IF(P91="","",VLOOKUP(P91,'【参考】数式用2'!$A$3:$C$36,3,FALSE))</f>
        <v/>
      </c>
      <c r="V91" s="359" t="s">
        <v>253</v>
      </c>
      <c r="W91" s="362"/>
      <c r="X91" s="364" t="s">
        <v>37</v>
      </c>
      <c r="Y91" s="362"/>
      <c r="Z91" s="366" t="s">
        <v>237</v>
      </c>
      <c r="AA91" s="362"/>
      <c r="AB91" s="359" t="s">
        <v>37</v>
      </c>
      <c r="AC91" s="362"/>
      <c r="AD91" s="359" t="s">
        <v>42</v>
      </c>
      <c r="AE91" s="368" t="s">
        <v>72</v>
      </c>
      <c r="AF91" s="370" t="str">
        <f t="shared" si="3"/>
        <v/>
      </c>
      <c r="AG91" s="372" t="s">
        <v>255</v>
      </c>
      <c r="AH91" s="375" t="str">
        <f t="shared" si="4"/>
        <v/>
      </c>
      <c r="AI91" s="381"/>
      <c r="AJ91" s="385"/>
      <c r="AK91" s="381"/>
      <c r="AL91" s="394"/>
    </row>
    <row r="92" spans="1:38" ht="36.75" customHeight="1">
      <c r="A92" s="298">
        <f t="shared" si="5"/>
        <v>81</v>
      </c>
      <c r="B92" s="303" t="str">
        <f>IF('(入力①) 基本情報入力シート'!C113="","",'(入力①) 基本情報入力シート'!C113)</f>
        <v/>
      </c>
      <c r="C92" s="308" t="str">
        <f>IF('(入力①) 基本情報入力シート'!D113="","",'(入力①) 基本情報入力シート'!D113)</f>
        <v/>
      </c>
      <c r="D92" s="308" t="str">
        <f>IF('(入力①) 基本情報入力シート'!E113="","",'(入力①) 基本情報入力シート'!E113)</f>
        <v/>
      </c>
      <c r="E92" s="308" t="str">
        <f>IF('(入力①) 基本情報入力シート'!F113="","",'(入力①) 基本情報入力シート'!F113)</f>
        <v/>
      </c>
      <c r="F92" s="308" t="str">
        <f>IF('(入力①) 基本情報入力シート'!G113="","",'(入力①) 基本情報入力シート'!G113)</f>
        <v/>
      </c>
      <c r="G92" s="308" t="str">
        <f>IF('(入力①) 基本情報入力シート'!H113="","",'(入力①) 基本情報入力シート'!H113)</f>
        <v/>
      </c>
      <c r="H92" s="308" t="str">
        <f>IF('(入力①) 基本情報入力シート'!I113="","",'(入力①) 基本情報入力シート'!I113)</f>
        <v/>
      </c>
      <c r="I92" s="308" t="str">
        <f>IF('(入力①) 基本情報入力シート'!J113="","",'(入力①) 基本情報入力シート'!J113)</f>
        <v/>
      </c>
      <c r="J92" s="308" t="str">
        <f>IF('(入力①) 基本情報入力シート'!K113="","",'(入力①) 基本情報入力シート'!K113)</f>
        <v/>
      </c>
      <c r="K92" s="315" t="str">
        <f>IF('(入力①) 基本情報入力シート'!L113="","",'(入力①) 基本情報入力シート'!L113)</f>
        <v/>
      </c>
      <c r="L92" s="319" t="str">
        <f>IF('(入力①) 基本情報入力シート'!M113="","",'(入力①) 基本情報入力シート'!M113)</f>
        <v/>
      </c>
      <c r="M92" s="319" t="str">
        <f>IF('(入力①) 基本情報入力シート'!R113="","",'(入力①) 基本情報入力シート'!R113)</f>
        <v/>
      </c>
      <c r="N92" s="319" t="str">
        <f>IF('(入力①) 基本情報入力シート'!W113="","",'(入力①) 基本情報入力シート'!W113)</f>
        <v/>
      </c>
      <c r="O92" s="298" t="str">
        <f>IF('(入力①) 基本情報入力シート'!X113="","",'(入力①) 基本情報入力シート'!X113)</f>
        <v/>
      </c>
      <c r="P92" s="335" t="str">
        <f>IF('(入力①) 基本情報入力シート'!Y113="","",'(入力①) 基本情報入力シート'!Y113)</f>
        <v/>
      </c>
      <c r="Q92" s="337"/>
      <c r="R92" s="204" t="str">
        <f>IF('(入力①) 基本情報入力シート'!Z113="","",'(入力①) 基本情報入力シート'!Z113)</f>
        <v/>
      </c>
      <c r="S92" s="208" t="str">
        <f>IF('(入力①) 基本情報入力シート'!AA113="","",'(入力①) 基本情報入力シート'!AA113)</f>
        <v/>
      </c>
      <c r="T92" s="348"/>
      <c r="U92" s="354" t="str">
        <f>IF(P92="","",VLOOKUP(P92,'【参考】数式用2'!$A$3:$C$36,3,FALSE))</f>
        <v/>
      </c>
      <c r="V92" s="359" t="s">
        <v>253</v>
      </c>
      <c r="W92" s="362"/>
      <c r="X92" s="364" t="s">
        <v>37</v>
      </c>
      <c r="Y92" s="362"/>
      <c r="Z92" s="366" t="s">
        <v>237</v>
      </c>
      <c r="AA92" s="362"/>
      <c r="AB92" s="359" t="s">
        <v>37</v>
      </c>
      <c r="AC92" s="362"/>
      <c r="AD92" s="359" t="s">
        <v>42</v>
      </c>
      <c r="AE92" s="368" t="s">
        <v>72</v>
      </c>
      <c r="AF92" s="370" t="str">
        <f t="shared" si="3"/>
        <v/>
      </c>
      <c r="AG92" s="372" t="s">
        <v>255</v>
      </c>
      <c r="AH92" s="375" t="str">
        <f t="shared" si="4"/>
        <v/>
      </c>
      <c r="AI92" s="381"/>
      <c r="AJ92" s="385"/>
      <c r="AK92" s="381"/>
      <c r="AL92" s="394"/>
    </row>
    <row r="93" spans="1:38" ht="36.75" customHeight="1">
      <c r="A93" s="298">
        <f t="shared" si="5"/>
        <v>82</v>
      </c>
      <c r="B93" s="303" t="str">
        <f>IF('(入力①) 基本情報入力シート'!C114="","",'(入力①) 基本情報入力シート'!C114)</f>
        <v/>
      </c>
      <c r="C93" s="308" t="str">
        <f>IF('(入力①) 基本情報入力シート'!D114="","",'(入力①) 基本情報入力シート'!D114)</f>
        <v/>
      </c>
      <c r="D93" s="308" t="str">
        <f>IF('(入力①) 基本情報入力シート'!E114="","",'(入力①) 基本情報入力シート'!E114)</f>
        <v/>
      </c>
      <c r="E93" s="308" t="str">
        <f>IF('(入力①) 基本情報入力シート'!F114="","",'(入力①) 基本情報入力シート'!F114)</f>
        <v/>
      </c>
      <c r="F93" s="308" t="str">
        <f>IF('(入力①) 基本情報入力シート'!G114="","",'(入力①) 基本情報入力シート'!G114)</f>
        <v/>
      </c>
      <c r="G93" s="308" t="str">
        <f>IF('(入力①) 基本情報入力シート'!H114="","",'(入力①) 基本情報入力シート'!H114)</f>
        <v/>
      </c>
      <c r="H93" s="308" t="str">
        <f>IF('(入力①) 基本情報入力シート'!I114="","",'(入力①) 基本情報入力シート'!I114)</f>
        <v/>
      </c>
      <c r="I93" s="308" t="str">
        <f>IF('(入力①) 基本情報入力シート'!J114="","",'(入力①) 基本情報入力シート'!J114)</f>
        <v/>
      </c>
      <c r="J93" s="308" t="str">
        <f>IF('(入力①) 基本情報入力シート'!K114="","",'(入力①) 基本情報入力シート'!K114)</f>
        <v/>
      </c>
      <c r="K93" s="315" t="str">
        <f>IF('(入力①) 基本情報入力シート'!L114="","",'(入力①) 基本情報入力シート'!L114)</f>
        <v/>
      </c>
      <c r="L93" s="319" t="str">
        <f>IF('(入力①) 基本情報入力シート'!M114="","",'(入力①) 基本情報入力シート'!M114)</f>
        <v/>
      </c>
      <c r="M93" s="319" t="str">
        <f>IF('(入力①) 基本情報入力シート'!R114="","",'(入力①) 基本情報入力シート'!R114)</f>
        <v/>
      </c>
      <c r="N93" s="319" t="str">
        <f>IF('(入力①) 基本情報入力シート'!W114="","",'(入力①) 基本情報入力シート'!W114)</f>
        <v/>
      </c>
      <c r="O93" s="298" t="str">
        <f>IF('(入力①) 基本情報入力シート'!X114="","",'(入力①) 基本情報入力シート'!X114)</f>
        <v/>
      </c>
      <c r="P93" s="335" t="str">
        <f>IF('(入力①) 基本情報入力シート'!Y114="","",'(入力①) 基本情報入力シート'!Y114)</f>
        <v/>
      </c>
      <c r="Q93" s="337"/>
      <c r="R93" s="204" t="str">
        <f>IF('(入力①) 基本情報入力シート'!Z114="","",'(入力①) 基本情報入力シート'!Z114)</f>
        <v/>
      </c>
      <c r="S93" s="208" t="str">
        <f>IF('(入力①) 基本情報入力シート'!AA114="","",'(入力①) 基本情報入力シート'!AA114)</f>
        <v/>
      </c>
      <c r="T93" s="348"/>
      <c r="U93" s="354" t="str">
        <f>IF(P93="","",VLOOKUP(P93,'【参考】数式用2'!$A$3:$C$36,3,FALSE))</f>
        <v/>
      </c>
      <c r="V93" s="359" t="s">
        <v>253</v>
      </c>
      <c r="W93" s="362"/>
      <c r="X93" s="364" t="s">
        <v>37</v>
      </c>
      <c r="Y93" s="362"/>
      <c r="Z93" s="366" t="s">
        <v>237</v>
      </c>
      <c r="AA93" s="362"/>
      <c r="AB93" s="359" t="s">
        <v>37</v>
      </c>
      <c r="AC93" s="362"/>
      <c r="AD93" s="359" t="s">
        <v>42</v>
      </c>
      <c r="AE93" s="368" t="s">
        <v>72</v>
      </c>
      <c r="AF93" s="370" t="str">
        <f t="shared" si="3"/>
        <v/>
      </c>
      <c r="AG93" s="372" t="s">
        <v>255</v>
      </c>
      <c r="AH93" s="375" t="str">
        <f t="shared" si="4"/>
        <v/>
      </c>
      <c r="AI93" s="381"/>
      <c r="AJ93" s="385"/>
      <c r="AK93" s="381"/>
      <c r="AL93" s="394"/>
    </row>
    <row r="94" spans="1:38" ht="36.75" customHeight="1">
      <c r="A94" s="298">
        <f t="shared" si="5"/>
        <v>83</v>
      </c>
      <c r="B94" s="303" t="str">
        <f>IF('(入力①) 基本情報入力シート'!C115="","",'(入力①) 基本情報入力シート'!C115)</f>
        <v/>
      </c>
      <c r="C94" s="308" t="str">
        <f>IF('(入力①) 基本情報入力シート'!D115="","",'(入力①) 基本情報入力シート'!D115)</f>
        <v/>
      </c>
      <c r="D94" s="308" t="str">
        <f>IF('(入力①) 基本情報入力シート'!E115="","",'(入力①) 基本情報入力シート'!E115)</f>
        <v/>
      </c>
      <c r="E94" s="308" t="str">
        <f>IF('(入力①) 基本情報入力シート'!F115="","",'(入力①) 基本情報入力シート'!F115)</f>
        <v/>
      </c>
      <c r="F94" s="308" t="str">
        <f>IF('(入力①) 基本情報入力シート'!G115="","",'(入力①) 基本情報入力シート'!G115)</f>
        <v/>
      </c>
      <c r="G94" s="308" t="str">
        <f>IF('(入力①) 基本情報入力シート'!H115="","",'(入力①) 基本情報入力シート'!H115)</f>
        <v/>
      </c>
      <c r="H94" s="308" t="str">
        <f>IF('(入力①) 基本情報入力シート'!I115="","",'(入力①) 基本情報入力シート'!I115)</f>
        <v/>
      </c>
      <c r="I94" s="308" t="str">
        <f>IF('(入力①) 基本情報入力シート'!J115="","",'(入力①) 基本情報入力シート'!J115)</f>
        <v/>
      </c>
      <c r="J94" s="308" t="str">
        <f>IF('(入力①) 基本情報入力シート'!K115="","",'(入力①) 基本情報入力シート'!K115)</f>
        <v/>
      </c>
      <c r="K94" s="315" t="str">
        <f>IF('(入力①) 基本情報入力シート'!L115="","",'(入力①) 基本情報入力シート'!L115)</f>
        <v/>
      </c>
      <c r="L94" s="319" t="str">
        <f>IF('(入力①) 基本情報入力シート'!M115="","",'(入力①) 基本情報入力シート'!M115)</f>
        <v/>
      </c>
      <c r="M94" s="319" t="str">
        <f>IF('(入力①) 基本情報入力シート'!R115="","",'(入力①) 基本情報入力シート'!R115)</f>
        <v/>
      </c>
      <c r="N94" s="319" t="str">
        <f>IF('(入力①) 基本情報入力シート'!W115="","",'(入力①) 基本情報入力シート'!W115)</f>
        <v/>
      </c>
      <c r="O94" s="298" t="str">
        <f>IF('(入力①) 基本情報入力シート'!X115="","",'(入力①) 基本情報入力シート'!X115)</f>
        <v/>
      </c>
      <c r="P94" s="335" t="str">
        <f>IF('(入力①) 基本情報入力シート'!Y115="","",'(入力①) 基本情報入力シート'!Y115)</f>
        <v/>
      </c>
      <c r="Q94" s="337"/>
      <c r="R94" s="204" t="str">
        <f>IF('(入力①) 基本情報入力シート'!Z115="","",'(入力①) 基本情報入力シート'!Z115)</f>
        <v/>
      </c>
      <c r="S94" s="208" t="str">
        <f>IF('(入力①) 基本情報入力シート'!AA115="","",'(入力①) 基本情報入力シート'!AA115)</f>
        <v/>
      </c>
      <c r="T94" s="348"/>
      <c r="U94" s="354" t="str">
        <f>IF(P94="","",VLOOKUP(P94,'【参考】数式用2'!$A$3:$C$36,3,FALSE))</f>
        <v/>
      </c>
      <c r="V94" s="359" t="s">
        <v>253</v>
      </c>
      <c r="W94" s="362"/>
      <c r="X94" s="364" t="s">
        <v>37</v>
      </c>
      <c r="Y94" s="362"/>
      <c r="Z94" s="366" t="s">
        <v>237</v>
      </c>
      <c r="AA94" s="362"/>
      <c r="AB94" s="359" t="s">
        <v>37</v>
      </c>
      <c r="AC94" s="362"/>
      <c r="AD94" s="359" t="s">
        <v>42</v>
      </c>
      <c r="AE94" s="368" t="s">
        <v>72</v>
      </c>
      <c r="AF94" s="370" t="str">
        <f t="shared" si="3"/>
        <v/>
      </c>
      <c r="AG94" s="372" t="s">
        <v>255</v>
      </c>
      <c r="AH94" s="375" t="str">
        <f t="shared" si="4"/>
        <v/>
      </c>
      <c r="AI94" s="381"/>
      <c r="AJ94" s="385"/>
      <c r="AK94" s="381"/>
      <c r="AL94" s="394"/>
    </row>
    <row r="95" spans="1:38" ht="36.75" customHeight="1">
      <c r="A95" s="298">
        <f t="shared" si="5"/>
        <v>84</v>
      </c>
      <c r="B95" s="303" t="str">
        <f>IF('(入力①) 基本情報入力シート'!C116="","",'(入力①) 基本情報入力シート'!C116)</f>
        <v/>
      </c>
      <c r="C95" s="308" t="str">
        <f>IF('(入力①) 基本情報入力シート'!D116="","",'(入力①) 基本情報入力シート'!D116)</f>
        <v/>
      </c>
      <c r="D95" s="308" t="str">
        <f>IF('(入力①) 基本情報入力シート'!E116="","",'(入力①) 基本情報入力シート'!E116)</f>
        <v/>
      </c>
      <c r="E95" s="308" t="str">
        <f>IF('(入力①) 基本情報入力シート'!F116="","",'(入力①) 基本情報入力シート'!F116)</f>
        <v/>
      </c>
      <c r="F95" s="308" t="str">
        <f>IF('(入力①) 基本情報入力シート'!G116="","",'(入力①) 基本情報入力シート'!G116)</f>
        <v/>
      </c>
      <c r="G95" s="308" t="str">
        <f>IF('(入力①) 基本情報入力シート'!H116="","",'(入力①) 基本情報入力シート'!H116)</f>
        <v/>
      </c>
      <c r="H95" s="308" t="str">
        <f>IF('(入力①) 基本情報入力シート'!I116="","",'(入力①) 基本情報入力シート'!I116)</f>
        <v/>
      </c>
      <c r="I95" s="308" t="str">
        <f>IF('(入力①) 基本情報入力シート'!J116="","",'(入力①) 基本情報入力シート'!J116)</f>
        <v/>
      </c>
      <c r="J95" s="308" t="str">
        <f>IF('(入力①) 基本情報入力シート'!K116="","",'(入力①) 基本情報入力シート'!K116)</f>
        <v/>
      </c>
      <c r="K95" s="315" t="str">
        <f>IF('(入力①) 基本情報入力シート'!L116="","",'(入力①) 基本情報入力シート'!L116)</f>
        <v/>
      </c>
      <c r="L95" s="319" t="str">
        <f>IF('(入力①) 基本情報入力シート'!M116="","",'(入力①) 基本情報入力シート'!M116)</f>
        <v/>
      </c>
      <c r="M95" s="319" t="str">
        <f>IF('(入力①) 基本情報入力シート'!R116="","",'(入力①) 基本情報入力シート'!R116)</f>
        <v/>
      </c>
      <c r="N95" s="319" t="str">
        <f>IF('(入力①) 基本情報入力シート'!W116="","",'(入力①) 基本情報入力シート'!W116)</f>
        <v/>
      </c>
      <c r="O95" s="298" t="str">
        <f>IF('(入力①) 基本情報入力シート'!X116="","",'(入力①) 基本情報入力シート'!X116)</f>
        <v/>
      </c>
      <c r="P95" s="335" t="str">
        <f>IF('(入力①) 基本情報入力シート'!Y116="","",'(入力①) 基本情報入力シート'!Y116)</f>
        <v/>
      </c>
      <c r="Q95" s="337"/>
      <c r="R95" s="204" t="str">
        <f>IF('(入力①) 基本情報入力シート'!Z116="","",'(入力①) 基本情報入力シート'!Z116)</f>
        <v/>
      </c>
      <c r="S95" s="208" t="str">
        <f>IF('(入力①) 基本情報入力シート'!AA116="","",'(入力①) 基本情報入力シート'!AA116)</f>
        <v/>
      </c>
      <c r="T95" s="348"/>
      <c r="U95" s="354" t="str">
        <f>IF(P95="","",VLOOKUP(P95,'【参考】数式用2'!$A$3:$C$36,3,FALSE))</f>
        <v/>
      </c>
      <c r="V95" s="359" t="s">
        <v>253</v>
      </c>
      <c r="W95" s="362"/>
      <c r="X95" s="364" t="s">
        <v>37</v>
      </c>
      <c r="Y95" s="362"/>
      <c r="Z95" s="366" t="s">
        <v>237</v>
      </c>
      <c r="AA95" s="362"/>
      <c r="AB95" s="359" t="s">
        <v>37</v>
      </c>
      <c r="AC95" s="362"/>
      <c r="AD95" s="359" t="s">
        <v>42</v>
      </c>
      <c r="AE95" s="368" t="s">
        <v>72</v>
      </c>
      <c r="AF95" s="370" t="str">
        <f t="shared" si="3"/>
        <v/>
      </c>
      <c r="AG95" s="372" t="s">
        <v>255</v>
      </c>
      <c r="AH95" s="375" t="str">
        <f t="shared" si="4"/>
        <v/>
      </c>
      <c r="AI95" s="381"/>
      <c r="AJ95" s="385"/>
      <c r="AK95" s="381"/>
      <c r="AL95" s="394"/>
    </row>
    <row r="96" spans="1:38" ht="36.75" customHeight="1">
      <c r="A96" s="298">
        <f t="shared" si="5"/>
        <v>85</v>
      </c>
      <c r="B96" s="303" t="str">
        <f>IF('(入力①) 基本情報入力シート'!C117="","",'(入力①) 基本情報入力シート'!C117)</f>
        <v/>
      </c>
      <c r="C96" s="308" t="str">
        <f>IF('(入力①) 基本情報入力シート'!D117="","",'(入力①) 基本情報入力シート'!D117)</f>
        <v/>
      </c>
      <c r="D96" s="308" t="str">
        <f>IF('(入力①) 基本情報入力シート'!E117="","",'(入力①) 基本情報入力シート'!E117)</f>
        <v/>
      </c>
      <c r="E96" s="308" t="str">
        <f>IF('(入力①) 基本情報入力シート'!F117="","",'(入力①) 基本情報入力シート'!F117)</f>
        <v/>
      </c>
      <c r="F96" s="308" t="str">
        <f>IF('(入力①) 基本情報入力シート'!G117="","",'(入力①) 基本情報入力シート'!G117)</f>
        <v/>
      </c>
      <c r="G96" s="308" t="str">
        <f>IF('(入力①) 基本情報入力シート'!H117="","",'(入力①) 基本情報入力シート'!H117)</f>
        <v/>
      </c>
      <c r="H96" s="308" t="str">
        <f>IF('(入力①) 基本情報入力シート'!I117="","",'(入力①) 基本情報入力シート'!I117)</f>
        <v/>
      </c>
      <c r="I96" s="308" t="str">
        <f>IF('(入力①) 基本情報入力シート'!J117="","",'(入力①) 基本情報入力シート'!J117)</f>
        <v/>
      </c>
      <c r="J96" s="308" t="str">
        <f>IF('(入力①) 基本情報入力シート'!K117="","",'(入力①) 基本情報入力シート'!K117)</f>
        <v/>
      </c>
      <c r="K96" s="315" t="str">
        <f>IF('(入力①) 基本情報入力シート'!L117="","",'(入力①) 基本情報入力シート'!L117)</f>
        <v/>
      </c>
      <c r="L96" s="319" t="str">
        <f>IF('(入力①) 基本情報入力シート'!M117="","",'(入力①) 基本情報入力シート'!M117)</f>
        <v/>
      </c>
      <c r="M96" s="319" t="str">
        <f>IF('(入力①) 基本情報入力シート'!R117="","",'(入力①) 基本情報入力シート'!R117)</f>
        <v/>
      </c>
      <c r="N96" s="319" t="str">
        <f>IF('(入力①) 基本情報入力シート'!W117="","",'(入力①) 基本情報入力シート'!W117)</f>
        <v/>
      </c>
      <c r="O96" s="298" t="str">
        <f>IF('(入力①) 基本情報入力シート'!X117="","",'(入力①) 基本情報入力シート'!X117)</f>
        <v/>
      </c>
      <c r="P96" s="335" t="str">
        <f>IF('(入力①) 基本情報入力シート'!Y117="","",'(入力①) 基本情報入力シート'!Y117)</f>
        <v/>
      </c>
      <c r="Q96" s="337"/>
      <c r="R96" s="204" t="str">
        <f>IF('(入力①) 基本情報入力シート'!Z117="","",'(入力①) 基本情報入力シート'!Z117)</f>
        <v/>
      </c>
      <c r="S96" s="208" t="str">
        <f>IF('(入力①) 基本情報入力シート'!AA117="","",'(入力①) 基本情報入力シート'!AA117)</f>
        <v/>
      </c>
      <c r="T96" s="348"/>
      <c r="U96" s="354" t="str">
        <f>IF(P96="","",VLOOKUP(P96,'【参考】数式用2'!$A$3:$C$36,3,FALSE))</f>
        <v/>
      </c>
      <c r="V96" s="359" t="s">
        <v>253</v>
      </c>
      <c r="W96" s="362"/>
      <c r="X96" s="364" t="s">
        <v>37</v>
      </c>
      <c r="Y96" s="362"/>
      <c r="Z96" s="366" t="s">
        <v>237</v>
      </c>
      <c r="AA96" s="362"/>
      <c r="AB96" s="359" t="s">
        <v>37</v>
      </c>
      <c r="AC96" s="362"/>
      <c r="AD96" s="359" t="s">
        <v>42</v>
      </c>
      <c r="AE96" s="368" t="s">
        <v>72</v>
      </c>
      <c r="AF96" s="370" t="str">
        <f t="shared" si="3"/>
        <v/>
      </c>
      <c r="AG96" s="372" t="s">
        <v>255</v>
      </c>
      <c r="AH96" s="375" t="str">
        <f t="shared" si="4"/>
        <v/>
      </c>
      <c r="AI96" s="381"/>
      <c r="AJ96" s="385"/>
      <c r="AK96" s="381"/>
      <c r="AL96" s="394"/>
    </row>
    <row r="97" spans="1:38" ht="36.75" customHeight="1">
      <c r="A97" s="298">
        <f t="shared" si="5"/>
        <v>86</v>
      </c>
      <c r="B97" s="303" t="str">
        <f>IF('(入力①) 基本情報入力シート'!C118="","",'(入力①) 基本情報入力シート'!C118)</f>
        <v/>
      </c>
      <c r="C97" s="308" t="str">
        <f>IF('(入力①) 基本情報入力シート'!D118="","",'(入力①) 基本情報入力シート'!D118)</f>
        <v/>
      </c>
      <c r="D97" s="308" t="str">
        <f>IF('(入力①) 基本情報入力シート'!E118="","",'(入力①) 基本情報入力シート'!E118)</f>
        <v/>
      </c>
      <c r="E97" s="308" t="str">
        <f>IF('(入力①) 基本情報入力シート'!F118="","",'(入力①) 基本情報入力シート'!F118)</f>
        <v/>
      </c>
      <c r="F97" s="308" t="str">
        <f>IF('(入力①) 基本情報入力シート'!G118="","",'(入力①) 基本情報入力シート'!G118)</f>
        <v/>
      </c>
      <c r="G97" s="308" t="str">
        <f>IF('(入力①) 基本情報入力シート'!H118="","",'(入力①) 基本情報入力シート'!H118)</f>
        <v/>
      </c>
      <c r="H97" s="308" t="str">
        <f>IF('(入力①) 基本情報入力シート'!I118="","",'(入力①) 基本情報入力シート'!I118)</f>
        <v/>
      </c>
      <c r="I97" s="308" t="str">
        <f>IF('(入力①) 基本情報入力シート'!J118="","",'(入力①) 基本情報入力シート'!J118)</f>
        <v/>
      </c>
      <c r="J97" s="308" t="str">
        <f>IF('(入力①) 基本情報入力シート'!K118="","",'(入力①) 基本情報入力シート'!K118)</f>
        <v/>
      </c>
      <c r="K97" s="315" t="str">
        <f>IF('(入力①) 基本情報入力シート'!L118="","",'(入力①) 基本情報入力シート'!L118)</f>
        <v/>
      </c>
      <c r="L97" s="319" t="str">
        <f>IF('(入力①) 基本情報入力シート'!M118="","",'(入力①) 基本情報入力シート'!M118)</f>
        <v/>
      </c>
      <c r="M97" s="319" t="str">
        <f>IF('(入力①) 基本情報入力シート'!R118="","",'(入力①) 基本情報入力シート'!R118)</f>
        <v/>
      </c>
      <c r="N97" s="319" t="str">
        <f>IF('(入力①) 基本情報入力シート'!W118="","",'(入力①) 基本情報入力シート'!W118)</f>
        <v/>
      </c>
      <c r="O97" s="298" t="str">
        <f>IF('(入力①) 基本情報入力シート'!X118="","",'(入力①) 基本情報入力シート'!X118)</f>
        <v/>
      </c>
      <c r="P97" s="335" t="str">
        <f>IF('(入力①) 基本情報入力シート'!Y118="","",'(入力①) 基本情報入力シート'!Y118)</f>
        <v/>
      </c>
      <c r="Q97" s="337"/>
      <c r="R97" s="204" t="str">
        <f>IF('(入力①) 基本情報入力シート'!Z118="","",'(入力①) 基本情報入力シート'!Z118)</f>
        <v/>
      </c>
      <c r="S97" s="208" t="str">
        <f>IF('(入力①) 基本情報入力シート'!AA118="","",'(入力①) 基本情報入力シート'!AA118)</f>
        <v/>
      </c>
      <c r="T97" s="348"/>
      <c r="U97" s="354" t="str">
        <f>IF(P97="","",VLOOKUP(P97,'【参考】数式用2'!$A$3:$C$36,3,FALSE))</f>
        <v/>
      </c>
      <c r="V97" s="359" t="s">
        <v>253</v>
      </c>
      <c r="W97" s="362"/>
      <c r="X97" s="364" t="s">
        <v>37</v>
      </c>
      <c r="Y97" s="362"/>
      <c r="Z97" s="366" t="s">
        <v>237</v>
      </c>
      <c r="AA97" s="362"/>
      <c r="AB97" s="359" t="s">
        <v>37</v>
      </c>
      <c r="AC97" s="362"/>
      <c r="AD97" s="359" t="s">
        <v>42</v>
      </c>
      <c r="AE97" s="368" t="s">
        <v>72</v>
      </c>
      <c r="AF97" s="370" t="str">
        <f t="shared" si="3"/>
        <v/>
      </c>
      <c r="AG97" s="372" t="s">
        <v>255</v>
      </c>
      <c r="AH97" s="375" t="str">
        <f t="shared" si="4"/>
        <v/>
      </c>
      <c r="AI97" s="381"/>
      <c r="AJ97" s="385"/>
      <c r="AK97" s="381"/>
      <c r="AL97" s="394"/>
    </row>
    <row r="98" spans="1:38" ht="36.75" customHeight="1">
      <c r="A98" s="298">
        <f t="shared" si="5"/>
        <v>87</v>
      </c>
      <c r="B98" s="303" t="str">
        <f>IF('(入力①) 基本情報入力シート'!C119="","",'(入力①) 基本情報入力シート'!C119)</f>
        <v/>
      </c>
      <c r="C98" s="308" t="str">
        <f>IF('(入力①) 基本情報入力シート'!D119="","",'(入力①) 基本情報入力シート'!D119)</f>
        <v/>
      </c>
      <c r="D98" s="308" t="str">
        <f>IF('(入力①) 基本情報入力シート'!E119="","",'(入力①) 基本情報入力シート'!E119)</f>
        <v/>
      </c>
      <c r="E98" s="308" t="str">
        <f>IF('(入力①) 基本情報入力シート'!F119="","",'(入力①) 基本情報入力シート'!F119)</f>
        <v/>
      </c>
      <c r="F98" s="308" t="str">
        <f>IF('(入力①) 基本情報入力シート'!G119="","",'(入力①) 基本情報入力シート'!G119)</f>
        <v/>
      </c>
      <c r="G98" s="308" t="str">
        <f>IF('(入力①) 基本情報入力シート'!H119="","",'(入力①) 基本情報入力シート'!H119)</f>
        <v/>
      </c>
      <c r="H98" s="308" t="str">
        <f>IF('(入力①) 基本情報入力シート'!I119="","",'(入力①) 基本情報入力シート'!I119)</f>
        <v/>
      </c>
      <c r="I98" s="308" t="str">
        <f>IF('(入力①) 基本情報入力シート'!J119="","",'(入力①) 基本情報入力シート'!J119)</f>
        <v/>
      </c>
      <c r="J98" s="308" t="str">
        <f>IF('(入力①) 基本情報入力シート'!K119="","",'(入力①) 基本情報入力シート'!K119)</f>
        <v/>
      </c>
      <c r="K98" s="315" t="str">
        <f>IF('(入力①) 基本情報入力シート'!L119="","",'(入力①) 基本情報入力シート'!L119)</f>
        <v/>
      </c>
      <c r="L98" s="319" t="str">
        <f>IF('(入力①) 基本情報入力シート'!M119="","",'(入力①) 基本情報入力シート'!M119)</f>
        <v/>
      </c>
      <c r="M98" s="319" t="str">
        <f>IF('(入力①) 基本情報入力シート'!R119="","",'(入力①) 基本情報入力シート'!R119)</f>
        <v/>
      </c>
      <c r="N98" s="319" t="str">
        <f>IF('(入力①) 基本情報入力シート'!W119="","",'(入力①) 基本情報入力シート'!W119)</f>
        <v/>
      </c>
      <c r="O98" s="298" t="str">
        <f>IF('(入力①) 基本情報入力シート'!X119="","",'(入力①) 基本情報入力シート'!X119)</f>
        <v/>
      </c>
      <c r="P98" s="335" t="str">
        <f>IF('(入力①) 基本情報入力シート'!Y119="","",'(入力①) 基本情報入力シート'!Y119)</f>
        <v/>
      </c>
      <c r="Q98" s="337"/>
      <c r="R98" s="204" t="str">
        <f>IF('(入力①) 基本情報入力シート'!Z119="","",'(入力①) 基本情報入力シート'!Z119)</f>
        <v/>
      </c>
      <c r="S98" s="208" t="str">
        <f>IF('(入力①) 基本情報入力シート'!AA119="","",'(入力①) 基本情報入力シート'!AA119)</f>
        <v/>
      </c>
      <c r="T98" s="348"/>
      <c r="U98" s="354" t="str">
        <f>IF(P98="","",VLOOKUP(P98,'【参考】数式用2'!$A$3:$C$36,3,FALSE))</f>
        <v/>
      </c>
      <c r="V98" s="359" t="s">
        <v>253</v>
      </c>
      <c r="W98" s="362"/>
      <c r="X98" s="364" t="s">
        <v>37</v>
      </c>
      <c r="Y98" s="362"/>
      <c r="Z98" s="366" t="s">
        <v>237</v>
      </c>
      <c r="AA98" s="362"/>
      <c r="AB98" s="359" t="s">
        <v>37</v>
      </c>
      <c r="AC98" s="362"/>
      <c r="AD98" s="359" t="s">
        <v>42</v>
      </c>
      <c r="AE98" s="368" t="s">
        <v>72</v>
      </c>
      <c r="AF98" s="370" t="str">
        <f t="shared" si="3"/>
        <v/>
      </c>
      <c r="AG98" s="372" t="s">
        <v>255</v>
      </c>
      <c r="AH98" s="375" t="str">
        <f t="shared" si="4"/>
        <v/>
      </c>
      <c r="AI98" s="381"/>
      <c r="AJ98" s="385"/>
      <c r="AK98" s="381"/>
      <c r="AL98" s="394"/>
    </row>
    <row r="99" spans="1:38" ht="36.75" customHeight="1">
      <c r="A99" s="298">
        <f t="shared" si="5"/>
        <v>88</v>
      </c>
      <c r="B99" s="303" t="str">
        <f>IF('(入力①) 基本情報入力シート'!C120="","",'(入力①) 基本情報入力シート'!C120)</f>
        <v/>
      </c>
      <c r="C99" s="308" t="str">
        <f>IF('(入力①) 基本情報入力シート'!D120="","",'(入力①) 基本情報入力シート'!D120)</f>
        <v/>
      </c>
      <c r="D99" s="308" t="str">
        <f>IF('(入力①) 基本情報入力シート'!E120="","",'(入力①) 基本情報入力シート'!E120)</f>
        <v/>
      </c>
      <c r="E99" s="308" t="str">
        <f>IF('(入力①) 基本情報入力シート'!F120="","",'(入力①) 基本情報入力シート'!F120)</f>
        <v/>
      </c>
      <c r="F99" s="308" t="str">
        <f>IF('(入力①) 基本情報入力シート'!G120="","",'(入力①) 基本情報入力シート'!G120)</f>
        <v/>
      </c>
      <c r="G99" s="308" t="str">
        <f>IF('(入力①) 基本情報入力シート'!H120="","",'(入力①) 基本情報入力シート'!H120)</f>
        <v/>
      </c>
      <c r="H99" s="308" t="str">
        <f>IF('(入力①) 基本情報入力シート'!I120="","",'(入力①) 基本情報入力シート'!I120)</f>
        <v/>
      </c>
      <c r="I99" s="308" t="str">
        <f>IF('(入力①) 基本情報入力シート'!J120="","",'(入力①) 基本情報入力シート'!J120)</f>
        <v/>
      </c>
      <c r="J99" s="308" t="str">
        <f>IF('(入力①) 基本情報入力シート'!K120="","",'(入力①) 基本情報入力シート'!K120)</f>
        <v/>
      </c>
      <c r="K99" s="315" t="str">
        <f>IF('(入力①) 基本情報入力シート'!L120="","",'(入力①) 基本情報入力シート'!L120)</f>
        <v/>
      </c>
      <c r="L99" s="319" t="str">
        <f>IF('(入力①) 基本情報入力シート'!M120="","",'(入力①) 基本情報入力シート'!M120)</f>
        <v/>
      </c>
      <c r="M99" s="319" t="str">
        <f>IF('(入力①) 基本情報入力シート'!R120="","",'(入力①) 基本情報入力シート'!R120)</f>
        <v/>
      </c>
      <c r="N99" s="319" t="str">
        <f>IF('(入力①) 基本情報入力シート'!W120="","",'(入力①) 基本情報入力シート'!W120)</f>
        <v/>
      </c>
      <c r="O99" s="298" t="str">
        <f>IF('(入力①) 基本情報入力シート'!X120="","",'(入力①) 基本情報入力シート'!X120)</f>
        <v/>
      </c>
      <c r="P99" s="335" t="str">
        <f>IF('(入力①) 基本情報入力シート'!Y120="","",'(入力①) 基本情報入力シート'!Y120)</f>
        <v/>
      </c>
      <c r="Q99" s="337"/>
      <c r="R99" s="204" t="str">
        <f>IF('(入力①) 基本情報入力シート'!Z120="","",'(入力①) 基本情報入力シート'!Z120)</f>
        <v/>
      </c>
      <c r="S99" s="208" t="str">
        <f>IF('(入力①) 基本情報入力シート'!AA120="","",'(入力①) 基本情報入力シート'!AA120)</f>
        <v/>
      </c>
      <c r="T99" s="348"/>
      <c r="U99" s="354" t="str">
        <f>IF(P99="","",VLOOKUP(P99,'【参考】数式用2'!$A$3:$C$36,3,FALSE))</f>
        <v/>
      </c>
      <c r="V99" s="359" t="s">
        <v>253</v>
      </c>
      <c r="W99" s="362"/>
      <c r="X99" s="364" t="s">
        <v>37</v>
      </c>
      <c r="Y99" s="362"/>
      <c r="Z99" s="366" t="s">
        <v>237</v>
      </c>
      <c r="AA99" s="362"/>
      <c r="AB99" s="359" t="s">
        <v>37</v>
      </c>
      <c r="AC99" s="362"/>
      <c r="AD99" s="359" t="s">
        <v>42</v>
      </c>
      <c r="AE99" s="368" t="s">
        <v>72</v>
      </c>
      <c r="AF99" s="370" t="str">
        <f t="shared" si="3"/>
        <v/>
      </c>
      <c r="AG99" s="372" t="s">
        <v>255</v>
      </c>
      <c r="AH99" s="375" t="str">
        <f t="shared" si="4"/>
        <v/>
      </c>
      <c r="AI99" s="381"/>
      <c r="AJ99" s="385"/>
      <c r="AK99" s="381"/>
      <c r="AL99" s="394"/>
    </row>
    <row r="100" spans="1:38" ht="36.75" customHeight="1">
      <c r="A100" s="298">
        <f t="shared" si="5"/>
        <v>89</v>
      </c>
      <c r="B100" s="303" t="str">
        <f>IF('(入力①) 基本情報入力シート'!C121="","",'(入力①) 基本情報入力シート'!C121)</f>
        <v/>
      </c>
      <c r="C100" s="308" t="str">
        <f>IF('(入力①) 基本情報入力シート'!D121="","",'(入力①) 基本情報入力シート'!D121)</f>
        <v/>
      </c>
      <c r="D100" s="308" t="str">
        <f>IF('(入力①) 基本情報入力シート'!E121="","",'(入力①) 基本情報入力シート'!E121)</f>
        <v/>
      </c>
      <c r="E100" s="308" t="str">
        <f>IF('(入力①) 基本情報入力シート'!F121="","",'(入力①) 基本情報入力シート'!F121)</f>
        <v/>
      </c>
      <c r="F100" s="308" t="str">
        <f>IF('(入力①) 基本情報入力シート'!G121="","",'(入力①) 基本情報入力シート'!G121)</f>
        <v/>
      </c>
      <c r="G100" s="308" t="str">
        <f>IF('(入力①) 基本情報入力シート'!H121="","",'(入力①) 基本情報入力シート'!H121)</f>
        <v/>
      </c>
      <c r="H100" s="308" t="str">
        <f>IF('(入力①) 基本情報入力シート'!I121="","",'(入力①) 基本情報入力シート'!I121)</f>
        <v/>
      </c>
      <c r="I100" s="308" t="str">
        <f>IF('(入力①) 基本情報入力シート'!J121="","",'(入力①) 基本情報入力シート'!J121)</f>
        <v/>
      </c>
      <c r="J100" s="308" t="str">
        <f>IF('(入力①) 基本情報入力シート'!K121="","",'(入力①) 基本情報入力シート'!K121)</f>
        <v/>
      </c>
      <c r="K100" s="315" t="str">
        <f>IF('(入力①) 基本情報入力シート'!L121="","",'(入力①) 基本情報入力シート'!L121)</f>
        <v/>
      </c>
      <c r="L100" s="319" t="str">
        <f>IF('(入力①) 基本情報入力シート'!M121="","",'(入力①) 基本情報入力シート'!M121)</f>
        <v/>
      </c>
      <c r="M100" s="319" t="str">
        <f>IF('(入力①) 基本情報入力シート'!R121="","",'(入力①) 基本情報入力シート'!R121)</f>
        <v/>
      </c>
      <c r="N100" s="319" t="str">
        <f>IF('(入力①) 基本情報入力シート'!W121="","",'(入力①) 基本情報入力シート'!W121)</f>
        <v/>
      </c>
      <c r="O100" s="298" t="str">
        <f>IF('(入力①) 基本情報入力シート'!X121="","",'(入力①) 基本情報入力シート'!X121)</f>
        <v/>
      </c>
      <c r="P100" s="335" t="str">
        <f>IF('(入力①) 基本情報入力シート'!Y121="","",'(入力①) 基本情報入力シート'!Y121)</f>
        <v/>
      </c>
      <c r="Q100" s="337"/>
      <c r="R100" s="204" t="str">
        <f>IF('(入力①) 基本情報入力シート'!Z121="","",'(入力①) 基本情報入力シート'!Z121)</f>
        <v/>
      </c>
      <c r="S100" s="208" t="str">
        <f>IF('(入力①) 基本情報入力シート'!AA121="","",'(入力①) 基本情報入力シート'!AA121)</f>
        <v/>
      </c>
      <c r="T100" s="348"/>
      <c r="U100" s="354" t="str">
        <f>IF(P100="","",VLOOKUP(P100,'【参考】数式用2'!$A$3:$C$36,3,FALSE))</f>
        <v/>
      </c>
      <c r="V100" s="359" t="s">
        <v>253</v>
      </c>
      <c r="W100" s="362"/>
      <c r="X100" s="364" t="s">
        <v>37</v>
      </c>
      <c r="Y100" s="362"/>
      <c r="Z100" s="366" t="s">
        <v>237</v>
      </c>
      <c r="AA100" s="362"/>
      <c r="AB100" s="359" t="s">
        <v>37</v>
      </c>
      <c r="AC100" s="362"/>
      <c r="AD100" s="359" t="s">
        <v>42</v>
      </c>
      <c r="AE100" s="368" t="s">
        <v>72</v>
      </c>
      <c r="AF100" s="370" t="str">
        <f t="shared" si="3"/>
        <v/>
      </c>
      <c r="AG100" s="372" t="s">
        <v>255</v>
      </c>
      <c r="AH100" s="375" t="str">
        <f t="shared" si="4"/>
        <v/>
      </c>
      <c r="AI100" s="381"/>
      <c r="AJ100" s="385"/>
      <c r="AK100" s="381"/>
      <c r="AL100" s="394"/>
    </row>
    <row r="101" spans="1:38" ht="36.75" customHeight="1">
      <c r="A101" s="298">
        <f t="shared" si="5"/>
        <v>90</v>
      </c>
      <c r="B101" s="303" t="str">
        <f>IF('(入力①) 基本情報入力シート'!C122="","",'(入力①) 基本情報入力シート'!C122)</f>
        <v/>
      </c>
      <c r="C101" s="308" t="str">
        <f>IF('(入力①) 基本情報入力シート'!D122="","",'(入力①) 基本情報入力シート'!D122)</f>
        <v/>
      </c>
      <c r="D101" s="308" t="str">
        <f>IF('(入力①) 基本情報入力シート'!E122="","",'(入力①) 基本情報入力シート'!E122)</f>
        <v/>
      </c>
      <c r="E101" s="308" t="str">
        <f>IF('(入力①) 基本情報入力シート'!F122="","",'(入力①) 基本情報入力シート'!F122)</f>
        <v/>
      </c>
      <c r="F101" s="308" t="str">
        <f>IF('(入力①) 基本情報入力シート'!G122="","",'(入力①) 基本情報入力シート'!G122)</f>
        <v/>
      </c>
      <c r="G101" s="308" t="str">
        <f>IF('(入力①) 基本情報入力シート'!H122="","",'(入力①) 基本情報入力シート'!H122)</f>
        <v/>
      </c>
      <c r="H101" s="308" t="str">
        <f>IF('(入力①) 基本情報入力シート'!I122="","",'(入力①) 基本情報入力シート'!I122)</f>
        <v/>
      </c>
      <c r="I101" s="308" t="str">
        <f>IF('(入力①) 基本情報入力シート'!J122="","",'(入力①) 基本情報入力シート'!J122)</f>
        <v/>
      </c>
      <c r="J101" s="308" t="str">
        <f>IF('(入力①) 基本情報入力シート'!K122="","",'(入力①) 基本情報入力シート'!K122)</f>
        <v/>
      </c>
      <c r="K101" s="315" t="str">
        <f>IF('(入力①) 基本情報入力シート'!L122="","",'(入力①) 基本情報入力シート'!L122)</f>
        <v/>
      </c>
      <c r="L101" s="319" t="str">
        <f>IF('(入力①) 基本情報入力シート'!M122="","",'(入力①) 基本情報入力シート'!M122)</f>
        <v/>
      </c>
      <c r="M101" s="319" t="str">
        <f>IF('(入力①) 基本情報入力シート'!R122="","",'(入力①) 基本情報入力シート'!R122)</f>
        <v/>
      </c>
      <c r="N101" s="319" t="str">
        <f>IF('(入力①) 基本情報入力シート'!W122="","",'(入力①) 基本情報入力シート'!W122)</f>
        <v/>
      </c>
      <c r="O101" s="298" t="str">
        <f>IF('(入力①) 基本情報入力シート'!X122="","",'(入力①) 基本情報入力シート'!X122)</f>
        <v/>
      </c>
      <c r="P101" s="335" t="str">
        <f>IF('(入力①) 基本情報入力シート'!Y122="","",'(入力①) 基本情報入力シート'!Y122)</f>
        <v/>
      </c>
      <c r="Q101" s="337"/>
      <c r="R101" s="204" t="str">
        <f>IF('(入力①) 基本情報入力シート'!Z122="","",'(入力①) 基本情報入力シート'!Z122)</f>
        <v/>
      </c>
      <c r="S101" s="208" t="str">
        <f>IF('(入力①) 基本情報入力シート'!AA122="","",'(入力①) 基本情報入力シート'!AA122)</f>
        <v/>
      </c>
      <c r="T101" s="348"/>
      <c r="U101" s="354" t="str">
        <f>IF(P101="","",VLOOKUP(P101,'【参考】数式用2'!$A$3:$C$36,3,FALSE))</f>
        <v/>
      </c>
      <c r="V101" s="359" t="s">
        <v>253</v>
      </c>
      <c r="W101" s="362"/>
      <c r="X101" s="364" t="s">
        <v>37</v>
      </c>
      <c r="Y101" s="362"/>
      <c r="Z101" s="366" t="s">
        <v>237</v>
      </c>
      <c r="AA101" s="362"/>
      <c r="AB101" s="359" t="s">
        <v>37</v>
      </c>
      <c r="AC101" s="362"/>
      <c r="AD101" s="359" t="s">
        <v>42</v>
      </c>
      <c r="AE101" s="368" t="s">
        <v>72</v>
      </c>
      <c r="AF101" s="370" t="str">
        <f t="shared" si="3"/>
        <v/>
      </c>
      <c r="AG101" s="372" t="s">
        <v>255</v>
      </c>
      <c r="AH101" s="375" t="str">
        <f t="shared" si="4"/>
        <v/>
      </c>
      <c r="AI101" s="381"/>
      <c r="AJ101" s="385"/>
      <c r="AK101" s="381"/>
      <c r="AL101" s="394"/>
    </row>
    <row r="102" spans="1:38" ht="36.75" customHeight="1">
      <c r="A102" s="298">
        <f t="shared" si="5"/>
        <v>91</v>
      </c>
      <c r="B102" s="303" t="str">
        <f>IF('(入力①) 基本情報入力シート'!C123="","",'(入力①) 基本情報入力シート'!C123)</f>
        <v/>
      </c>
      <c r="C102" s="308" t="str">
        <f>IF('(入力①) 基本情報入力シート'!D123="","",'(入力①) 基本情報入力シート'!D123)</f>
        <v/>
      </c>
      <c r="D102" s="308" t="str">
        <f>IF('(入力①) 基本情報入力シート'!E123="","",'(入力①) 基本情報入力シート'!E123)</f>
        <v/>
      </c>
      <c r="E102" s="308" t="str">
        <f>IF('(入力①) 基本情報入力シート'!F123="","",'(入力①) 基本情報入力シート'!F123)</f>
        <v/>
      </c>
      <c r="F102" s="308" t="str">
        <f>IF('(入力①) 基本情報入力シート'!G123="","",'(入力①) 基本情報入力シート'!G123)</f>
        <v/>
      </c>
      <c r="G102" s="308" t="str">
        <f>IF('(入力①) 基本情報入力シート'!H123="","",'(入力①) 基本情報入力シート'!H123)</f>
        <v/>
      </c>
      <c r="H102" s="308" t="str">
        <f>IF('(入力①) 基本情報入力シート'!I123="","",'(入力①) 基本情報入力シート'!I123)</f>
        <v/>
      </c>
      <c r="I102" s="308" t="str">
        <f>IF('(入力①) 基本情報入力シート'!J123="","",'(入力①) 基本情報入力シート'!J123)</f>
        <v/>
      </c>
      <c r="J102" s="308" t="str">
        <f>IF('(入力①) 基本情報入力シート'!K123="","",'(入力①) 基本情報入力シート'!K123)</f>
        <v/>
      </c>
      <c r="K102" s="315" t="str">
        <f>IF('(入力①) 基本情報入力シート'!L123="","",'(入力①) 基本情報入力シート'!L123)</f>
        <v/>
      </c>
      <c r="L102" s="319" t="str">
        <f>IF('(入力①) 基本情報入力シート'!M123="","",'(入力①) 基本情報入力シート'!M123)</f>
        <v/>
      </c>
      <c r="M102" s="319" t="str">
        <f>IF('(入力①) 基本情報入力シート'!R123="","",'(入力①) 基本情報入力シート'!R123)</f>
        <v/>
      </c>
      <c r="N102" s="319" t="str">
        <f>IF('(入力①) 基本情報入力シート'!W123="","",'(入力①) 基本情報入力シート'!W123)</f>
        <v/>
      </c>
      <c r="O102" s="298" t="str">
        <f>IF('(入力①) 基本情報入力シート'!X123="","",'(入力①) 基本情報入力シート'!X123)</f>
        <v/>
      </c>
      <c r="P102" s="335" t="str">
        <f>IF('(入力①) 基本情報入力シート'!Y123="","",'(入力①) 基本情報入力シート'!Y123)</f>
        <v/>
      </c>
      <c r="Q102" s="337"/>
      <c r="R102" s="204" t="str">
        <f>IF('(入力①) 基本情報入力シート'!Z123="","",'(入力①) 基本情報入力シート'!Z123)</f>
        <v/>
      </c>
      <c r="S102" s="208" t="str">
        <f>IF('(入力①) 基本情報入力シート'!AA123="","",'(入力①) 基本情報入力シート'!AA123)</f>
        <v/>
      </c>
      <c r="T102" s="348"/>
      <c r="U102" s="354" t="str">
        <f>IF(P102="","",VLOOKUP(P102,'【参考】数式用2'!$A$3:$C$36,3,FALSE))</f>
        <v/>
      </c>
      <c r="V102" s="359" t="s">
        <v>253</v>
      </c>
      <c r="W102" s="362"/>
      <c r="X102" s="364" t="s">
        <v>37</v>
      </c>
      <c r="Y102" s="362"/>
      <c r="Z102" s="366" t="s">
        <v>237</v>
      </c>
      <c r="AA102" s="362"/>
      <c r="AB102" s="359" t="s">
        <v>37</v>
      </c>
      <c r="AC102" s="362"/>
      <c r="AD102" s="359" t="s">
        <v>42</v>
      </c>
      <c r="AE102" s="368" t="s">
        <v>72</v>
      </c>
      <c r="AF102" s="370" t="str">
        <f t="shared" si="3"/>
        <v/>
      </c>
      <c r="AG102" s="372" t="s">
        <v>255</v>
      </c>
      <c r="AH102" s="375" t="str">
        <f t="shared" si="4"/>
        <v/>
      </c>
      <c r="AI102" s="381"/>
      <c r="AJ102" s="385"/>
      <c r="AK102" s="381"/>
      <c r="AL102" s="394"/>
    </row>
    <row r="103" spans="1:38" ht="36.75" customHeight="1">
      <c r="A103" s="298">
        <f t="shared" si="5"/>
        <v>92</v>
      </c>
      <c r="B103" s="303" t="str">
        <f>IF('(入力①) 基本情報入力シート'!C124="","",'(入力①) 基本情報入力シート'!C124)</f>
        <v/>
      </c>
      <c r="C103" s="308" t="str">
        <f>IF('(入力①) 基本情報入力シート'!D124="","",'(入力①) 基本情報入力シート'!D124)</f>
        <v/>
      </c>
      <c r="D103" s="308" t="str">
        <f>IF('(入力①) 基本情報入力シート'!E124="","",'(入力①) 基本情報入力シート'!E124)</f>
        <v/>
      </c>
      <c r="E103" s="308" t="str">
        <f>IF('(入力①) 基本情報入力シート'!F124="","",'(入力①) 基本情報入力シート'!F124)</f>
        <v/>
      </c>
      <c r="F103" s="308" t="str">
        <f>IF('(入力①) 基本情報入力シート'!G124="","",'(入力①) 基本情報入力シート'!G124)</f>
        <v/>
      </c>
      <c r="G103" s="308" t="str">
        <f>IF('(入力①) 基本情報入力シート'!H124="","",'(入力①) 基本情報入力シート'!H124)</f>
        <v/>
      </c>
      <c r="H103" s="308" t="str">
        <f>IF('(入力①) 基本情報入力シート'!I124="","",'(入力①) 基本情報入力シート'!I124)</f>
        <v/>
      </c>
      <c r="I103" s="308" t="str">
        <f>IF('(入力①) 基本情報入力シート'!J124="","",'(入力①) 基本情報入力シート'!J124)</f>
        <v/>
      </c>
      <c r="J103" s="308" t="str">
        <f>IF('(入力①) 基本情報入力シート'!K124="","",'(入力①) 基本情報入力シート'!K124)</f>
        <v/>
      </c>
      <c r="K103" s="315" t="str">
        <f>IF('(入力①) 基本情報入力シート'!L124="","",'(入力①) 基本情報入力シート'!L124)</f>
        <v/>
      </c>
      <c r="L103" s="319" t="str">
        <f>IF('(入力①) 基本情報入力シート'!M124="","",'(入力①) 基本情報入力シート'!M124)</f>
        <v/>
      </c>
      <c r="M103" s="319" t="str">
        <f>IF('(入力①) 基本情報入力シート'!R124="","",'(入力①) 基本情報入力シート'!R124)</f>
        <v/>
      </c>
      <c r="N103" s="319" t="str">
        <f>IF('(入力①) 基本情報入力シート'!W124="","",'(入力①) 基本情報入力シート'!W124)</f>
        <v/>
      </c>
      <c r="O103" s="298" t="str">
        <f>IF('(入力①) 基本情報入力シート'!X124="","",'(入力①) 基本情報入力シート'!X124)</f>
        <v/>
      </c>
      <c r="P103" s="335" t="str">
        <f>IF('(入力①) 基本情報入力シート'!Y124="","",'(入力①) 基本情報入力シート'!Y124)</f>
        <v/>
      </c>
      <c r="Q103" s="337"/>
      <c r="R103" s="204" t="str">
        <f>IF('(入力①) 基本情報入力シート'!Z124="","",'(入力①) 基本情報入力シート'!Z124)</f>
        <v/>
      </c>
      <c r="S103" s="208" t="str">
        <f>IF('(入力①) 基本情報入力シート'!AA124="","",'(入力①) 基本情報入力シート'!AA124)</f>
        <v/>
      </c>
      <c r="T103" s="348"/>
      <c r="U103" s="354" t="str">
        <f>IF(P103="","",VLOOKUP(P103,'【参考】数式用2'!$A$3:$C$36,3,FALSE))</f>
        <v/>
      </c>
      <c r="V103" s="359" t="s">
        <v>253</v>
      </c>
      <c r="W103" s="362"/>
      <c r="X103" s="364" t="s">
        <v>37</v>
      </c>
      <c r="Y103" s="362"/>
      <c r="Z103" s="366" t="s">
        <v>237</v>
      </c>
      <c r="AA103" s="362"/>
      <c r="AB103" s="359" t="s">
        <v>37</v>
      </c>
      <c r="AC103" s="362"/>
      <c r="AD103" s="359" t="s">
        <v>42</v>
      </c>
      <c r="AE103" s="368" t="s">
        <v>72</v>
      </c>
      <c r="AF103" s="370" t="str">
        <f t="shared" si="3"/>
        <v/>
      </c>
      <c r="AG103" s="372" t="s">
        <v>255</v>
      </c>
      <c r="AH103" s="375" t="str">
        <f t="shared" si="4"/>
        <v/>
      </c>
      <c r="AI103" s="381"/>
      <c r="AJ103" s="385"/>
      <c r="AK103" s="381"/>
      <c r="AL103" s="394"/>
    </row>
    <row r="104" spans="1:38" ht="36.75" customHeight="1">
      <c r="A104" s="298">
        <f t="shared" si="5"/>
        <v>93</v>
      </c>
      <c r="B104" s="303" t="str">
        <f>IF('(入力①) 基本情報入力シート'!C125="","",'(入力①) 基本情報入力シート'!C125)</f>
        <v/>
      </c>
      <c r="C104" s="308" t="str">
        <f>IF('(入力①) 基本情報入力シート'!D125="","",'(入力①) 基本情報入力シート'!D125)</f>
        <v/>
      </c>
      <c r="D104" s="308" t="str">
        <f>IF('(入力①) 基本情報入力シート'!E125="","",'(入力①) 基本情報入力シート'!E125)</f>
        <v/>
      </c>
      <c r="E104" s="308" t="str">
        <f>IF('(入力①) 基本情報入力シート'!F125="","",'(入力①) 基本情報入力シート'!F125)</f>
        <v/>
      </c>
      <c r="F104" s="308" t="str">
        <f>IF('(入力①) 基本情報入力シート'!G125="","",'(入力①) 基本情報入力シート'!G125)</f>
        <v/>
      </c>
      <c r="G104" s="308" t="str">
        <f>IF('(入力①) 基本情報入力シート'!H125="","",'(入力①) 基本情報入力シート'!H125)</f>
        <v/>
      </c>
      <c r="H104" s="308" t="str">
        <f>IF('(入力①) 基本情報入力シート'!I125="","",'(入力①) 基本情報入力シート'!I125)</f>
        <v/>
      </c>
      <c r="I104" s="308" t="str">
        <f>IF('(入力①) 基本情報入力シート'!J125="","",'(入力①) 基本情報入力シート'!J125)</f>
        <v/>
      </c>
      <c r="J104" s="308" t="str">
        <f>IF('(入力①) 基本情報入力シート'!K125="","",'(入力①) 基本情報入力シート'!K125)</f>
        <v/>
      </c>
      <c r="K104" s="315" t="str">
        <f>IF('(入力①) 基本情報入力シート'!L125="","",'(入力①) 基本情報入力シート'!L125)</f>
        <v/>
      </c>
      <c r="L104" s="319" t="str">
        <f>IF('(入力①) 基本情報入力シート'!M125="","",'(入力①) 基本情報入力シート'!M125)</f>
        <v/>
      </c>
      <c r="M104" s="319" t="str">
        <f>IF('(入力①) 基本情報入力シート'!R125="","",'(入力①) 基本情報入力シート'!R125)</f>
        <v/>
      </c>
      <c r="N104" s="319" t="str">
        <f>IF('(入力①) 基本情報入力シート'!W125="","",'(入力①) 基本情報入力シート'!W125)</f>
        <v/>
      </c>
      <c r="O104" s="298" t="str">
        <f>IF('(入力①) 基本情報入力シート'!X125="","",'(入力①) 基本情報入力シート'!X125)</f>
        <v/>
      </c>
      <c r="P104" s="335" t="str">
        <f>IF('(入力①) 基本情報入力シート'!Y125="","",'(入力①) 基本情報入力シート'!Y125)</f>
        <v/>
      </c>
      <c r="Q104" s="337"/>
      <c r="R104" s="204" t="str">
        <f>IF('(入力①) 基本情報入力シート'!Z125="","",'(入力①) 基本情報入力シート'!Z125)</f>
        <v/>
      </c>
      <c r="S104" s="208" t="str">
        <f>IF('(入力①) 基本情報入力シート'!AA125="","",'(入力①) 基本情報入力シート'!AA125)</f>
        <v/>
      </c>
      <c r="T104" s="348"/>
      <c r="U104" s="354" t="str">
        <f>IF(P104="","",VLOOKUP(P104,'【参考】数式用2'!$A$3:$C$36,3,FALSE))</f>
        <v/>
      </c>
      <c r="V104" s="359" t="s">
        <v>253</v>
      </c>
      <c r="W104" s="362"/>
      <c r="X104" s="364" t="s">
        <v>37</v>
      </c>
      <c r="Y104" s="362"/>
      <c r="Z104" s="366" t="s">
        <v>237</v>
      </c>
      <c r="AA104" s="362"/>
      <c r="AB104" s="359" t="s">
        <v>37</v>
      </c>
      <c r="AC104" s="362"/>
      <c r="AD104" s="359" t="s">
        <v>42</v>
      </c>
      <c r="AE104" s="368" t="s">
        <v>72</v>
      </c>
      <c r="AF104" s="370" t="str">
        <f t="shared" si="3"/>
        <v/>
      </c>
      <c r="AG104" s="372" t="s">
        <v>255</v>
      </c>
      <c r="AH104" s="375" t="str">
        <f t="shared" si="4"/>
        <v/>
      </c>
      <c r="AI104" s="381"/>
      <c r="AJ104" s="385"/>
      <c r="AK104" s="381"/>
      <c r="AL104" s="394"/>
    </row>
    <row r="105" spans="1:38" ht="36.75" customHeight="1">
      <c r="A105" s="298">
        <f t="shared" si="5"/>
        <v>94</v>
      </c>
      <c r="B105" s="303" t="str">
        <f>IF('(入力①) 基本情報入力シート'!C126="","",'(入力①) 基本情報入力シート'!C126)</f>
        <v/>
      </c>
      <c r="C105" s="308" t="str">
        <f>IF('(入力①) 基本情報入力シート'!D126="","",'(入力①) 基本情報入力シート'!D126)</f>
        <v/>
      </c>
      <c r="D105" s="308" t="str">
        <f>IF('(入力①) 基本情報入力シート'!E126="","",'(入力①) 基本情報入力シート'!E126)</f>
        <v/>
      </c>
      <c r="E105" s="308" t="str">
        <f>IF('(入力①) 基本情報入力シート'!F126="","",'(入力①) 基本情報入力シート'!F126)</f>
        <v/>
      </c>
      <c r="F105" s="308" t="str">
        <f>IF('(入力①) 基本情報入力シート'!G126="","",'(入力①) 基本情報入力シート'!G126)</f>
        <v/>
      </c>
      <c r="G105" s="308" t="str">
        <f>IF('(入力①) 基本情報入力シート'!H126="","",'(入力①) 基本情報入力シート'!H126)</f>
        <v/>
      </c>
      <c r="H105" s="308" t="str">
        <f>IF('(入力①) 基本情報入力シート'!I126="","",'(入力①) 基本情報入力シート'!I126)</f>
        <v/>
      </c>
      <c r="I105" s="308" t="str">
        <f>IF('(入力①) 基本情報入力シート'!J126="","",'(入力①) 基本情報入力シート'!J126)</f>
        <v/>
      </c>
      <c r="J105" s="308" t="str">
        <f>IF('(入力①) 基本情報入力シート'!K126="","",'(入力①) 基本情報入力シート'!K126)</f>
        <v/>
      </c>
      <c r="K105" s="315" t="str">
        <f>IF('(入力①) 基本情報入力シート'!L126="","",'(入力①) 基本情報入力シート'!L126)</f>
        <v/>
      </c>
      <c r="L105" s="319" t="str">
        <f>IF('(入力①) 基本情報入力シート'!M126="","",'(入力①) 基本情報入力シート'!M126)</f>
        <v/>
      </c>
      <c r="M105" s="319" t="str">
        <f>IF('(入力①) 基本情報入力シート'!R126="","",'(入力①) 基本情報入力シート'!R126)</f>
        <v/>
      </c>
      <c r="N105" s="319" t="str">
        <f>IF('(入力①) 基本情報入力シート'!W126="","",'(入力①) 基本情報入力シート'!W126)</f>
        <v/>
      </c>
      <c r="O105" s="298" t="str">
        <f>IF('(入力①) 基本情報入力シート'!X126="","",'(入力①) 基本情報入力シート'!X126)</f>
        <v/>
      </c>
      <c r="P105" s="335" t="str">
        <f>IF('(入力①) 基本情報入力シート'!Y126="","",'(入力①) 基本情報入力シート'!Y126)</f>
        <v/>
      </c>
      <c r="Q105" s="337"/>
      <c r="R105" s="204" t="str">
        <f>IF('(入力①) 基本情報入力シート'!Z126="","",'(入力①) 基本情報入力シート'!Z126)</f>
        <v/>
      </c>
      <c r="S105" s="208" t="str">
        <f>IF('(入力①) 基本情報入力シート'!AA126="","",'(入力①) 基本情報入力シート'!AA126)</f>
        <v/>
      </c>
      <c r="T105" s="348"/>
      <c r="U105" s="354" t="str">
        <f>IF(P105="","",VLOOKUP(P105,'【参考】数式用2'!$A$3:$C$36,3,FALSE))</f>
        <v/>
      </c>
      <c r="V105" s="359" t="s">
        <v>253</v>
      </c>
      <c r="W105" s="362"/>
      <c r="X105" s="364" t="s">
        <v>37</v>
      </c>
      <c r="Y105" s="362"/>
      <c r="Z105" s="366" t="s">
        <v>237</v>
      </c>
      <c r="AA105" s="362"/>
      <c r="AB105" s="359" t="s">
        <v>37</v>
      </c>
      <c r="AC105" s="362"/>
      <c r="AD105" s="359" t="s">
        <v>42</v>
      </c>
      <c r="AE105" s="368" t="s">
        <v>72</v>
      </c>
      <c r="AF105" s="370" t="str">
        <f t="shared" si="3"/>
        <v/>
      </c>
      <c r="AG105" s="372" t="s">
        <v>255</v>
      </c>
      <c r="AH105" s="375" t="str">
        <f t="shared" si="4"/>
        <v/>
      </c>
      <c r="AI105" s="381"/>
      <c r="AJ105" s="385"/>
      <c r="AK105" s="381"/>
      <c r="AL105" s="394"/>
    </row>
    <row r="106" spans="1:38" ht="36.75" customHeight="1">
      <c r="A106" s="298">
        <f t="shared" si="5"/>
        <v>95</v>
      </c>
      <c r="B106" s="303" t="str">
        <f>IF('(入力①) 基本情報入力シート'!C127="","",'(入力①) 基本情報入力シート'!C127)</f>
        <v/>
      </c>
      <c r="C106" s="308" t="str">
        <f>IF('(入力①) 基本情報入力シート'!D127="","",'(入力①) 基本情報入力シート'!D127)</f>
        <v/>
      </c>
      <c r="D106" s="308" t="str">
        <f>IF('(入力①) 基本情報入力シート'!E127="","",'(入力①) 基本情報入力シート'!E127)</f>
        <v/>
      </c>
      <c r="E106" s="308" t="str">
        <f>IF('(入力①) 基本情報入力シート'!F127="","",'(入力①) 基本情報入力シート'!F127)</f>
        <v/>
      </c>
      <c r="F106" s="308" t="str">
        <f>IF('(入力①) 基本情報入力シート'!G127="","",'(入力①) 基本情報入力シート'!G127)</f>
        <v/>
      </c>
      <c r="G106" s="308" t="str">
        <f>IF('(入力①) 基本情報入力シート'!H127="","",'(入力①) 基本情報入力シート'!H127)</f>
        <v/>
      </c>
      <c r="H106" s="308" t="str">
        <f>IF('(入力①) 基本情報入力シート'!I127="","",'(入力①) 基本情報入力シート'!I127)</f>
        <v/>
      </c>
      <c r="I106" s="308" t="str">
        <f>IF('(入力①) 基本情報入力シート'!J127="","",'(入力①) 基本情報入力シート'!J127)</f>
        <v/>
      </c>
      <c r="J106" s="308" t="str">
        <f>IF('(入力①) 基本情報入力シート'!K127="","",'(入力①) 基本情報入力シート'!K127)</f>
        <v/>
      </c>
      <c r="K106" s="315" t="str">
        <f>IF('(入力①) 基本情報入力シート'!L127="","",'(入力①) 基本情報入力シート'!L127)</f>
        <v/>
      </c>
      <c r="L106" s="319" t="str">
        <f>IF('(入力①) 基本情報入力シート'!M127="","",'(入力①) 基本情報入力シート'!M127)</f>
        <v/>
      </c>
      <c r="M106" s="319" t="str">
        <f>IF('(入力①) 基本情報入力シート'!R127="","",'(入力①) 基本情報入力シート'!R127)</f>
        <v/>
      </c>
      <c r="N106" s="319" t="str">
        <f>IF('(入力①) 基本情報入力シート'!W127="","",'(入力①) 基本情報入力シート'!W127)</f>
        <v/>
      </c>
      <c r="O106" s="298" t="str">
        <f>IF('(入力①) 基本情報入力シート'!X127="","",'(入力①) 基本情報入力シート'!X127)</f>
        <v/>
      </c>
      <c r="P106" s="335" t="str">
        <f>IF('(入力①) 基本情報入力シート'!Y127="","",'(入力①) 基本情報入力シート'!Y127)</f>
        <v/>
      </c>
      <c r="Q106" s="337"/>
      <c r="R106" s="204" t="str">
        <f>IF('(入力①) 基本情報入力シート'!Z127="","",'(入力①) 基本情報入力シート'!Z127)</f>
        <v/>
      </c>
      <c r="S106" s="208" t="str">
        <f>IF('(入力①) 基本情報入力シート'!AA127="","",'(入力①) 基本情報入力シート'!AA127)</f>
        <v/>
      </c>
      <c r="T106" s="348"/>
      <c r="U106" s="354" t="str">
        <f>IF(P106="","",VLOOKUP(P106,'【参考】数式用2'!$A$3:$C$36,3,FALSE))</f>
        <v/>
      </c>
      <c r="V106" s="359" t="s">
        <v>253</v>
      </c>
      <c r="W106" s="362"/>
      <c r="X106" s="364" t="s">
        <v>37</v>
      </c>
      <c r="Y106" s="362"/>
      <c r="Z106" s="366" t="s">
        <v>237</v>
      </c>
      <c r="AA106" s="362"/>
      <c r="AB106" s="359" t="s">
        <v>37</v>
      </c>
      <c r="AC106" s="362"/>
      <c r="AD106" s="359" t="s">
        <v>42</v>
      </c>
      <c r="AE106" s="368" t="s">
        <v>72</v>
      </c>
      <c r="AF106" s="370" t="str">
        <f t="shared" si="3"/>
        <v/>
      </c>
      <c r="AG106" s="372" t="s">
        <v>255</v>
      </c>
      <c r="AH106" s="375" t="str">
        <f t="shared" si="4"/>
        <v/>
      </c>
      <c r="AI106" s="381"/>
      <c r="AJ106" s="385"/>
      <c r="AK106" s="381"/>
      <c r="AL106" s="394"/>
    </row>
    <row r="107" spans="1:38" ht="36.75" customHeight="1">
      <c r="A107" s="298">
        <f t="shared" si="5"/>
        <v>96</v>
      </c>
      <c r="B107" s="303" t="str">
        <f>IF('(入力①) 基本情報入力シート'!C128="","",'(入力①) 基本情報入力シート'!C128)</f>
        <v/>
      </c>
      <c r="C107" s="308" t="str">
        <f>IF('(入力①) 基本情報入力シート'!D128="","",'(入力①) 基本情報入力シート'!D128)</f>
        <v/>
      </c>
      <c r="D107" s="308" t="str">
        <f>IF('(入力①) 基本情報入力シート'!E128="","",'(入力①) 基本情報入力シート'!E128)</f>
        <v/>
      </c>
      <c r="E107" s="308" t="str">
        <f>IF('(入力①) 基本情報入力シート'!F128="","",'(入力①) 基本情報入力シート'!F128)</f>
        <v/>
      </c>
      <c r="F107" s="308" t="str">
        <f>IF('(入力①) 基本情報入力シート'!G128="","",'(入力①) 基本情報入力シート'!G128)</f>
        <v/>
      </c>
      <c r="G107" s="308" t="str">
        <f>IF('(入力①) 基本情報入力シート'!H128="","",'(入力①) 基本情報入力シート'!H128)</f>
        <v/>
      </c>
      <c r="H107" s="308" t="str">
        <f>IF('(入力①) 基本情報入力シート'!I128="","",'(入力①) 基本情報入力シート'!I128)</f>
        <v/>
      </c>
      <c r="I107" s="308" t="str">
        <f>IF('(入力①) 基本情報入力シート'!J128="","",'(入力①) 基本情報入力シート'!J128)</f>
        <v/>
      </c>
      <c r="J107" s="308" t="str">
        <f>IF('(入力①) 基本情報入力シート'!K128="","",'(入力①) 基本情報入力シート'!K128)</f>
        <v/>
      </c>
      <c r="K107" s="315" t="str">
        <f>IF('(入力①) 基本情報入力シート'!L128="","",'(入力①) 基本情報入力シート'!L128)</f>
        <v/>
      </c>
      <c r="L107" s="319" t="str">
        <f>IF('(入力①) 基本情報入力シート'!M128="","",'(入力①) 基本情報入力シート'!M128)</f>
        <v/>
      </c>
      <c r="M107" s="319" t="str">
        <f>IF('(入力①) 基本情報入力シート'!R128="","",'(入力①) 基本情報入力シート'!R128)</f>
        <v/>
      </c>
      <c r="N107" s="319" t="str">
        <f>IF('(入力①) 基本情報入力シート'!W128="","",'(入力①) 基本情報入力シート'!W128)</f>
        <v/>
      </c>
      <c r="O107" s="298" t="str">
        <f>IF('(入力①) 基本情報入力シート'!X128="","",'(入力①) 基本情報入力シート'!X128)</f>
        <v/>
      </c>
      <c r="P107" s="335" t="str">
        <f>IF('(入力①) 基本情報入力シート'!Y128="","",'(入力①) 基本情報入力シート'!Y128)</f>
        <v/>
      </c>
      <c r="Q107" s="337"/>
      <c r="R107" s="204" t="str">
        <f>IF('(入力①) 基本情報入力シート'!Z128="","",'(入力①) 基本情報入力シート'!Z128)</f>
        <v/>
      </c>
      <c r="S107" s="208" t="str">
        <f>IF('(入力①) 基本情報入力シート'!AA128="","",'(入力①) 基本情報入力シート'!AA128)</f>
        <v/>
      </c>
      <c r="T107" s="348"/>
      <c r="U107" s="354" t="str">
        <f>IF(P107="","",VLOOKUP(P107,'【参考】数式用2'!$A$3:$C$36,3,FALSE))</f>
        <v/>
      </c>
      <c r="V107" s="359" t="s">
        <v>253</v>
      </c>
      <c r="W107" s="362"/>
      <c r="X107" s="364" t="s">
        <v>37</v>
      </c>
      <c r="Y107" s="362"/>
      <c r="Z107" s="366" t="s">
        <v>237</v>
      </c>
      <c r="AA107" s="362"/>
      <c r="AB107" s="359" t="s">
        <v>37</v>
      </c>
      <c r="AC107" s="362"/>
      <c r="AD107" s="359" t="s">
        <v>42</v>
      </c>
      <c r="AE107" s="368" t="s">
        <v>72</v>
      </c>
      <c r="AF107" s="370" t="str">
        <f t="shared" si="3"/>
        <v/>
      </c>
      <c r="AG107" s="372" t="s">
        <v>255</v>
      </c>
      <c r="AH107" s="375" t="str">
        <f t="shared" si="4"/>
        <v/>
      </c>
      <c r="AI107" s="381"/>
      <c r="AJ107" s="385"/>
      <c r="AK107" s="381"/>
      <c r="AL107" s="394"/>
    </row>
    <row r="108" spans="1:38" ht="36.75" customHeight="1">
      <c r="A108" s="298">
        <f t="shared" si="5"/>
        <v>97</v>
      </c>
      <c r="B108" s="303" t="str">
        <f>IF('(入力①) 基本情報入力シート'!C129="","",'(入力①) 基本情報入力シート'!C129)</f>
        <v/>
      </c>
      <c r="C108" s="308" t="str">
        <f>IF('(入力①) 基本情報入力シート'!D129="","",'(入力①) 基本情報入力シート'!D129)</f>
        <v/>
      </c>
      <c r="D108" s="308" t="str">
        <f>IF('(入力①) 基本情報入力シート'!E129="","",'(入力①) 基本情報入力シート'!E129)</f>
        <v/>
      </c>
      <c r="E108" s="308" t="str">
        <f>IF('(入力①) 基本情報入力シート'!F129="","",'(入力①) 基本情報入力シート'!F129)</f>
        <v/>
      </c>
      <c r="F108" s="308" t="str">
        <f>IF('(入力①) 基本情報入力シート'!G129="","",'(入力①) 基本情報入力シート'!G129)</f>
        <v/>
      </c>
      <c r="G108" s="308" t="str">
        <f>IF('(入力①) 基本情報入力シート'!H129="","",'(入力①) 基本情報入力シート'!H129)</f>
        <v/>
      </c>
      <c r="H108" s="308" t="str">
        <f>IF('(入力①) 基本情報入力シート'!I129="","",'(入力①) 基本情報入力シート'!I129)</f>
        <v/>
      </c>
      <c r="I108" s="308" t="str">
        <f>IF('(入力①) 基本情報入力シート'!J129="","",'(入力①) 基本情報入力シート'!J129)</f>
        <v/>
      </c>
      <c r="J108" s="308" t="str">
        <f>IF('(入力①) 基本情報入力シート'!K129="","",'(入力①) 基本情報入力シート'!K129)</f>
        <v/>
      </c>
      <c r="K108" s="315" t="str">
        <f>IF('(入力①) 基本情報入力シート'!L129="","",'(入力①) 基本情報入力シート'!L129)</f>
        <v/>
      </c>
      <c r="L108" s="319" t="str">
        <f>IF('(入力①) 基本情報入力シート'!M129="","",'(入力①) 基本情報入力シート'!M129)</f>
        <v/>
      </c>
      <c r="M108" s="319" t="str">
        <f>IF('(入力①) 基本情報入力シート'!R129="","",'(入力①) 基本情報入力シート'!R129)</f>
        <v/>
      </c>
      <c r="N108" s="319" t="str">
        <f>IF('(入力①) 基本情報入力シート'!W129="","",'(入力①) 基本情報入力シート'!W129)</f>
        <v/>
      </c>
      <c r="O108" s="298" t="str">
        <f>IF('(入力①) 基本情報入力シート'!X129="","",'(入力①) 基本情報入力シート'!X129)</f>
        <v/>
      </c>
      <c r="P108" s="335" t="str">
        <f>IF('(入力①) 基本情報入力シート'!Y129="","",'(入力①) 基本情報入力シート'!Y129)</f>
        <v/>
      </c>
      <c r="Q108" s="337"/>
      <c r="R108" s="204" t="str">
        <f>IF('(入力①) 基本情報入力シート'!Z129="","",'(入力①) 基本情報入力シート'!Z129)</f>
        <v/>
      </c>
      <c r="S108" s="208" t="str">
        <f>IF('(入力①) 基本情報入力シート'!AA129="","",'(入力①) 基本情報入力シート'!AA129)</f>
        <v/>
      </c>
      <c r="T108" s="348"/>
      <c r="U108" s="354" t="str">
        <f>IF(P108="","",VLOOKUP(P108,'【参考】数式用2'!$A$3:$C$36,3,FALSE))</f>
        <v/>
      </c>
      <c r="V108" s="359" t="s">
        <v>253</v>
      </c>
      <c r="W108" s="362"/>
      <c r="X108" s="364" t="s">
        <v>37</v>
      </c>
      <c r="Y108" s="362"/>
      <c r="Z108" s="366" t="s">
        <v>237</v>
      </c>
      <c r="AA108" s="362"/>
      <c r="AB108" s="359" t="s">
        <v>37</v>
      </c>
      <c r="AC108" s="362"/>
      <c r="AD108" s="359" t="s">
        <v>42</v>
      </c>
      <c r="AE108" s="368" t="s">
        <v>72</v>
      </c>
      <c r="AF108" s="370" t="str">
        <f t="shared" si="3"/>
        <v/>
      </c>
      <c r="AG108" s="372" t="s">
        <v>255</v>
      </c>
      <c r="AH108" s="375" t="str">
        <f t="shared" si="4"/>
        <v/>
      </c>
      <c r="AI108" s="381"/>
      <c r="AJ108" s="385"/>
      <c r="AK108" s="381"/>
      <c r="AL108" s="394"/>
    </row>
    <row r="109" spans="1:38" ht="36.75" customHeight="1">
      <c r="A109" s="298">
        <f t="shared" si="5"/>
        <v>98</v>
      </c>
      <c r="B109" s="303" t="str">
        <f>IF('(入力①) 基本情報入力シート'!C130="","",'(入力①) 基本情報入力シート'!C130)</f>
        <v/>
      </c>
      <c r="C109" s="308" t="str">
        <f>IF('(入力①) 基本情報入力シート'!D130="","",'(入力①) 基本情報入力シート'!D130)</f>
        <v/>
      </c>
      <c r="D109" s="308" t="str">
        <f>IF('(入力①) 基本情報入力シート'!E130="","",'(入力①) 基本情報入力シート'!E130)</f>
        <v/>
      </c>
      <c r="E109" s="308" t="str">
        <f>IF('(入力①) 基本情報入力シート'!F130="","",'(入力①) 基本情報入力シート'!F130)</f>
        <v/>
      </c>
      <c r="F109" s="308" t="str">
        <f>IF('(入力①) 基本情報入力シート'!G130="","",'(入力①) 基本情報入力シート'!G130)</f>
        <v/>
      </c>
      <c r="G109" s="308" t="str">
        <f>IF('(入力①) 基本情報入力シート'!H130="","",'(入力①) 基本情報入力シート'!H130)</f>
        <v/>
      </c>
      <c r="H109" s="308" t="str">
        <f>IF('(入力①) 基本情報入力シート'!I130="","",'(入力①) 基本情報入力シート'!I130)</f>
        <v/>
      </c>
      <c r="I109" s="308" t="str">
        <f>IF('(入力①) 基本情報入力シート'!J130="","",'(入力①) 基本情報入力シート'!J130)</f>
        <v/>
      </c>
      <c r="J109" s="308" t="str">
        <f>IF('(入力①) 基本情報入力シート'!K130="","",'(入力①) 基本情報入力シート'!K130)</f>
        <v/>
      </c>
      <c r="K109" s="315" t="str">
        <f>IF('(入力①) 基本情報入力シート'!L130="","",'(入力①) 基本情報入力シート'!L130)</f>
        <v/>
      </c>
      <c r="L109" s="319" t="str">
        <f>IF('(入力①) 基本情報入力シート'!M130="","",'(入力①) 基本情報入力シート'!M130)</f>
        <v/>
      </c>
      <c r="M109" s="319" t="str">
        <f>IF('(入力①) 基本情報入力シート'!R130="","",'(入力①) 基本情報入力シート'!R130)</f>
        <v/>
      </c>
      <c r="N109" s="319" t="str">
        <f>IF('(入力①) 基本情報入力シート'!W130="","",'(入力①) 基本情報入力シート'!W130)</f>
        <v/>
      </c>
      <c r="O109" s="298" t="str">
        <f>IF('(入力①) 基本情報入力シート'!X130="","",'(入力①) 基本情報入力シート'!X130)</f>
        <v/>
      </c>
      <c r="P109" s="335" t="str">
        <f>IF('(入力①) 基本情報入力シート'!Y130="","",'(入力①) 基本情報入力シート'!Y130)</f>
        <v/>
      </c>
      <c r="Q109" s="337"/>
      <c r="R109" s="204" t="str">
        <f>IF('(入力①) 基本情報入力シート'!Z130="","",'(入力①) 基本情報入力シート'!Z130)</f>
        <v/>
      </c>
      <c r="S109" s="208" t="str">
        <f>IF('(入力①) 基本情報入力シート'!AA130="","",'(入力①) 基本情報入力シート'!AA130)</f>
        <v/>
      </c>
      <c r="T109" s="348"/>
      <c r="U109" s="354" t="str">
        <f>IF(P109="","",VLOOKUP(P109,'【参考】数式用2'!$A$3:$C$36,3,FALSE))</f>
        <v/>
      </c>
      <c r="V109" s="359" t="s">
        <v>253</v>
      </c>
      <c r="W109" s="362"/>
      <c r="X109" s="364" t="s">
        <v>37</v>
      </c>
      <c r="Y109" s="362"/>
      <c r="Z109" s="366" t="s">
        <v>237</v>
      </c>
      <c r="AA109" s="362"/>
      <c r="AB109" s="359" t="s">
        <v>37</v>
      </c>
      <c r="AC109" s="362"/>
      <c r="AD109" s="359" t="s">
        <v>42</v>
      </c>
      <c r="AE109" s="368" t="s">
        <v>72</v>
      </c>
      <c r="AF109" s="370" t="str">
        <f t="shared" si="3"/>
        <v/>
      </c>
      <c r="AG109" s="372" t="s">
        <v>255</v>
      </c>
      <c r="AH109" s="375" t="str">
        <f t="shared" si="4"/>
        <v/>
      </c>
      <c r="AI109" s="381"/>
      <c r="AJ109" s="385"/>
      <c r="AK109" s="381"/>
      <c r="AL109" s="394"/>
    </row>
    <row r="110" spans="1:38" ht="36.75" customHeight="1">
      <c r="A110" s="298">
        <f t="shared" si="5"/>
        <v>99</v>
      </c>
      <c r="B110" s="303" t="str">
        <f>IF('(入力①) 基本情報入力シート'!C131="","",'(入力①) 基本情報入力シート'!C131)</f>
        <v/>
      </c>
      <c r="C110" s="308" t="str">
        <f>IF('(入力①) 基本情報入力シート'!D131="","",'(入力①) 基本情報入力シート'!D131)</f>
        <v/>
      </c>
      <c r="D110" s="308" t="str">
        <f>IF('(入力①) 基本情報入力シート'!E131="","",'(入力①) 基本情報入力シート'!E131)</f>
        <v/>
      </c>
      <c r="E110" s="308" t="str">
        <f>IF('(入力①) 基本情報入力シート'!F131="","",'(入力①) 基本情報入力シート'!F131)</f>
        <v/>
      </c>
      <c r="F110" s="308" t="str">
        <f>IF('(入力①) 基本情報入力シート'!G131="","",'(入力①) 基本情報入力シート'!G131)</f>
        <v/>
      </c>
      <c r="G110" s="308" t="str">
        <f>IF('(入力①) 基本情報入力シート'!H131="","",'(入力①) 基本情報入力シート'!H131)</f>
        <v/>
      </c>
      <c r="H110" s="308" t="str">
        <f>IF('(入力①) 基本情報入力シート'!I131="","",'(入力①) 基本情報入力シート'!I131)</f>
        <v/>
      </c>
      <c r="I110" s="308" t="str">
        <f>IF('(入力①) 基本情報入力シート'!J131="","",'(入力①) 基本情報入力シート'!J131)</f>
        <v/>
      </c>
      <c r="J110" s="308" t="str">
        <f>IF('(入力①) 基本情報入力シート'!K131="","",'(入力①) 基本情報入力シート'!K131)</f>
        <v/>
      </c>
      <c r="K110" s="315" t="str">
        <f>IF('(入力①) 基本情報入力シート'!L131="","",'(入力①) 基本情報入力シート'!L131)</f>
        <v/>
      </c>
      <c r="L110" s="319" t="str">
        <f>IF('(入力①) 基本情報入力シート'!M131="","",'(入力①) 基本情報入力シート'!M131)</f>
        <v/>
      </c>
      <c r="M110" s="319" t="str">
        <f>IF('(入力①) 基本情報入力シート'!R131="","",'(入力①) 基本情報入力シート'!R131)</f>
        <v/>
      </c>
      <c r="N110" s="319" t="str">
        <f>IF('(入力①) 基本情報入力シート'!W131="","",'(入力①) 基本情報入力シート'!W131)</f>
        <v/>
      </c>
      <c r="O110" s="298" t="str">
        <f>IF('(入力①) 基本情報入力シート'!X131="","",'(入力①) 基本情報入力シート'!X131)</f>
        <v/>
      </c>
      <c r="P110" s="335" t="str">
        <f>IF('(入力①) 基本情報入力シート'!Y131="","",'(入力①) 基本情報入力シート'!Y131)</f>
        <v/>
      </c>
      <c r="Q110" s="337"/>
      <c r="R110" s="204" t="str">
        <f>IF('(入力①) 基本情報入力シート'!Z131="","",'(入力①) 基本情報入力シート'!Z131)</f>
        <v/>
      </c>
      <c r="S110" s="208" t="str">
        <f>IF('(入力①) 基本情報入力シート'!AA131="","",'(入力①) 基本情報入力シート'!AA131)</f>
        <v/>
      </c>
      <c r="T110" s="348"/>
      <c r="U110" s="354" t="str">
        <f>IF(P110="","",VLOOKUP(P110,'【参考】数式用2'!$A$3:$C$36,3,FALSE))</f>
        <v/>
      </c>
      <c r="V110" s="359" t="s">
        <v>253</v>
      </c>
      <c r="W110" s="362"/>
      <c r="X110" s="364" t="s">
        <v>37</v>
      </c>
      <c r="Y110" s="362"/>
      <c r="Z110" s="366" t="s">
        <v>237</v>
      </c>
      <c r="AA110" s="362"/>
      <c r="AB110" s="359" t="s">
        <v>37</v>
      </c>
      <c r="AC110" s="362"/>
      <c r="AD110" s="359" t="s">
        <v>42</v>
      </c>
      <c r="AE110" s="368" t="s">
        <v>72</v>
      </c>
      <c r="AF110" s="370" t="str">
        <f t="shared" si="3"/>
        <v/>
      </c>
      <c r="AG110" s="372" t="s">
        <v>255</v>
      </c>
      <c r="AH110" s="375" t="str">
        <f t="shared" si="4"/>
        <v/>
      </c>
      <c r="AI110" s="381"/>
      <c r="AJ110" s="385"/>
      <c r="AK110" s="381"/>
      <c r="AL110" s="394"/>
    </row>
    <row r="111" spans="1:38" ht="36.75" customHeight="1">
      <c r="A111" s="298">
        <f t="shared" si="5"/>
        <v>100</v>
      </c>
      <c r="B111" s="303" t="str">
        <f>IF('(入力①) 基本情報入力シート'!C132="","",'(入力①) 基本情報入力シート'!C132)</f>
        <v/>
      </c>
      <c r="C111" s="308" t="str">
        <f>IF('(入力①) 基本情報入力シート'!D132="","",'(入力①) 基本情報入力シート'!D132)</f>
        <v/>
      </c>
      <c r="D111" s="308" t="str">
        <f>IF('(入力①) 基本情報入力シート'!E132="","",'(入力①) 基本情報入力シート'!E132)</f>
        <v/>
      </c>
      <c r="E111" s="308" t="str">
        <f>IF('(入力①) 基本情報入力シート'!F132="","",'(入力①) 基本情報入力シート'!F132)</f>
        <v/>
      </c>
      <c r="F111" s="308" t="str">
        <f>IF('(入力①) 基本情報入力シート'!G132="","",'(入力①) 基本情報入力シート'!G132)</f>
        <v/>
      </c>
      <c r="G111" s="308" t="str">
        <f>IF('(入力①) 基本情報入力シート'!H132="","",'(入力①) 基本情報入力シート'!H132)</f>
        <v/>
      </c>
      <c r="H111" s="308" t="str">
        <f>IF('(入力①) 基本情報入力シート'!I132="","",'(入力①) 基本情報入力シート'!I132)</f>
        <v/>
      </c>
      <c r="I111" s="308" t="str">
        <f>IF('(入力①) 基本情報入力シート'!J132="","",'(入力①) 基本情報入力シート'!J132)</f>
        <v/>
      </c>
      <c r="J111" s="308" t="str">
        <f>IF('(入力①) 基本情報入力シート'!K132="","",'(入力①) 基本情報入力シート'!K132)</f>
        <v/>
      </c>
      <c r="K111" s="315" t="str">
        <f>IF('(入力①) 基本情報入力シート'!L132="","",'(入力①) 基本情報入力シート'!L132)</f>
        <v/>
      </c>
      <c r="L111" s="319" t="str">
        <f>IF('(入力①) 基本情報入力シート'!M132="","",'(入力①) 基本情報入力シート'!M132)</f>
        <v/>
      </c>
      <c r="M111" s="319" t="str">
        <f>IF('(入力①) 基本情報入力シート'!R132="","",'(入力①) 基本情報入力シート'!R132)</f>
        <v/>
      </c>
      <c r="N111" s="319" t="str">
        <f>IF('(入力①) 基本情報入力シート'!W132="","",'(入力①) 基本情報入力シート'!W132)</f>
        <v/>
      </c>
      <c r="O111" s="298" t="str">
        <f>IF('(入力①) 基本情報入力シート'!X132="","",'(入力①) 基本情報入力シート'!X132)</f>
        <v/>
      </c>
      <c r="P111" s="335" t="str">
        <f>IF('(入力①) 基本情報入力シート'!Y132="","",'(入力①) 基本情報入力シート'!Y132)</f>
        <v/>
      </c>
      <c r="Q111" s="337"/>
      <c r="R111" s="204" t="str">
        <f>IF('(入力①) 基本情報入力シート'!Z132="","",'(入力①) 基本情報入力シート'!Z132)</f>
        <v/>
      </c>
      <c r="S111" s="208" t="str">
        <f>IF('(入力①) 基本情報入力シート'!AA132="","",'(入力①) 基本情報入力シート'!AA132)</f>
        <v/>
      </c>
      <c r="T111" s="349"/>
      <c r="U111" s="355" t="str">
        <f>IF(P111="","",VLOOKUP(P111,'【参考】数式用2'!$A$3:$C$36,3,FALSE))</f>
        <v/>
      </c>
      <c r="V111" s="360" t="s">
        <v>253</v>
      </c>
      <c r="W111" s="363"/>
      <c r="X111" s="365" t="s">
        <v>37</v>
      </c>
      <c r="Y111" s="363"/>
      <c r="Z111" s="367" t="s">
        <v>237</v>
      </c>
      <c r="AA111" s="363"/>
      <c r="AB111" s="360" t="s">
        <v>37</v>
      </c>
      <c r="AC111" s="363"/>
      <c r="AD111" s="360" t="s">
        <v>42</v>
      </c>
      <c r="AE111" s="369" t="s">
        <v>72</v>
      </c>
      <c r="AF111" s="370" t="str">
        <f t="shared" si="3"/>
        <v/>
      </c>
      <c r="AG111" s="373" t="s">
        <v>255</v>
      </c>
      <c r="AH111" s="376" t="str">
        <f t="shared" si="4"/>
        <v/>
      </c>
      <c r="AI111" s="382"/>
      <c r="AJ111" s="386"/>
      <c r="AK111" s="382"/>
      <c r="AL111" s="395"/>
    </row>
    <row r="112" spans="1:38" ht="14.25"/>
  </sheetData>
  <sheetProtection sheet="1" formatCells="0" formatColumns="0" formatRows="0" insertRows="0" deleteRows="0" autoFilter="0"/>
  <autoFilter ref="B11:AL111"/>
  <mergeCells count="20">
    <mergeCell ref="A3:C3"/>
    <mergeCell ref="D3:O3"/>
    <mergeCell ref="A5:N5"/>
    <mergeCell ref="T7:AL7"/>
    <mergeCell ref="M8:N8"/>
    <mergeCell ref="AI8:AL8"/>
    <mergeCell ref="AI9:AJ9"/>
    <mergeCell ref="Q2:AK5"/>
    <mergeCell ref="A7:A10"/>
    <mergeCell ref="B7:K10"/>
    <mergeCell ref="L7:L10"/>
    <mergeCell ref="O7:O10"/>
    <mergeCell ref="P7:P10"/>
    <mergeCell ref="Q7:Q10"/>
    <mergeCell ref="R7:R10"/>
    <mergeCell ref="S7:S10"/>
    <mergeCell ref="T8:T10"/>
    <mergeCell ref="U8:U10"/>
    <mergeCell ref="V8:AG10"/>
    <mergeCell ref="AH8:AH10"/>
  </mergeCells>
  <phoneticPr fontId="20"/>
  <dataValidations count="3">
    <dataValidation imeMode="halfAlpha" allowBlank="1" showDropDown="0" showInputMessage="1" showErrorMessage="1" sqref="R12:S111 W12:W111 AA12:AA111 AC12:AC111 Y12:Y111 B12:P111"/>
    <dataValidation type="list" allowBlank="1" showDropDown="0" showInputMessage="1" showErrorMessage="1" sqref="T12:T111">
      <formula1>"新規,継続"</formula1>
    </dataValidation>
    <dataValidation type="list" imeMode="halfAlpha" allowBlank="1" showDropDown="0"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2" fitToWidth="1" fitToHeight="1" orientation="landscape" usePrinterDefaults="1" r:id="rId1"/>
  <headerFooter alignWithMargins="0"/>
  <rowBreaks count="1" manualBreakCount="1">
    <brk id="31" max="32"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dimension ref="A1:BB233"/>
  <sheetViews>
    <sheetView tabSelected="1" topLeftCell="A118" zoomScale="85" zoomScaleNormal="85" zoomScaleSheetLayoutView="100" workbookViewId="0">
      <selection activeCell="W19" sqref="W19"/>
    </sheetView>
  </sheetViews>
  <sheetFormatPr defaultColWidth="9" defaultRowHeight="13.5"/>
  <cols>
    <col min="1" max="1" width="2.5" style="149" customWidth="1"/>
    <col min="2" max="6" width="2.75" style="149" customWidth="1"/>
    <col min="7" max="37" width="2.5" style="149" customWidth="1"/>
    <col min="38" max="38" width="3.5" style="149" customWidth="1"/>
    <col min="39" max="43" width="9.25" style="149" customWidth="1"/>
    <col min="44" max="44" width="9.75" style="149" bestFit="1" customWidth="1"/>
    <col min="45" max="52" width="9" style="149"/>
    <col min="53" max="54" width="9" style="149" hidden="1" customWidth="1"/>
    <col min="55" max="16384" width="9" style="149"/>
  </cols>
  <sheetData>
    <row r="1" spans="1:46" ht="14.25" customHeight="1">
      <c r="A1" s="400" t="s">
        <v>256</v>
      </c>
      <c r="B1" s="151"/>
      <c r="C1" s="151"/>
      <c r="D1" s="151"/>
      <c r="E1" s="151"/>
      <c r="F1" s="151"/>
      <c r="G1" s="151"/>
      <c r="H1" s="151"/>
      <c r="I1" s="151"/>
      <c r="J1" s="151"/>
      <c r="K1" s="151"/>
      <c r="L1" s="151"/>
      <c r="M1" s="151"/>
      <c r="N1" s="151"/>
      <c r="O1" s="151"/>
      <c r="P1" s="151"/>
      <c r="Q1" s="151"/>
      <c r="R1" s="151"/>
      <c r="S1" s="151"/>
      <c r="T1" s="151"/>
      <c r="U1" s="151"/>
      <c r="V1" s="151"/>
      <c r="W1" s="151"/>
      <c r="X1" s="151"/>
      <c r="Y1" s="961" t="s">
        <v>140</v>
      </c>
      <c r="Z1" s="961"/>
      <c r="AA1" s="961"/>
      <c r="AB1" s="961"/>
      <c r="AC1" s="961" t="str">
        <f>IF('(入力①) 基本情報入力シート'!C11="","",'(入力①) 基本情報入力シート'!C11)</f>
        <v/>
      </c>
      <c r="AD1" s="961"/>
      <c r="AE1" s="961"/>
      <c r="AF1" s="961"/>
      <c r="AG1" s="961"/>
      <c r="AH1" s="961"/>
      <c r="AI1" s="961"/>
      <c r="AJ1" s="961"/>
    </row>
    <row r="2" spans="1:46" ht="14.25" customHeight="1">
      <c r="A2" s="151"/>
      <c r="B2" s="151"/>
      <c r="C2" s="151"/>
      <c r="D2" s="151"/>
      <c r="E2" s="151"/>
      <c r="F2" s="151"/>
      <c r="G2" s="151"/>
      <c r="H2" s="151"/>
      <c r="I2" s="151"/>
      <c r="J2" s="151"/>
      <c r="K2" s="151"/>
      <c r="L2" s="151"/>
      <c r="M2" s="151"/>
      <c r="N2" s="151"/>
      <c r="O2" s="151"/>
      <c r="P2" s="151"/>
      <c r="Q2" s="151"/>
      <c r="R2" s="151"/>
      <c r="S2" s="151"/>
      <c r="T2" s="151"/>
      <c r="U2" s="151"/>
      <c r="V2" s="151"/>
      <c r="W2" s="151"/>
      <c r="X2" s="151"/>
      <c r="Y2" s="226"/>
      <c r="Z2" s="226"/>
      <c r="AA2" s="226"/>
      <c r="AB2" s="226"/>
      <c r="AC2" s="226"/>
      <c r="AD2" s="226"/>
      <c r="AE2" s="226"/>
      <c r="AF2" s="226"/>
      <c r="AG2" s="226"/>
      <c r="AH2" s="226"/>
      <c r="AI2" s="226"/>
      <c r="AJ2" s="151"/>
    </row>
    <row r="3" spans="1:46" ht="16.5" customHeight="1">
      <c r="A3" s="400"/>
      <c r="B3" s="491" t="s">
        <v>401</v>
      </c>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491"/>
      <c r="AJ3" s="491"/>
      <c r="AK3" s="491"/>
    </row>
    <row r="4" spans="1:46" ht="16.5" customHeight="1">
      <c r="A4" s="151"/>
      <c r="B4" s="159"/>
      <c r="C4" s="159"/>
      <c r="D4" s="159"/>
      <c r="E4" s="159"/>
      <c r="F4" s="159"/>
      <c r="G4" s="159"/>
      <c r="H4" s="159"/>
      <c r="I4" s="159"/>
      <c r="J4" s="159"/>
      <c r="K4" s="159"/>
      <c r="L4" s="159"/>
      <c r="M4" s="159"/>
      <c r="N4" s="159"/>
      <c r="O4" s="159"/>
      <c r="P4" s="159"/>
      <c r="Q4" s="159"/>
      <c r="R4" s="159"/>
      <c r="S4" s="159"/>
      <c r="T4" s="159"/>
      <c r="U4" s="330" t="s">
        <v>405</v>
      </c>
      <c r="V4" s="900">
        <v>4</v>
      </c>
      <c r="W4" s="900"/>
      <c r="X4" s="940" t="s">
        <v>52</v>
      </c>
      <c r="Y4" s="940"/>
      <c r="Z4" s="159"/>
      <c r="AA4" s="159"/>
      <c r="AB4" s="159"/>
      <c r="AC4" s="999"/>
      <c r="AD4" s="151"/>
      <c r="AE4" s="151"/>
      <c r="AF4" s="1031"/>
      <c r="AG4" s="159"/>
      <c r="AH4" s="159"/>
      <c r="AI4" s="159"/>
      <c r="AJ4" s="150"/>
    </row>
    <row r="5" spans="1:46" ht="6" customHeight="1">
      <c r="A5" s="151"/>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c r="AI5" s="151"/>
      <c r="AJ5" s="151"/>
    </row>
    <row r="6" spans="1:46" ht="15" customHeight="1">
      <c r="A6" s="401" t="s">
        <v>259</v>
      </c>
      <c r="B6" s="151"/>
      <c r="C6" s="151"/>
      <c r="D6" s="151"/>
      <c r="E6" s="151"/>
      <c r="F6" s="151"/>
      <c r="G6" s="151"/>
      <c r="H6" s="151"/>
      <c r="I6" s="151"/>
      <c r="J6" s="151"/>
      <c r="K6" s="151"/>
      <c r="L6" s="151"/>
      <c r="M6" s="151"/>
      <c r="N6" s="151"/>
      <c r="O6" s="151"/>
      <c r="P6" s="151"/>
      <c r="Q6" s="151"/>
      <c r="R6" s="226"/>
      <c r="S6" s="226"/>
      <c r="T6" s="226"/>
      <c r="U6" s="226"/>
      <c r="V6" s="226"/>
      <c r="W6" s="226"/>
      <c r="X6" s="226"/>
      <c r="Y6" s="226"/>
      <c r="Z6" s="226"/>
      <c r="AA6" s="234"/>
      <c r="AB6" s="234"/>
      <c r="AC6" s="1000"/>
      <c r="AD6" s="1000"/>
      <c r="AE6" s="1000"/>
      <c r="AF6" s="1000"/>
      <c r="AG6" s="1000"/>
      <c r="AH6" s="1000"/>
      <c r="AI6" s="1000"/>
      <c r="AJ6" s="1053"/>
    </row>
    <row r="7" spans="1:46" ht="6" customHeight="1">
      <c r="A7" s="151"/>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row>
    <row r="8" spans="1:46" s="396" customFormat="1" ht="13.5" customHeight="1">
      <c r="A8" s="402" t="s">
        <v>36</v>
      </c>
      <c r="B8" s="492"/>
      <c r="C8" s="492"/>
      <c r="D8" s="492"/>
      <c r="E8" s="492"/>
      <c r="F8" s="692"/>
      <c r="G8" s="722" t="str">
        <f>IF('(入力①) 基本情報入力シート'!M15="","",'(入力①) 基本情報入力シート'!M15)</f>
        <v/>
      </c>
      <c r="H8" s="722"/>
      <c r="I8" s="722"/>
      <c r="J8" s="722"/>
      <c r="K8" s="722"/>
      <c r="L8" s="722"/>
      <c r="M8" s="722"/>
      <c r="N8" s="722"/>
      <c r="O8" s="722"/>
      <c r="P8" s="722"/>
      <c r="Q8" s="722"/>
      <c r="R8" s="722"/>
      <c r="S8" s="722"/>
      <c r="T8" s="722"/>
      <c r="U8" s="722"/>
      <c r="V8" s="722"/>
      <c r="W8" s="722"/>
      <c r="X8" s="722"/>
      <c r="Y8" s="722"/>
      <c r="Z8" s="722"/>
      <c r="AA8" s="722"/>
      <c r="AB8" s="722"/>
      <c r="AC8" s="722"/>
      <c r="AD8" s="722"/>
      <c r="AE8" s="722"/>
      <c r="AF8" s="722"/>
      <c r="AG8" s="722"/>
      <c r="AH8" s="722"/>
      <c r="AI8" s="722"/>
      <c r="AJ8" s="1054"/>
    </row>
    <row r="9" spans="1:46" s="396" customFormat="1" ht="25.5" customHeight="1">
      <c r="A9" s="403" t="s">
        <v>28</v>
      </c>
      <c r="B9" s="493"/>
      <c r="C9" s="493"/>
      <c r="D9" s="493"/>
      <c r="E9" s="493"/>
      <c r="F9" s="693"/>
      <c r="G9" s="723" t="str">
        <f>IF('(入力①) 基本情報入力シート'!M16="","",'(入力①) 基本情報入力シート'!M16)</f>
        <v/>
      </c>
      <c r="H9" s="723"/>
      <c r="I9" s="723"/>
      <c r="J9" s="723"/>
      <c r="K9" s="723"/>
      <c r="L9" s="723"/>
      <c r="M9" s="723"/>
      <c r="N9" s="723"/>
      <c r="O9" s="723"/>
      <c r="P9" s="723"/>
      <c r="Q9" s="723"/>
      <c r="R9" s="723"/>
      <c r="S9" s="723"/>
      <c r="T9" s="723"/>
      <c r="U9" s="723"/>
      <c r="V9" s="723"/>
      <c r="W9" s="723"/>
      <c r="X9" s="723"/>
      <c r="Y9" s="723"/>
      <c r="Z9" s="723"/>
      <c r="AA9" s="723"/>
      <c r="AB9" s="723"/>
      <c r="AC9" s="723"/>
      <c r="AD9" s="723"/>
      <c r="AE9" s="723"/>
      <c r="AF9" s="723"/>
      <c r="AG9" s="723"/>
      <c r="AH9" s="723"/>
      <c r="AI9" s="723"/>
      <c r="AJ9" s="1055"/>
    </row>
    <row r="10" spans="1:46" s="396" customFormat="1" ht="12.75" customHeight="1">
      <c r="A10" s="404" t="s">
        <v>219</v>
      </c>
      <c r="B10" s="494"/>
      <c r="C10" s="494"/>
      <c r="D10" s="494"/>
      <c r="E10" s="494"/>
      <c r="F10" s="694"/>
      <c r="G10" s="724" t="s">
        <v>33</v>
      </c>
      <c r="H10" s="732" t="str">
        <f>IF('(入力①) 基本情報入力シート'!AC17="－","",'(入力①) 基本情報入力シート'!AC17)</f>
        <v/>
      </c>
      <c r="I10" s="732"/>
      <c r="J10" s="732"/>
      <c r="K10" s="732"/>
      <c r="L10" s="732"/>
      <c r="M10" s="773"/>
      <c r="N10" s="794"/>
      <c r="O10" s="794"/>
      <c r="P10" s="794"/>
      <c r="Q10" s="794"/>
      <c r="R10" s="794"/>
      <c r="S10" s="794"/>
      <c r="T10" s="794"/>
      <c r="U10" s="794"/>
      <c r="V10" s="794"/>
      <c r="W10" s="794"/>
      <c r="X10" s="794"/>
      <c r="Y10" s="794"/>
      <c r="Z10" s="794"/>
      <c r="AA10" s="794"/>
      <c r="AB10" s="794"/>
      <c r="AC10" s="794"/>
      <c r="AD10" s="794"/>
      <c r="AE10" s="794"/>
      <c r="AF10" s="794"/>
      <c r="AG10" s="794"/>
      <c r="AH10" s="794"/>
      <c r="AI10" s="794"/>
      <c r="AJ10" s="1056"/>
    </row>
    <row r="11" spans="1:46" s="396" customFormat="1" ht="16.5" customHeight="1">
      <c r="A11" s="405"/>
      <c r="B11" s="495"/>
      <c r="C11" s="495"/>
      <c r="D11" s="495"/>
      <c r="E11" s="495"/>
      <c r="F11" s="695"/>
      <c r="G11" s="725" t="str">
        <f>IF('(入力①) 基本情報入力シート'!M18="","",'(入力①) 基本情報入力シート'!M18)</f>
        <v/>
      </c>
      <c r="H11" s="733"/>
      <c r="I11" s="733"/>
      <c r="J11" s="733"/>
      <c r="K11" s="733"/>
      <c r="L11" s="733"/>
      <c r="M11" s="733"/>
      <c r="N11" s="733"/>
      <c r="O11" s="733"/>
      <c r="P11" s="733"/>
      <c r="Q11" s="733"/>
      <c r="R11" s="733"/>
      <c r="S11" s="733"/>
      <c r="T11" s="733"/>
      <c r="U11" s="733"/>
      <c r="V11" s="733"/>
      <c r="W11" s="733"/>
      <c r="X11" s="733"/>
      <c r="Y11" s="733"/>
      <c r="Z11" s="733"/>
      <c r="AA11" s="733"/>
      <c r="AB11" s="733"/>
      <c r="AC11" s="733"/>
      <c r="AD11" s="733"/>
      <c r="AE11" s="733"/>
      <c r="AF11" s="733"/>
      <c r="AG11" s="733"/>
      <c r="AH11" s="733"/>
      <c r="AI11" s="733"/>
      <c r="AJ11" s="1057"/>
    </row>
    <row r="12" spans="1:46" s="396" customFormat="1" ht="16.5" customHeight="1">
      <c r="A12" s="405"/>
      <c r="B12" s="495"/>
      <c r="C12" s="495"/>
      <c r="D12" s="495"/>
      <c r="E12" s="495"/>
      <c r="F12" s="695"/>
      <c r="G12" s="726" t="str">
        <f>IF('(入力①) 基本情報入力シート'!M19="","",'(入力①) 基本情報入力シート'!M19)</f>
        <v/>
      </c>
      <c r="H12" s="727"/>
      <c r="I12" s="727"/>
      <c r="J12" s="727"/>
      <c r="K12" s="727"/>
      <c r="L12" s="727"/>
      <c r="M12" s="727"/>
      <c r="N12" s="727"/>
      <c r="O12" s="727"/>
      <c r="P12" s="727"/>
      <c r="Q12" s="727"/>
      <c r="R12" s="727"/>
      <c r="S12" s="727"/>
      <c r="T12" s="727"/>
      <c r="U12" s="727"/>
      <c r="V12" s="727"/>
      <c r="W12" s="727"/>
      <c r="X12" s="727"/>
      <c r="Y12" s="727"/>
      <c r="Z12" s="727"/>
      <c r="AA12" s="727"/>
      <c r="AB12" s="727"/>
      <c r="AC12" s="727"/>
      <c r="AD12" s="727"/>
      <c r="AE12" s="727"/>
      <c r="AF12" s="727"/>
      <c r="AG12" s="727"/>
      <c r="AH12" s="727"/>
      <c r="AI12" s="727"/>
      <c r="AJ12" s="1058"/>
    </row>
    <row r="13" spans="1:46" s="396" customFormat="1" ht="12">
      <c r="A13" s="406" t="s">
        <v>36</v>
      </c>
      <c r="B13" s="496"/>
      <c r="C13" s="496"/>
      <c r="D13" s="496"/>
      <c r="E13" s="496"/>
      <c r="F13" s="696"/>
      <c r="G13" s="722" t="str">
        <f>IF('(入力①) 基本情報入力シート'!M22="","",'(入力①) 基本情報入力シート'!M22)</f>
        <v/>
      </c>
      <c r="H13" s="722"/>
      <c r="I13" s="722"/>
      <c r="J13" s="722"/>
      <c r="K13" s="722"/>
      <c r="L13" s="722"/>
      <c r="M13" s="722"/>
      <c r="N13" s="722"/>
      <c r="O13" s="722"/>
      <c r="P13" s="722"/>
      <c r="Q13" s="722"/>
      <c r="R13" s="722"/>
      <c r="S13" s="722"/>
      <c r="T13" s="722"/>
      <c r="U13" s="722"/>
      <c r="V13" s="722"/>
      <c r="W13" s="722"/>
      <c r="X13" s="722"/>
      <c r="Y13" s="722"/>
      <c r="Z13" s="722"/>
      <c r="AA13" s="722"/>
      <c r="AB13" s="722"/>
      <c r="AC13" s="722"/>
      <c r="AD13" s="722"/>
      <c r="AE13" s="722"/>
      <c r="AF13" s="722"/>
      <c r="AG13" s="722"/>
      <c r="AH13" s="722"/>
      <c r="AI13" s="722"/>
      <c r="AJ13" s="1054"/>
    </row>
    <row r="14" spans="1:46" s="396" customFormat="1" ht="25.5" customHeight="1">
      <c r="A14" s="405" t="s">
        <v>1</v>
      </c>
      <c r="B14" s="495"/>
      <c r="C14" s="495"/>
      <c r="D14" s="495"/>
      <c r="E14" s="495"/>
      <c r="F14" s="695"/>
      <c r="G14" s="727" t="str">
        <f>IF('(入力①) 基本情報入力シート'!M23="","",'(入力①) 基本情報入力シート'!M23)</f>
        <v/>
      </c>
      <c r="H14" s="727"/>
      <c r="I14" s="727"/>
      <c r="J14" s="727"/>
      <c r="K14" s="727"/>
      <c r="L14" s="727"/>
      <c r="M14" s="727"/>
      <c r="N14" s="727"/>
      <c r="O14" s="727"/>
      <c r="P14" s="727"/>
      <c r="Q14" s="727"/>
      <c r="R14" s="727"/>
      <c r="S14" s="727"/>
      <c r="T14" s="727"/>
      <c r="U14" s="727"/>
      <c r="V14" s="727"/>
      <c r="W14" s="727"/>
      <c r="X14" s="727"/>
      <c r="Y14" s="727"/>
      <c r="Z14" s="727"/>
      <c r="AA14" s="727"/>
      <c r="AB14" s="727"/>
      <c r="AC14" s="727"/>
      <c r="AD14" s="727"/>
      <c r="AE14" s="727"/>
      <c r="AF14" s="727"/>
      <c r="AG14" s="727"/>
      <c r="AH14" s="727"/>
      <c r="AI14" s="727"/>
      <c r="AJ14" s="1058"/>
    </row>
    <row r="15" spans="1:46" s="396" customFormat="1" ht="15" customHeight="1">
      <c r="A15" s="407" t="s">
        <v>216</v>
      </c>
      <c r="B15" s="407"/>
      <c r="C15" s="407"/>
      <c r="D15" s="407"/>
      <c r="E15" s="407"/>
      <c r="F15" s="407"/>
      <c r="G15" s="728" t="s">
        <v>9</v>
      </c>
      <c r="H15" s="734"/>
      <c r="I15" s="734"/>
      <c r="J15" s="734"/>
      <c r="K15" s="743" t="str">
        <f>IF('(入力①) 基本情報入力シート'!M24="","",'(入力①) 基本情報入力シート'!M24)</f>
        <v/>
      </c>
      <c r="L15" s="743"/>
      <c r="M15" s="743"/>
      <c r="N15" s="743"/>
      <c r="O15" s="743"/>
      <c r="P15" s="734" t="s">
        <v>15</v>
      </c>
      <c r="Q15" s="734"/>
      <c r="R15" s="734"/>
      <c r="S15" s="734"/>
      <c r="T15" s="743" t="str">
        <f>IF('(入力①) 基本情報入力シート'!M25="","",'(入力①) 基本情報入力シート'!M25)</f>
        <v/>
      </c>
      <c r="U15" s="743"/>
      <c r="V15" s="743"/>
      <c r="W15" s="743"/>
      <c r="X15" s="743"/>
      <c r="Y15" s="734" t="s">
        <v>171</v>
      </c>
      <c r="Z15" s="734"/>
      <c r="AA15" s="734"/>
      <c r="AB15" s="734"/>
      <c r="AC15" s="1001" t="str">
        <f>IF('(入力①) 基本情報入力シート'!M26="","",'(入力①) 基本情報入力シート'!M26)</f>
        <v/>
      </c>
      <c r="AD15" s="1001"/>
      <c r="AE15" s="1001"/>
      <c r="AF15" s="1001"/>
      <c r="AG15" s="1001"/>
      <c r="AH15" s="1001"/>
      <c r="AI15" s="1001"/>
      <c r="AJ15" s="1001"/>
      <c r="AT15" s="1203"/>
    </row>
    <row r="16" spans="1:46" s="396" customFormat="1" ht="12.75">
      <c r="A16" s="408"/>
      <c r="B16" s="408"/>
      <c r="C16" s="408"/>
      <c r="D16" s="408"/>
      <c r="E16" s="408"/>
      <c r="F16" s="408"/>
      <c r="G16" s="408"/>
      <c r="H16" s="408"/>
      <c r="I16" s="408"/>
      <c r="J16" s="408"/>
      <c r="K16" s="408"/>
      <c r="L16" s="408"/>
      <c r="M16" s="408"/>
      <c r="N16" s="408"/>
      <c r="O16" s="408"/>
      <c r="P16" s="408"/>
      <c r="Q16" s="408"/>
      <c r="R16" s="408"/>
      <c r="S16" s="408"/>
      <c r="T16" s="408"/>
      <c r="U16" s="408"/>
      <c r="V16" s="408"/>
      <c r="W16" s="408"/>
      <c r="X16" s="408"/>
      <c r="Y16" s="408"/>
      <c r="Z16" s="408"/>
      <c r="AA16" s="408"/>
      <c r="AB16" s="408"/>
      <c r="AC16" s="408"/>
      <c r="AD16" s="408"/>
      <c r="AE16" s="408"/>
      <c r="AF16" s="408"/>
      <c r="AG16" s="408"/>
      <c r="AH16" s="408"/>
      <c r="AI16" s="408"/>
      <c r="AJ16" s="1059"/>
      <c r="AT16" s="1203"/>
    </row>
    <row r="17" spans="1:47" s="396" customFormat="1" ht="3.75" customHeight="1">
      <c r="A17" s="409"/>
      <c r="B17" s="497"/>
      <c r="C17" s="497"/>
      <c r="D17" s="497"/>
      <c r="E17" s="497"/>
      <c r="F17" s="497"/>
      <c r="G17" s="497"/>
      <c r="H17" s="497"/>
      <c r="I17" s="497"/>
      <c r="J17" s="497"/>
      <c r="K17" s="497"/>
      <c r="L17" s="497"/>
      <c r="M17" s="497"/>
      <c r="N17" s="497"/>
      <c r="O17" s="497"/>
      <c r="P17" s="497"/>
      <c r="Q17" s="497"/>
      <c r="R17" s="497"/>
      <c r="S17" s="497"/>
      <c r="T17" s="497"/>
      <c r="U17" s="497"/>
      <c r="V17" s="497"/>
      <c r="W17" s="497"/>
      <c r="X17" s="497"/>
      <c r="Y17" s="497"/>
      <c r="Z17" s="497"/>
      <c r="AA17" s="497"/>
      <c r="AB17" s="497"/>
      <c r="AC17" s="497"/>
      <c r="AD17" s="497"/>
      <c r="AE17" s="497"/>
      <c r="AF17" s="497"/>
      <c r="AG17" s="497"/>
      <c r="AH17" s="497"/>
      <c r="AI17" s="497"/>
      <c r="AJ17" s="497"/>
      <c r="AK17" s="497"/>
      <c r="AL17" s="1150"/>
      <c r="AU17" s="1203"/>
    </row>
    <row r="18" spans="1:47" s="396" customFormat="1" ht="18" customHeight="1">
      <c r="A18" s="410" t="s">
        <v>400</v>
      </c>
      <c r="B18" s="408"/>
      <c r="C18" s="408"/>
      <c r="D18" s="408"/>
      <c r="E18" s="408"/>
      <c r="F18" s="408"/>
      <c r="G18" s="408"/>
      <c r="H18" s="408"/>
      <c r="I18" s="408"/>
      <c r="J18" s="408"/>
      <c r="K18" s="408"/>
      <c r="L18" s="408"/>
      <c r="M18" s="408"/>
      <c r="N18" s="408"/>
      <c r="O18" s="408"/>
      <c r="P18" s="408"/>
      <c r="Q18" s="408"/>
      <c r="R18" s="408"/>
      <c r="S18" s="408"/>
      <c r="T18" s="408"/>
      <c r="U18" s="408"/>
      <c r="V18" s="408"/>
      <c r="W18" s="408"/>
      <c r="X18" s="408"/>
      <c r="Y18" s="408"/>
      <c r="Z18" s="408"/>
      <c r="AA18" s="408"/>
      <c r="AB18" s="408"/>
      <c r="AC18" s="408"/>
      <c r="AD18" s="408"/>
      <c r="AE18" s="408"/>
      <c r="AF18" s="408"/>
      <c r="AG18" s="408"/>
      <c r="AH18" s="408"/>
      <c r="AI18" s="408"/>
      <c r="AJ18" s="408"/>
      <c r="AK18" s="408"/>
      <c r="AL18" s="1151"/>
      <c r="AU18" s="1203"/>
    </row>
    <row r="19" spans="1:47" ht="18" customHeight="1">
      <c r="A19" s="411"/>
      <c r="B19" s="498" t="s">
        <v>380</v>
      </c>
      <c r="C19" s="574" t="s">
        <v>399</v>
      </c>
      <c r="D19" s="620"/>
      <c r="E19" s="651"/>
      <c r="F19" s="651"/>
      <c r="G19" s="651"/>
      <c r="H19" s="651"/>
      <c r="I19" s="651"/>
      <c r="J19" s="651"/>
      <c r="K19" s="651"/>
      <c r="L19" s="758" t="s">
        <v>380</v>
      </c>
      <c r="M19" s="774" t="s">
        <v>378</v>
      </c>
      <c r="N19" s="795"/>
      <c r="O19" s="813"/>
      <c r="P19" s="829"/>
      <c r="Q19" s="829"/>
      <c r="R19" s="829"/>
      <c r="S19" s="829"/>
      <c r="T19" s="829"/>
      <c r="U19" s="829"/>
      <c r="V19" s="829"/>
      <c r="W19" s="920" t="s">
        <v>487</v>
      </c>
      <c r="X19" s="941" t="s">
        <v>402</v>
      </c>
      <c r="Y19" s="962"/>
      <c r="Z19" s="962"/>
      <c r="AA19" s="989"/>
      <c r="AB19" s="962"/>
      <c r="AC19" s="962"/>
      <c r="AD19" s="962"/>
      <c r="AE19" s="962"/>
      <c r="AF19" s="962"/>
      <c r="AG19" s="962"/>
      <c r="AH19" s="962"/>
      <c r="AI19" s="962"/>
      <c r="AJ19" s="962"/>
      <c r="AK19" s="1136"/>
      <c r="AL19" s="1151"/>
      <c r="AU19" s="1204"/>
    </row>
    <row r="20" spans="1:47" ht="33.75" customHeight="1">
      <c r="A20" s="411"/>
      <c r="B20" s="499" t="s">
        <v>404</v>
      </c>
      <c r="C20" s="575"/>
      <c r="D20" s="575"/>
      <c r="E20" s="575"/>
      <c r="F20" s="575"/>
      <c r="G20" s="575"/>
      <c r="H20" s="575"/>
      <c r="I20" s="575"/>
      <c r="J20" s="575"/>
      <c r="K20" s="575"/>
      <c r="L20" s="499"/>
      <c r="M20" s="575"/>
      <c r="N20" s="575"/>
      <c r="O20" s="575"/>
      <c r="P20" s="575"/>
      <c r="Q20" s="575"/>
      <c r="R20" s="575"/>
      <c r="S20" s="575"/>
      <c r="T20" s="575"/>
      <c r="U20" s="575"/>
      <c r="V20" s="575"/>
      <c r="W20" s="499"/>
      <c r="X20" s="575"/>
      <c r="Y20" s="575"/>
      <c r="Z20" s="575"/>
      <c r="AA20" s="575"/>
      <c r="AB20" s="575"/>
      <c r="AC20" s="575"/>
      <c r="AD20" s="575"/>
      <c r="AE20" s="575"/>
      <c r="AF20" s="575"/>
      <c r="AG20" s="575"/>
      <c r="AH20" s="575"/>
      <c r="AI20" s="575"/>
      <c r="AJ20" s="575"/>
      <c r="AK20" s="575"/>
      <c r="AL20" s="1152"/>
      <c r="AU20" s="1204"/>
    </row>
    <row r="21" spans="1:47" ht="3.75" customHeight="1">
      <c r="A21" s="412"/>
      <c r="B21" s="500"/>
      <c r="C21" s="500"/>
      <c r="D21" s="500"/>
      <c r="E21" s="500"/>
      <c r="F21" s="500"/>
      <c r="G21" s="500"/>
      <c r="H21" s="500"/>
      <c r="I21" s="500"/>
      <c r="J21" s="500"/>
      <c r="K21" s="500"/>
      <c r="L21" s="500"/>
      <c r="M21" s="500"/>
      <c r="N21" s="500"/>
      <c r="O21" s="500"/>
      <c r="P21" s="500"/>
      <c r="Q21" s="500"/>
      <c r="R21" s="500"/>
      <c r="S21" s="500"/>
      <c r="T21" s="500"/>
      <c r="U21" s="500"/>
      <c r="V21" s="500"/>
      <c r="W21" s="500"/>
      <c r="X21" s="500"/>
      <c r="Y21" s="500"/>
      <c r="Z21" s="500"/>
      <c r="AA21" s="500"/>
      <c r="AB21" s="500"/>
      <c r="AC21" s="500"/>
      <c r="AD21" s="500"/>
      <c r="AE21" s="500"/>
      <c r="AF21" s="500"/>
      <c r="AG21" s="500"/>
      <c r="AH21" s="500"/>
      <c r="AI21" s="500"/>
      <c r="AJ21" s="500"/>
      <c r="AK21" s="500"/>
      <c r="AL21" s="1153"/>
      <c r="AU21" s="1204"/>
    </row>
    <row r="22" spans="1:47" ht="7.5" customHeight="1">
      <c r="A22" s="151"/>
      <c r="B22" s="151"/>
      <c r="C22" s="151"/>
      <c r="D22" s="151"/>
      <c r="E22" s="151"/>
      <c r="F22" s="151"/>
      <c r="G22" s="151"/>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T22" s="1204"/>
    </row>
    <row r="23" spans="1:47" ht="15" customHeight="1">
      <c r="A23" s="413" t="s">
        <v>260</v>
      </c>
      <c r="B23" s="151"/>
      <c r="C23" s="576"/>
      <c r="D23" s="576"/>
      <c r="E23" s="576"/>
      <c r="F23" s="576"/>
      <c r="G23" s="576"/>
      <c r="H23" s="576"/>
      <c r="I23" s="576"/>
      <c r="J23" s="576"/>
      <c r="K23" s="576"/>
      <c r="L23" s="576"/>
      <c r="M23" s="576"/>
      <c r="N23" s="576"/>
      <c r="O23" s="576"/>
      <c r="P23" s="576"/>
      <c r="Q23" s="576"/>
      <c r="R23" s="576"/>
      <c r="S23" s="576"/>
      <c r="T23" s="576"/>
      <c r="U23" s="576"/>
      <c r="V23" s="576"/>
      <c r="W23" s="576"/>
      <c r="X23" s="576"/>
      <c r="Y23" s="576"/>
      <c r="Z23" s="576"/>
      <c r="AA23" s="576"/>
      <c r="AB23" s="576"/>
      <c r="AC23" s="576"/>
      <c r="AD23" s="576"/>
      <c r="AE23" s="576"/>
      <c r="AF23" s="576"/>
      <c r="AG23" s="576"/>
      <c r="AH23" s="576"/>
      <c r="AI23" s="576"/>
      <c r="AJ23" s="151"/>
      <c r="AT23" s="1204"/>
    </row>
    <row r="24" spans="1:47" ht="15" customHeight="1">
      <c r="A24" s="151" t="s">
        <v>221</v>
      </c>
      <c r="B24" s="501"/>
      <c r="C24" s="576"/>
      <c r="D24" s="576"/>
      <c r="E24" s="576"/>
      <c r="F24" s="576"/>
      <c r="G24" s="576"/>
      <c r="H24" s="576"/>
      <c r="I24" s="576"/>
      <c r="J24" s="576"/>
      <c r="K24" s="576"/>
      <c r="L24" s="576"/>
      <c r="M24" s="576"/>
      <c r="N24" s="576"/>
      <c r="O24" s="576"/>
      <c r="P24" s="576"/>
      <c r="Q24" s="576"/>
      <c r="R24" s="576"/>
      <c r="S24" s="576"/>
      <c r="T24" s="576"/>
      <c r="U24" s="576"/>
      <c r="V24" s="576"/>
      <c r="W24" s="576"/>
      <c r="X24" s="576"/>
      <c r="Y24" s="576"/>
      <c r="Z24" s="576"/>
      <c r="AA24" s="576"/>
      <c r="AB24" s="576"/>
      <c r="AC24" s="576"/>
      <c r="AD24" s="576"/>
      <c r="AE24" s="576"/>
      <c r="AF24" s="576"/>
      <c r="AG24" s="576"/>
      <c r="AH24" s="576"/>
      <c r="AI24" s="576"/>
      <c r="AJ24" s="151"/>
      <c r="AT24" s="1204"/>
    </row>
    <row r="25" spans="1:47" ht="60" customHeight="1">
      <c r="A25" s="414"/>
      <c r="B25" s="502" t="s">
        <v>444</v>
      </c>
      <c r="C25" s="502"/>
      <c r="D25" s="502"/>
      <c r="E25" s="502"/>
      <c r="F25" s="502"/>
      <c r="G25" s="502"/>
      <c r="H25" s="502"/>
      <c r="I25" s="502"/>
      <c r="J25" s="502"/>
      <c r="K25" s="502"/>
      <c r="L25" s="502"/>
      <c r="M25" s="502"/>
      <c r="N25" s="502"/>
      <c r="O25" s="502"/>
      <c r="P25" s="502"/>
      <c r="Q25" s="502"/>
      <c r="R25" s="502"/>
      <c r="S25" s="502"/>
      <c r="T25" s="502"/>
      <c r="U25" s="502"/>
      <c r="V25" s="502"/>
      <c r="W25" s="502"/>
      <c r="X25" s="502"/>
      <c r="Y25" s="502"/>
      <c r="Z25" s="502"/>
      <c r="AA25" s="502"/>
      <c r="AB25" s="502"/>
      <c r="AC25" s="502"/>
      <c r="AD25" s="502"/>
      <c r="AE25" s="502"/>
      <c r="AF25" s="502"/>
      <c r="AG25" s="502"/>
      <c r="AH25" s="502"/>
      <c r="AI25" s="502"/>
      <c r="AJ25" s="502"/>
      <c r="AK25" s="502"/>
      <c r="AT25" s="1204"/>
    </row>
    <row r="26" spans="1:47" ht="7.5" customHeight="1">
      <c r="A26" s="151"/>
      <c r="B26" s="501"/>
      <c r="C26" s="576"/>
      <c r="D26" s="576"/>
      <c r="E26" s="576"/>
      <c r="F26" s="576"/>
      <c r="G26" s="576"/>
      <c r="H26" s="576"/>
      <c r="I26" s="576"/>
      <c r="J26" s="576"/>
      <c r="K26" s="576"/>
      <c r="L26" s="576"/>
      <c r="M26" s="576"/>
      <c r="N26" s="576"/>
      <c r="O26" s="576"/>
      <c r="P26" s="576"/>
      <c r="Q26" s="576"/>
      <c r="R26" s="576"/>
      <c r="S26" s="576"/>
      <c r="T26" s="576"/>
      <c r="U26" s="576"/>
      <c r="V26" s="576"/>
      <c r="W26" s="576"/>
      <c r="X26" s="576"/>
      <c r="Y26" s="576"/>
      <c r="Z26" s="576"/>
      <c r="AA26" s="576"/>
      <c r="AB26" s="576"/>
      <c r="AC26" s="576"/>
      <c r="AD26" s="576"/>
      <c r="AE26" s="576"/>
      <c r="AF26" s="576"/>
      <c r="AG26" s="576"/>
      <c r="AH26" s="576"/>
      <c r="AI26" s="576"/>
      <c r="AJ26" s="151"/>
      <c r="AT26" s="1204"/>
    </row>
    <row r="27" spans="1:47" ht="15" customHeight="1">
      <c r="A27" s="415"/>
      <c r="B27" s="503"/>
      <c r="C27" s="503"/>
      <c r="D27" s="503"/>
      <c r="E27" s="503"/>
      <c r="F27" s="503"/>
      <c r="G27" s="503"/>
      <c r="H27" s="503"/>
      <c r="I27" s="503"/>
      <c r="J27" s="503"/>
      <c r="K27" s="503"/>
      <c r="L27" s="503"/>
      <c r="M27" s="503"/>
      <c r="N27" s="503"/>
      <c r="O27" s="814"/>
      <c r="P27" s="830" t="s">
        <v>374</v>
      </c>
      <c r="Q27" s="841"/>
      <c r="R27" s="841"/>
      <c r="S27" s="841"/>
      <c r="T27" s="841"/>
      <c r="U27" s="893"/>
      <c r="V27" s="901" t="str">
        <f>IF(P28="","",IF(P29="","",IF(P29&gt;P28,"○","☓")))</f>
        <v/>
      </c>
      <c r="W27" s="921" t="s">
        <v>406</v>
      </c>
      <c r="X27" s="841"/>
      <c r="Y27" s="841"/>
      <c r="Z27" s="841"/>
      <c r="AA27" s="841"/>
      <c r="AB27" s="893"/>
      <c r="AC27" s="1002" t="str">
        <f>IF(W28="","",IF(W29="","",IF(W29&gt;W28,"○","☓")))</f>
        <v/>
      </c>
      <c r="AD27" s="921" t="s">
        <v>331</v>
      </c>
      <c r="AE27" s="841"/>
      <c r="AF27" s="841"/>
      <c r="AG27" s="841"/>
      <c r="AH27" s="841"/>
      <c r="AI27" s="893"/>
      <c r="AJ27" s="1002" t="str">
        <f>IF(AD28="","",IF(AD29="","",IF(AD29&gt;AD28,"○","☓")))</f>
        <v/>
      </c>
    </row>
    <row r="28" spans="1:47">
      <c r="A28" s="416" t="s">
        <v>13</v>
      </c>
      <c r="B28" s="504" t="s">
        <v>253</v>
      </c>
      <c r="C28" s="504"/>
      <c r="D28" s="621">
        <f>IF(V4=0,"",V4)</f>
        <v>4</v>
      </c>
      <c r="E28" s="621"/>
      <c r="F28" s="697" t="s">
        <v>112</v>
      </c>
      <c r="G28" s="729"/>
      <c r="H28" s="729"/>
      <c r="I28" s="729"/>
      <c r="J28" s="729"/>
      <c r="K28" s="729"/>
      <c r="L28" s="729"/>
      <c r="M28" s="729"/>
      <c r="N28" s="729"/>
      <c r="O28" s="815"/>
      <c r="P28" s="831" t="str">
        <f>IF('(入力②-1)別紙様式2-2 個表_処遇'!O5="","",'(入力②-1)別紙様式2-2 個表_処遇'!O5)</f>
        <v/>
      </c>
      <c r="Q28" s="842"/>
      <c r="R28" s="842"/>
      <c r="S28" s="842"/>
      <c r="T28" s="842"/>
      <c r="U28" s="842"/>
      <c r="V28" s="902" t="s">
        <v>21</v>
      </c>
      <c r="W28" s="922" t="str">
        <f>IF('(入力②‐2)別紙様式2-3 個表_特定'!O5="","",'(入力②‐2)別紙様式2-3 個表_特定'!O5)</f>
        <v/>
      </c>
      <c r="X28" s="942"/>
      <c r="Y28" s="942"/>
      <c r="Z28" s="942"/>
      <c r="AA28" s="942"/>
      <c r="AB28" s="942"/>
      <c r="AC28" s="902" t="s">
        <v>21</v>
      </c>
      <c r="AD28" s="922" t="str">
        <f>IF('(入力②-3)別紙様式2-4 個表_ベースアップ'!O5="","",'(入力②-3)別紙様式2-4 個表_ベースアップ'!O5)</f>
        <v/>
      </c>
      <c r="AE28" s="942"/>
      <c r="AF28" s="942"/>
      <c r="AG28" s="942"/>
      <c r="AH28" s="942"/>
      <c r="AI28" s="942"/>
      <c r="AJ28" s="1060" t="s">
        <v>21</v>
      </c>
      <c r="AL28" s="396"/>
    </row>
    <row r="29" spans="1:47" ht="22.5" customHeight="1">
      <c r="A29" s="417" t="s">
        <v>38</v>
      </c>
      <c r="B29" s="505" t="s">
        <v>63</v>
      </c>
      <c r="C29" s="577"/>
      <c r="D29" s="577"/>
      <c r="E29" s="577"/>
      <c r="F29" s="577"/>
      <c r="G29" s="577"/>
      <c r="H29" s="577"/>
      <c r="I29" s="577"/>
      <c r="J29" s="577"/>
      <c r="K29" s="577"/>
      <c r="L29" s="577"/>
      <c r="M29" s="577"/>
      <c r="N29" s="577"/>
      <c r="O29" s="816"/>
      <c r="P29" s="832" t="str">
        <f>IFERROR(P30-P31,"")</f>
        <v/>
      </c>
      <c r="Q29" s="843"/>
      <c r="R29" s="843"/>
      <c r="S29" s="843"/>
      <c r="T29" s="843"/>
      <c r="U29" s="843"/>
      <c r="V29" s="903" t="s">
        <v>21</v>
      </c>
      <c r="W29" s="923" t="str">
        <f>IFERROR(W30-W31,"")</f>
        <v/>
      </c>
      <c r="X29" s="943"/>
      <c r="Y29" s="943"/>
      <c r="Z29" s="943"/>
      <c r="AA29" s="943"/>
      <c r="AB29" s="943"/>
      <c r="AC29" s="903" t="s">
        <v>21</v>
      </c>
      <c r="AD29" s="923" t="str">
        <f>IFERROR(AD30-AD31,"")</f>
        <v/>
      </c>
      <c r="AE29" s="943"/>
      <c r="AF29" s="943"/>
      <c r="AG29" s="943"/>
      <c r="AH29" s="943"/>
      <c r="AI29" s="943"/>
      <c r="AJ29" s="903" t="s">
        <v>21</v>
      </c>
    </row>
    <row r="30" spans="1:47" ht="22.5" customHeight="1">
      <c r="A30" s="418"/>
      <c r="B30" s="506" t="s">
        <v>336</v>
      </c>
      <c r="C30" s="578"/>
      <c r="D30" s="578"/>
      <c r="E30" s="578"/>
      <c r="F30" s="578"/>
      <c r="G30" s="578"/>
      <c r="H30" s="578"/>
      <c r="I30" s="578"/>
      <c r="J30" s="578"/>
      <c r="K30" s="578"/>
      <c r="L30" s="578"/>
      <c r="M30" s="578"/>
      <c r="N30" s="578"/>
      <c r="O30" s="817"/>
      <c r="P30" s="833"/>
      <c r="Q30" s="844"/>
      <c r="R30" s="844"/>
      <c r="S30" s="844"/>
      <c r="T30" s="844"/>
      <c r="U30" s="844"/>
      <c r="V30" s="904" t="s">
        <v>21</v>
      </c>
      <c r="W30" s="924"/>
      <c r="X30" s="944"/>
      <c r="Y30" s="944"/>
      <c r="Z30" s="944"/>
      <c r="AA30" s="944"/>
      <c r="AB30" s="944"/>
      <c r="AC30" s="1003" t="s">
        <v>21</v>
      </c>
      <c r="AD30" s="1012"/>
      <c r="AE30" s="1024"/>
      <c r="AF30" s="1024"/>
      <c r="AG30" s="1024"/>
      <c r="AH30" s="1024"/>
      <c r="AI30" s="1024"/>
      <c r="AJ30" s="904" t="s">
        <v>21</v>
      </c>
    </row>
    <row r="31" spans="1:47" ht="33.75" customHeight="1">
      <c r="A31" s="418"/>
      <c r="B31" s="506" t="s">
        <v>223</v>
      </c>
      <c r="C31" s="579"/>
      <c r="D31" s="579"/>
      <c r="E31" s="579"/>
      <c r="F31" s="579"/>
      <c r="G31" s="579"/>
      <c r="H31" s="579"/>
      <c r="I31" s="579"/>
      <c r="J31" s="579"/>
      <c r="K31" s="579"/>
      <c r="L31" s="579"/>
      <c r="M31" s="579"/>
      <c r="N31" s="579"/>
      <c r="O31" s="818"/>
      <c r="P31" s="831" t="str">
        <f>IF((P32-P33-P34-P35-P36)=0,"",(P32-P33-P34-P35-P36))</f>
        <v/>
      </c>
      <c r="Q31" s="842"/>
      <c r="R31" s="842"/>
      <c r="S31" s="842"/>
      <c r="T31" s="842"/>
      <c r="U31" s="842"/>
      <c r="V31" s="905" t="s">
        <v>21</v>
      </c>
      <c r="W31" s="922" t="str">
        <f>IF((W32-W33-W34-W35-W36)=0,"",(W32-W33-W34-W35-W36))</f>
        <v/>
      </c>
      <c r="X31" s="942"/>
      <c r="Y31" s="942"/>
      <c r="Z31" s="942"/>
      <c r="AA31" s="942"/>
      <c r="AB31" s="942"/>
      <c r="AC31" s="905" t="s">
        <v>21</v>
      </c>
      <c r="AD31" s="922" t="str">
        <f>IF((AD32-AD33-AD34-AD35-AD36)=0,"",(AD32-AD33-AD34-AD35-AD36))</f>
        <v/>
      </c>
      <c r="AE31" s="942"/>
      <c r="AF31" s="942"/>
      <c r="AG31" s="942"/>
      <c r="AH31" s="942"/>
      <c r="AI31" s="942"/>
      <c r="AJ31" s="905" t="s">
        <v>21</v>
      </c>
    </row>
    <row r="32" spans="1:47" ht="15" customHeight="1">
      <c r="A32" s="418"/>
      <c r="B32" s="507"/>
      <c r="C32" s="580" t="s">
        <v>294</v>
      </c>
      <c r="D32" s="622"/>
      <c r="E32" s="622"/>
      <c r="F32" s="622"/>
      <c r="G32" s="622"/>
      <c r="H32" s="622"/>
      <c r="I32" s="622"/>
      <c r="J32" s="622"/>
      <c r="K32" s="622"/>
      <c r="L32" s="622"/>
      <c r="M32" s="622"/>
      <c r="N32" s="622"/>
      <c r="O32" s="819"/>
      <c r="P32" s="834"/>
      <c r="Q32" s="845"/>
      <c r="R32" s="845"/>
      <c r="S32" s="845"/>
      <c r="T32" s="845"/>
      <c r="U32" s="845"/>
      <c r="V32" s="906" t="s">
        <v>21</v>
      </c>
      <c r="W32" s="925"/>
      <c r="X32" s="945"/>
      <c r="Y32" s="945"/>
      <c r="Z32" s="945"/>
      <c r="AA32" s="945"/>
      <c r="AB32" s="945"/>
      <c r="AC32" s="906" t="s">
        <v>21</v>
      </c>
      <c r="AD32" s="1013"/>
      <c r="AE32" s="1025"/>
      <c r="AF32" s="1025"/>
      <c r="AG32" s="1025"/>
      <c r="AH32" s="1025"/>
      <c r="AI32" s="1025"/>
      <c r="AJ32" s="1061" t="s">
        <v>21</v>
      </c>
      <c r="AL32" s="396"/>
    </row>
    <row r="33" spans="1:38" ht="15" customHeight="1">
      <c r="A33" s="418"/>
      <c r="B33" s="507"/>
      <c r="C33" s="581" t="s">
        <v>411</v>
      </c>
      <c r="D33" s="623"/>
      <c r="E33" s="623"/>
      <c r="F33" s="623"/>
      <c r="G33" s="623"/>
      <c r="H33" s="623"/>
      <c r="I33" s="623"/>
      <c r="J33" s="623"/>
      <c r="K33" s="623"/>
      <c r="L33" s="623"/>
      <c r="M33" s="623"/>
      <c r="N33" s="623"/>
      <c r="O33" s="820"/>
      <c r="P33" s="834"/>
      <c r="Q33" s="845"/>
      <c r="R33" s="845"/>
      <c r="S33" s="845"/>
      <c r="T33" s="845"/>
      <c r="U33" s="845"/>
      <c r="V33" s="906" t="s">
        <v>21</v>
      </c>
      <c r="W33" s="925"/>
      <c r="X33" s="945"/>
      <c r="Y33" s="945"/>
      <c r="Z33" s="945"/>
      <c r="AA33" s="945"/>
      <c r="AB33" s="945"/>
      <c r="AC33" s="906" t="s">
        <v>21</v>
      </c>
      <c r="AD33" s="1013"/>
      <c r="AE33" s="1025"/>
      <c r="AF33" s="1025"/>
      <c r="AG33" s="1025"/>
      <c r="AH33" s="1025"/>
      <c r="AI33" s="1025"/>
      <c r="AJ33" s="1061" t="s">
        <v>21</v>
      </c>
      <c r="AL33" s="396"/>
    </row>
    <row r="34" spans="1:38" ht="15" customHeight="1">
      <c r="A34" s="418"/>
      <c r="B34" s="507"/>
      <c r="C34" s="580" t="s">
        <v>414</v>
      </c>
      <c r="D34" s="622"/>
      <c r="E34" s="622"/>
      <c r="F34" s="622"/>
      <c r="G34" s="622"/>
      <c r="H34" s="622"/>
      <c r="I34" s="622"/>
      <c r="J34" s="622"/>
      <c r="K34" s="622"/>
      <c r="L34" s="622"/>
      <c r="M34" s="622"/>
      <c r="N34" s="622"/>
      <c r="O34" s="819"/>
      <c r="P34" s="834"/>
      <c r="Q34" s="845"/>
      <c r="R34" s="845"/>
      <c r="S34" s="845"/>
      <c r="T34" s="845"/>
      <c r="U34" s="845"/>
      <c r="V34" s="906" t="s">
        <v>21</v>
      </c>
      <c r="W34" s="925"/>
      <c r="X34" s="945"/>
      <c r="Y34" s="945"/>
      <c r="Z34" s="945"/>
      <c r="AA34" s="945"/>
      <c r="AB34" s="945"/>
      <c r="AC34" s="906" t="s">
        <v>21</v>
      </c>
      <c r="AD34" s="1013"/>
      <c r="AE34" s="1025"/>
      <c r="AF34" s="1025"/>
      <c r="AG34" s="1025"/>
      <c r="AH34" s="1025"/>
      <c r="AI34" s="1025"/>
      <c r="AJ34" s="1061" t="s">
        <v>21</v>
      </c>
      <c r="AL34" s="396"/>
    </row>
    <row r="35" spans="1:38" ht="22.5" customHeight="1">
      <c r="A35" s="418"/>
      <c r="B35" s="507"/>
      <c r="C35" s="582" t="s">
        <v>413</v>
      </c>
      <c r="D35" s="624"/>
      <c r="E35" s="624"/>
      <c r="F35" s="624"/>
      <c r="G35" s="624"/>
      <c r="H35" s="624"/>
      <c r="I35" s="624"/>
      <c r="J35" s="624"/>
      <c r="K35" s="624"/>
      <c r="L35" s="624"/>
      <c r="M35" s="624"/>
      <c r="N35" s="624"/>
      <c r="O35" s="821"/>
      <c r="P35" s="834"/>
      <c r="Q35" s="845"/>
      <c r="R35" s="845"/>
      <c r="S35" s="845"/>
      <c r="T35" s="845"/>
      <c r="U35" s="845"/>
      <c r="V35" s="906" t="s">
        <v>21</v>
      </c>
      <c r="W35" s="925"/>
      <c r="X35" s="945"/>
      <c r="Y35" s="945"/>
      <c r="Z35" s="945"/>
      <c r="AA35" s="945"/>
      <c r="AB35" s="945"/>
      <c r="AC35" s="906" t="s">
        <v>21</v>
      </c>
      <c r="AD35" s="1013"/>
      <c r="AE35" s="1025"/>
      <c r="AF35" s="1025"/>
      <c r="AG35" s="1025"/>
      <c r="AH35" s="1025"/>
      <c r="AI35" s="1025"/>
      <c r="AJ35" s="1061" t="s">
        <v>21</v>
      </c>
      <c r="AL35" s="396"/>
    </row>
    <row r="36" spans="1:38" ht="24.75" customHeight="1">
      <c r="A36" s="419"/>
      <c r="B36" s="508"/>
      <c r="C36" s="583" t="s">
        <v>176</v>
      </c>
      <c r="D36" s="625"/>
      <c r="E36" s="625"/>
      <c r="F36" s="625"/>
      <c r="G36" s="625"/>
      <c r="H36" s="625"/>
      <c r="I36" s="625"/>
      <c r="J36" s="625"/>
      <c r="K36" s="625"/>
      <c r="L36" s="625"/>
      <c r="M36" s="626"/>
      <c r="N36" s="626"/>
      <c r="O36" s="822"/>
      <c r="P36" s="835"/>
      <c r="Q36" s="846"/>
      <c r="R36" s="846"/>
      <c r="S36" s="846"/>
      <c r="T36" s="846"/>
      <c r="U36" s="846"/>
      <c r="V36" s="907" t="s">
        <v>21</v>
      </c>
      <c r="W36" s="926"/>
      <c r="X36" s="946"/>
      <c r="Y36" s="946"/>
      <c r="Z36" s="946"/>
      <c r="AA36" s="946"/>
      <c r="AB36" s="946"/>
      <c r="AC36" s="907" t="s">
        <v>21</v>
      </c>
      <c r="AD36" s="1014"/>
      <c r="AE36" s="1026"/>
      <c r="AF36" s="1026"/>
      <c r="AG36" s="1026"/>
      <c r="AH36" s="1026"/>
      <c r="AI36" s="1026"/>
      <c r="AJ36" s="1062" t="s">
        <v>21</v>
      </c>
      <c r="AL36" s="396"/>
    </row>
    <row r="37" spans="1:38" ht="7.5" customHeight="1">
      <c r="A37" s="420"/>
      <c r="B37" s="287"/>
      <c r="C37" s="584"/>
      <c r="D37" s="626"/>
      <c r="E37" s="626"/>
      <c r="F37" s="626"/>
      <c r="G37" s="626"/>
      <c r="H37" s="626"/>
      <c r="I37" s="626"/>
      <c r="J37" s="626"/>
      <c r="M37" s="775"/>
      <c r="N37" s="775"/>
      <c r="O37" s="775"/>
      <c r="AL37" s="396"/>
    </row>
    <row r="38" spans="1:38" ht="15" customHeight="1">
      <c r="A38" s="421" t="s">
        <v>407</v>
      </c>
    </row>
    <row r="39" spans="1:38" ht="22.5" customHeight="1">
      <c r="A39" s="422" t="s">
        <v>149</v>
      </c>
      <c r="B39" s="509" t="s">
        <v>424</v>
      </c>
      <c r="C39" s="509"/>
      <c r="D39" s="509"/>
      <c r="E39" s="509"/>
      <c r="F39" s="509"/>
      <c r="G39" s="509"/>
      <c r="H39" s="509"/>
      <c r="I39" s="509"/>
      <c r="J39" s="509"/>
      <c r="K39" s="509"/>
      <c r="L39" s="509"/>
      <c r="M39" s="509"/>
      <c r="N39" s="509"/>
      <c r="O39" s="509"/>
      <c r="P39" s="509"/>
      <c r="Q39" s="509"/>
      <c r="R39" s="509"/>
      <c r="S39" s="509"/>
      <c r="T39" s="509"/>
      <c r="U39" s="509"/>
      <c r="V39" s="509"/>
      <c r="W39" s="509"/>
      <c r="X39" s="509"/>
      <c r="Y39" s="509"/>
      <c r="Z39" s="509"/>
      <c r="AA39" s="509"/>
      <c r="AB39" s="509"/>
      <c r="AC39" s="509"/>
      <c r="AD39" s="509"/>
      <c r="AE39" s="509"/>
      <c r="AF39" s="509"/>
      <c r="AG39" s="509"/>
      <c r="AH39" s="509"/>
      <c r="AI39" s="509"/>
      <c r="AJ39" s="509"/>
      <c r="AK39" s="509"/>
    </row>
    <row r="40" spans="1:38" ht="22.5" customHeight="1">
      <c r="A40" s="422" t="s">
        <v>149</v>
      </c>
      <c r="B40" s="509" t="s">
        <v>366</v>
      </c>
      <c r="C40" s="509"/>
      <c r="D40" s="509"/>
      <c r="E40" s="509"/>
      <c r="F40" s="509"/>
      <c r="G40" s="509"/>
      <c r="H40" s="509"/>
      <c r="I40" s="509"/>
      <c r="J40" s="509"/>
      <c r="K40" s="509"/>
      <c r="L40" s="509"/>
      <c r="M40" s="509"/>
      <c r="N40" s="509"/>
      <c r="O40" s="509"/>
      <c r="P40" s="509"/>
      <c r="Q40" s="509"/>
      <c r="R40" s="509"/>
      <c r="S40" s="509"/>
      <c r="T40" s="509"/>
      <c r="U40" s="509"/>
      <c r="V40" s="509"/>
      <c r="W40" s="509"/>
      <c r="X40" s="509"/>
      <c r="Y40" s="509"/>
      <c r="Z40" s="509"/>
      <c r="AA40" s="509"/>
      <c r="AB40" s="509"/>
      <c r="AC40" s="509"/>
      <c r="AD40" s="509"/>
      <c r="AE40" s="509"/>
      <c r="AF40" s="509"/>
      <c r="AG40" s="509"/>
      <c r="AH40" s="509"/>
      <c r="AI40" s="509"/>
      <c r="AJ40" s="509"/>
      <c r="AK40" s="509"/>
    </row>
    <row r="41" spans="1:38" ht="22.5" customHeight="1">
      <c r="A41" s="422" t="s">
        <v>149</v>
      </c>
      <c r="B41" s="509" t="s">
        <v>200</v>
      </c>
      <c r="C41" s="509"/>
      <c r="D41" s="509"/>
      <c r="E41" s="509"/>
      <c r="F41" s="509"/>
      <c r="G41" s="509"/>
      <c r="H41" s="509"/>
      <c r="I41" s="509"/>
      <c r="J41" s="509"/>
      <c r="K41" s="509"/>
      <c r="L41" s="509"/>
      <c r="M41" s="509"/>
      <c r="N41" s="509"/>
      <c r="O41" s="509"/>
      <c r="P41" s="509"/>
      <c r="Q41" s="509"/>
      <c r="R41" s="509"/>
      <c r="S41" s="509"/>
      <c r="T41" s="509"/>
      <c r="U41" s="509"/>
      <c r="V41" s="509"/>
      <c r="W41" s="509"/>
      <c r="X41" s="509"/>
      <c r="Y41" s="509"/>
      <c r="Z41" s="509"/>
      <c r="AA41" s="509"/>
      <c r="AB41" s="509"/>
      <c r="AC41" s="509"/>
      <c r="AD41" s="509"/>
      <c r="AE41" s="509"/>
      <c r="AF41" s="509"/>
      <c r="AG41" s="509"/>
      <c r="AH41" s="509"/>
      <c r="AI41" s="509"/>
      <c r="AJ41" s="509"/>
      <c r="AK41" s="509"/>
    </row>
    <row r="42" spans="1:38" ht="13.5" customHeight="1">
      <c r="A42" s="422" t="s">
        <v>149</v>
      </c>
      <c r="B42" s="509" t="s">
        <v>24</v>
      </c>
      <c r="C42" s="509"/>
      <c r="D42" s="509"/>
      <c r="E42" s="509"/>
      <c r="F42" s="509"/>
      <c r="G42" s="509"/>
      <c r="H42" s="509"/>
      <c r="I42" s="509"/>
      <c r="J42" s="509"/>
      <c r="K42" s="509"/>
      <c r="L42" s="509"/>
      <c r="M42" s="509"/>
      <c r="N42" s="509"/>
      <c r="O42" s="509"/>
      <c r="P42" s="509"/>
      <c r="Q42" s="509"/>
      <c r="R42" s="509"/>
      <c r="S42" s="509"/>
      <c r="T42" s="509"/>
      <c r="U42" s="509"/>
      <c r="V42" s="509"/>
      <c r="W42" s="509"/>
      <c r="X42" s="509"/>
      <c r="Y42" s="509"/>
      <c r="Z42" s="509"/>
      <c r="AA42" s="509"/>
      <c r="AB42" s="509"/>
      <c r="AC42" s="509"/>
      <c r="AD42" s="509"/>
      <c r="AE42" s="509"/>
      <c r="AF42" s="509"/>
      <c r="AG42" s="509"/>
      <c r="AH42" s="509"/>
      <c r="AI42" s="509"/>
      <c r="AJ42" s="509"/>
      <c r="AK42" s="509"/>
    </row>
    <row r="43" spans="1:38" ht="13.5" customHeight="1">
      <c r="A43" s="422" t="s">
        <v>149</v>
      </c>
      <c r="B43" s="509" t="s">
        <v>328</v>
      </c>
      <c r="C43" s="509"/>
      <c r="D43" s="509"/>
      <c r="E43" s="509"/>
      <c r="F43" s="509"/>
      <c r="G43" s="509"/>
      <c r="H43" s="509"/>
      <c r="I43" s="509"/>
      <c r="J43" s="509"/>
      <c r="K43" s="509"/>
      <c r="L43" s="509"/>
      <c r="M43" s="509"/>
      <c r="N43" s="509"/>
      <c r="O43" s="509"/>
      <c r="P43" s="509"/>
      <c r="Q43" s="509"/>
      <c r="R43" s="509"/>
      <c r="S43" s="509"/>
      <c r="T43" s="509"/>
      <c r="U43" s="509"/>
      <c r="V43" s="509"/>
      <c r="W43" s="509"/>
      <c r="X43" s="509"/>
      <c r="Y43" s="509"/>
      <c r="Z43" s="509"/>
      <c r="AA43" s="509"/>
      <c r="AB43" s="509"/>
      <c r="AC43" s="509"/>
      <c r="AD43" s="509"/>
      <c r="AE43" s="509"/>
      <c r="AF43" s="509"/>
      <c r="AG43" s="509"/>
      <c r="AH43" s="509"/>
      <c r="AI43" s="509"/>
      <c r="AJ43" s="509"/>
      <c r="AK43" s="509"/>
    </row>
    <row r="44" spans="1:38" ht="33.75" customHeight="1">
      <c r="A44" s="422" t="s">
        <v>149</v>
      </c>
      <c r="B44" s="502" t="s">
        <v>105</v>
      </c>
      <c r="C44" s="509"/>
      <c r="D44" s="509"/>
      <c r="E44" s="509"/>
      <c r="F44" s="509"/>
      <c r="G44" s="509"/>
      <c r="H44" s="509"/>
      <c r="I44" s="509"/>
      <c r="J44" s="509"/>
      <c r="K44" s="509"/>
      <c r="L44" s="509"/>
      <c r="M44" s="509"/>
      <c r="N44" s="509"/>
      <c r="O44" s="509"/>
      <c r="P44" s="509"/>
      <c r="Q44" s="509"/>
      <c r="R44" s="509"/>
      <c r="S44" s="509"/>
      <c r="T44" s="509"/>
      <c r="U44" s="509"/>
      <c r="V44" s="509"/>
      <c r="W44" s="509"/>
      <c r="X44" s="509"/>
      <c r="Y44" s="509"/>
      <c r="Z44" s="509"/>
      <c r="AA44" s="509"/>
      <c r="AB44" s="509"/>
      <c r="AC44" s="509"/>
      <c r="AD44" s="509"/>
      <c r="AE44" s="509"/>
      <c r="AF44" s="509"/>
      <c r="AG44" s="509"/>
      <c r="AH44" s="509"/>
      <c r="AI44" s="509"/>
      <c r="AJ44" s="509"/>
      <c r="AK44" s="509"/>
    </row>
    <row r="45" spans="1:38" ht="13.5" customHeight="1">
      <c r="A45" s="422" t="s">
        <v>149</v>
      </c>
      <c r="B45" s="509" t="s">
        <v>473</v>
      </c>
      <c r="C45" s="585"/>
      <c r="D45" s="585"/>
      <c r="E45" s="585"/>
      <c r="F45" s="585"/>
      <c r="G45" s="585"/>
      <c r="H45" s="585"/>
      <c r="I45" s="585"/>
      <c r="J45" s="585"/>
      <c r="K45" s="585"/>
      <c r="L45" s="585"/>
      <c r="M45" s="585"/>
      <c r="N45" s="585"/>
      <c r="O45" s="585"/>
      <c r="P45" s="585"/>
      <c r="Q45" s="585"/>
      <c r="R45" s="585"/>
      <c r="S45" s="585"/>
      <c r="T45" s="585"/>
      <c r="U45" s="585"/>
      <c r="V45" s="585"/>
      <c r="W45" s="585"/>
      <c r="X45" s="585"/>
      <c r="Y45" s="585"/>
      <c r="Z45" s="585"/>
      <c r="AA45" s="585"/>
      <c r="AB45" s="585"/>
      <c r="AC45" s="585"/>
      <c r="AD45" s="585"/>
      <c r="AE45" s="585"/>
      <c r="AF45" s="585"/>
      <c r="AG45" s="585"/>
      <c r="AH45" s="585"/>
      <c r="AI45" s="585"/>
      <c r="AJ45" s="585"/>
      <c r="AK45" s="585"/>
    </row>
    <row r="46" spans="1:38" ht="18" customHeight="1">
      <c r="A46" s="423" t="s">
        <v>408</v>
      </c>
      <c r="B46" s="509"/>
      <c r="C46" s="585"/>
      <c r="D46" s="585"/>
      <c r="E46" s="585"/>
      <c r="F46" s="585"/>
      <c r="G46" s="585"/>
      <c r="H46" s="585"/>
      <c r="I46" s="585"/>
      <c r="J46" s="585"/>
      <c r="K46" s="585"/>
      <c r="L46" s="585"/>
      <c r="M46" s="585"/>
      <c r="N46" s="585"/>
      <c r="O46" s="585"/>
      <c r="P46" s="585"/>
      <c r="Q46" s="585"/>
      <c r="R46" s="585"/>
      <c r="S46" s="585"/>
      <c r="T46" s="585"/>
      <c r="U46" s="585"/>
      <c r="V46" s="585"/>
      <c r="W46" s="585"/>
      <c r="X46" s="585"/>
      <c r="Y46" s="585"/>
      <c r="Z46" s="585"/>
      <c r="AA46" s="585"/>
      <c r="AB46" s="585"/>
      <c r="AC46" s="585"/>
      <c r="AD46" s="585"/>
      <c r="AE46" s="585"/>
      <c r="AF46" s="585"/>
      <c r="AG46" s="585"/>
      <c r="AH46" s="585"/>
      <c r="AI46" s="585"/>
      <c r="AJ46" s="585"/>
      <c r="AK46" s="585"/>
    </row>
    <row r="47" spans="1:38" ht="25.5" customHeight="1">
      <c r="A47" s="422" t="s">
        <v>149</v>
      </c>
      <c r="B47" s="502" t="s">
        <v>471</v>
      </c>
      <c r="C47" s="502"/>
      <c r="D47" s="502"/>
      <c r="E47" s="502"/>
      <c r="F47" s="502"/>
      <c r="G47" s="502"/>
      <c r="H47" s="502"/>
      <c r="I47" s="502"/>
      <c r="J47" s="502"/>
      <c r="K47" s="502"/>
      <c r="L47" s="502"/>
      <c r="M47" s="502"/>
      <c r="N47" s="502"/>
      <c r="O47" s="502"/>
      <c r="P47" s="502"/>
      <c r="Q47" s="502"/>
      <c r="R47" s="502"/>
      <c r="S47" s="502"/>
      <c r="T47" s="502"/>
      <c r="U47" s="502"/>
      <c r="V47" s="502"/>
      <c r="W47" s="502"/>
      <c r="X47" s="502"/>
      <c r="Y47" s="502"/>
      <c r="Z47" s="502"/>
      <c r="AA47" s="502"/>
      <c r="AB47" s="502"/>
      <c r="AC47" s="502"/>
      <c r="AD47" s="502"/>
      <c r="AE47" s="502"/>
      <c r="AF47" s="502"/>
      <c r="AG47" s="502"/>
      <c r="AH47" s="502"/>
      <c r="AI47" s="502"/>
      <c r="AJ47" s="502"/>
      <c r="AK47" s="502"/>
    </row>
    <row r="48" spans="1:38" ht="22.5" customHeight="1">
      <c r="A48" s="422" t="s">
        <v>149</v>
      </c>
      <c r="B48" s="509" t="s">
        <v>449</v>
      </c>
      <c r="C48" s="509"/>
      <c r="D48" s="509"/>
      <c r="E48" s="509"/>
      <c r="F48" s="509"/>
      <c r="G48" s="509"/>
      <c r="H48" s="509"/>
      <c r="I48" s="509"/>
      <c r="J48" s="509"/>
      <c r="K48" s="509"/>
      <c r="L48" s="509"/>
      <c r="M48" s="509"/>
      <c r="N48" s="509"/>
      <c r="O48" s="509"/>
      <c r="P48" s="509"/>
      <c r="Q48" s="509"/>
      <c r="R48" s="509"/>
      <c r="S48" s="509"/>
      <c r="T48" s="509"/>
      <c r="U48" s="509"/>
      <c r="V48" s="509"/>
      <c r="W48" s="509"/>
      <c r="X48" s="509"/>
      <c r="Y48" s="509"/>
      <c r="Z48" s="509"/>
      <c r="AA48" s="509"/>
      <c r="AB48" s="509"/>
      <c r="AC48" s="509"/>
      <c r="AD48" s="509"/>
      <c r="AE48" s="509"/>
      <c r="AF48" s="509"/>
      <c r="AG48" s="509"/>
      <c r="AH48" s="509"/>
      <c r="AI48" s="509"/>
      <c r="AJ48" s="509"/>
      <c r="AK48" s="509"/>
    </row>
    <row r="49" spans="1:47" ht="17.25" customHeight="1">
      <c r="A49" s="423" t="s">
        <v>410</v>
      </c>
      <c r="B49" s="509"/>
      <c r="C49" s="509"/>
      <c r="D49" s="509"/>
      <c r="E49" s="509"/>
      <c r="F49" s="509"/>
      <c r="G49" s="509"/>
      <c r="H49" s="509"/>
      <c r="I49" s="509"/>
      <c r="J49" s="509"/>
      <c r="K49" s="509"/>
      <c r="L49" s="509"/>
      <c r="M49" s="509"/>
      <c r="N49" s="509"/>
      <c r="O49" s="509"/>
      <c r="P49" s="509"/>
      <c r="Q49" s="509"/>
      <c r="R49" s="509"/>
      <c r="S49" s="509"/>
      <c r="T49" s="509"/>
      <c r="U49" s="509"/>
      <c r="V49" s="509"/>
      <c r="W49" s="509"/>
      <c r="X49" s="509"/>
      <c r="Y49" s="509"/>
      <c r="Z49" s="509"/>
      <c r="AA49" s="509"/>
      <c r="AB49" s="509"/>
      <c r="AC49" s="509"/>
      <c r="AD49" s="509"/>
      <c r="AE49" s="509"/>
      <c r="AF49" s="509"/>
      <c r="AG49" s="509"/>
      <c r="AH49" s="509"/>
      <c r="AI49" s="509"/>
      <c r="AJ49" s="509"/>
      <c r="AK49" s="509"/>
    </row>
    <row r="50" spans="1:47" ht="33.75" customHeight="1">
      <c r="A50" s="424" t="s">
        <v>149</v>
      </c>
      <c r="B50" s="510" t="s">
        <v>465</v>
      </c>
      <c r="C50" s="510"/>
      <c r="D50" s="510"/>
      <c r="E50" s="510"/>
      <c r="F50" s="510"/>
      <c r="G50" s="510"/>
      <c r="H50" s="510"/>
      <c r="I50" s="510"/>
      <c r="J50" s="510"/>
      <c r="K50" s="510"/>
      <c r="L50" s="510"/>
      <c r="M50" s="510"/>
      <c r="N50" s="510"/>
      <c r="O50" s="510"/>
      <c r="P50" s="510"/>
      <c r="Q50" s="510"/>
      <c r="R50" s="510"/>
      <c r="S50" s="510"/>
      <c r="T50" s="510"/>
      <c r="U50" s="510"/>
      <c r="V50" s="510"/>
      <c r="W50" s="510"/>
      <c r="X50" s="510"/>
      <c r="Y50" s="510"/>
      <c r="Z50" s="510"/>
      <c r="AA50" s="510"/>
      <c r="AB50" s="510"/>
      <c r="AC50" s="510"/>
      <c r="AD50" s="510"/>
      <c r="AE50" s="510"/>
      <c r="AF50" s="510"/>
      <c r="AG50" s="510"/>
      <c r="AH50" s="510"/>
      <c r="AI50" s="510"/>
      <c r="AJ50" s="510"/>
      <c r="AK50" s="510"/>
      <c r="AL50" s="420"/>
    </row>
    <row r="51" spans="1:47" ht="4.5" customHeight="1">
      <c r="A51" s="151"/>
      <c r="B51" s="501"/>
      <c r="C51" s="576"/>
      <c r="D51" s="576"/>
      <c r="E51" s="576"/>
      <c r="F51" s="576"/>
      <c r="G51" s="576"/>
      <c r="H51" s="576"/>
      <c r="I51" s="576"/>
      <c r="J51" s="576"/>
      <c r="K51" s="576"/>
      <c r="L51" s="576"/>
      <c r="M51" s="576"/>
      <c r="N51" s="576"/>
      <c r="O51" s="576"/>
      <c r="P51" s="576"/>
      <c r="Q51" s="576"/>
      <c r="R51" s="576"/>
      <c r="S51" s="576"/>
      <c r="T51" s="576"/>
      <c r="U51" s="576"/>
      <c r="V51" s="576"/>
      <c r="W51" s="576"/>
      <c r="X51" s="576"/>
      <c r="Y51" s="576"/>
      <c r="Z51" s="576"/>
      <c r="AA51" s="576"/>
      <c r="AB51" s="576"/>
      <c r="AC51" s="576"/>
      <c r="AD51" s="576"/>
      <c r="AE51" s="576"/>
      <c r="AF51" s="576"/>
      <c r="AG51" s="576"/>
      <c r="AH51" s="576"/>
      <c r="AI51" s="576"/>
      <c r="AJ51" s="151"/>
      <c r="AT51" s="1204"/>
    </row>
    <row r="52" spans="1:47" ht="15" customHeight="1">
      <c r="A52" s="151" t="s">
        <v>425</v>
      </c>
      <c r="B52" s="501"/>
      <c r="C52" s="576"/>
      <c r="D52" s="576"/>
      <c r="E52" s="576"/>
      <c r="F52" s="576"/>
      <c r="G52" s="576"/>
      <c r="H52" s="576"/>
      <c r="I52" s="576"/>
      <c r="J52" s="576"/>
      <c r="K52" s="576"/>
      <c r="L52" s="576"/>
      <c r="M52" s="576"/>
      <c r="N52" s="576"/>
      <c r="O52" s="576"/>
      <c r="P52" s="576"/>
      <c r="Q52" s="576"/>
      <c r="R52" s="576"/>
      <c r="S52" s="576"/>
      <c r="T52" s="576"/>
      <c r="U52" s="576"/>
      <c r="V52" s="576"/>
      <c r="W52" s="576"/>
      <c r="X52" s="576"/>
      <c r="Y52" s="576"/>
      <c r="Z52" s="576"/>
      <c r="AA52" s="576"/>
      <c r="AB52" s="576"/>
      <c r="AC52" s="576"/>
      <c r="AD52" s="576"/>
      <c r="AE52" s="576"/>
      <c r="AF52" s="576"/>
      <c r="AG52" s="576"/>
      <c r="AH52" s="576"/>
      <c r="AI52" s="576"/>
      <c r="AJ52" s="151"/>
      <c r="AT52" s="1204"/>
    </row>
    <row r="53" spans="1:47" ht="17.25" customHeight="1">
      <c r="A53" s="425" t="s">
        <v>57</v>
      </c>
      <c r="B53" s="425"/>
      <c r="C53" s="425"/>
      <c r="D53" s="425"/>
      <c r="E53" s="425"/>
      <c r="F53" s="425"/>
      <c r="G53" s="425"/>
      <c r="H53" s="425"/>
      <c r="I53" s="425"/>
      <c r="J53" s="425"/>
      <c r="K53" s="425"/>
      <c r="L53" s="425"/>
      <c r="M53" s="425"/>
      <c r="N53" s="425"/>
      <c r="O53" s="425"/>
      <c r="P53" s="425"/>
      <c r="Q53" s="425"/>
      <c r="R53" s="425"/>
      <c r="S53" s="425"/>
      <c r="T53" s="425"/>
      <c r="U53" s="425"/>
      <c r="V53" s="425"/>
      <c r="W53" s="425"/>
      <c r="X53" s="425"/>
      <c r="Y53" s="425"/>
      <c r="Z53" s="425"/>
      <c r="AA53" s="425"/>
      <c r="AB53" s="425" t="s">
        <v>416</v>
      </c>
      <c r="AC53" s="425"/>
      <c r="AD53" s="425"/>
      <c r="AE53" s="425"/>
      <c r="AF53" s="425"/>
      <c r="AG53" s="425"/>
      <c r="AH53" s="425"/>
      <c r="AI53" s="425"/>
      <c r="AJ53" s="425"/>
      <c r="AK53" s="425"/>
      <c r="AU53" s="1204"/>
    </row>
    <row r="54" spans="1:47" ht="17.25" customHeight="1">
      <c r="A54" s="425" t="s">
        <v>197</v>
      </c>
      <c r="B54" s="425"/>
      <c r="C54" s="425"/>
      <c r="D54" s="425"/>
      <c r="E54" s="425"/>
      <c r="F54" s="425"/>
      <c r="G54" s="425"/>
      <c r="H54" s="425"/>
      <c r="I54" s="425"/>
      <c r="J54" s="425"/>
      <c r="K54" s="425"/>
      <c r="L54" s="425"/>
      <c r="M54" s="425"/>
      <c r="N54" s="425"/>
      <c r="O54" s="425"/>
      <c r="P54" s="425"/>
      <c r="Q54" s="425"/>
      <c r="R54" s="425"/>
      <c r="S54" s="425"/>
      <c r="T54" s="425"/>
      <c r="U54" s="425"/>
      <c r="V54" s="425"/>
      <c r="W54" s="425"/>
      <c r="X54" s="425"/>
      <c r="Y54" s="425"/>
      <c r="Z54" s="425"/>
      <c r="AA54" s="425"/>
      <c r="AB54" s="425" t="s">
        <v>415</v>
      </c>
      <c r="AC54" s="425"/>
      <c r="AD54" s="425"/>
      <c r="AE54" s="425"/>
      <c r="AF54" s="425"/>
      <c r="AG54" s="425"/>
      <c r="AH54" s="425"/>
      <c r="AI54" s="425"/>
      <c r="AJ54" s="425"/>
      <c r="AK54" s="425"/>
      <c r="AU54" s="1204"/>
    </row>
    <row r="55" spans="1:47" s="396" customFormat="1" ht="18" customHeight="1">
      <c r="A55" s="225" t="s">
        <v>418</v>
      </c>
      <c r="B55" s="232"/>
      <c r="C55" s="232"/>
      <c r="D55" s="232"/>
      <c r="E55" s="232"/>
      <c r="F55" s="232"/>
      <c r="G55" s="232"/>
      <c r="H55" s="232"/>
      <c r="I55" s="232"/>
      <c r="J55" s="232"/>
      <c r="K55" s="232"/>
      <c r="L55" s="232"/>
      <c r="M55" s="776"/>
      <c r="N55" s="781"/>
      <c r="O55" s="823" t="s">
        <v>77</v>
      </c>
      <c r="P55" s="823"/>
      <c r="Q55" s="847"/>
      <c r="R55" s="847"/>
      <c r="S55" s="823" t="s">
        <v>37</v>
      </c>
      <c r="T55" s="847"/>
      <c r="U55" s="847"/>
      <c r="V55" s="823" t="s">
        <v>42</v>
      </c>
      <c r="W55" s="908" t="s">
        <v>43</v>
      </c>
      <c r="X55" s="908"/>
      <c r="Y55" s="823" t="s">
        <v>77</v>
      </c>
      <c r="Z55" s="823"/>
      <c r="AA55" s="847"/>
      <c r="AB55" s="847"/>
      <c r="AC55" s="823" t="s">
        <v>37</v>
      </c>
      <c r="AD55" s="847"/>
      <c r="AE55" s="847"/>
      <c r="AF55" s="823" t="s">
        <v>42</v>
      </c>
      <c r="AG55" s="823" t="s">
        <v>230</v>
      </c>
      <c r="AH55" s="823" t="str">
        <f>IF(Q55&gt;=1,(AA55*12+AD55)-(Q55*12+T55)+1,"")</f>
        <v/>
      </c>
      <c r="AI55" s="908" t="s">
        <v>238</v>
      </c>
      <c r="AJ55" s="908"/>
      <c r="AK55" s="799" t="s">
        <v>89</v>
      </c>
    </row>
    <row r="56" spans="1:47" s="397" customFormat="1" ht="15" customHeight="1">
      <c r="A56" s="426"/>
      <c r="B56" s="511"/>
      <c r="C56" s="511"/>
      <c r="D56" s="511"/>
      <c r="E56" s="511"/>
      <c r="F56" s="511"/>
      <c r="G56" s="511"/>
      <c r="H56" s="511"/>
      <c r="I56" s="511"/>
      <c r="J56" s="511"/>
      <c r="K56" s="511"/>
      <c r="L56" s="511"/>
      <c r="M56" s="511"/>
      <c r="N56" s="511"/>
      <c r="O56" s="511"/>
      <c r="P56" s="511"/>
      <c r="Q56" s="511"/>
      <c r="R56" s="511"/>
      <c r="S56" s="511"/>
      <c r="T56" s="511"/>
      <c r="U56" s="511"/>
      <c r="V56" s="511"/>
      <c r="W56" s="511"/>
      <c r="X56" s="511"/>
      <c r="Y56" s="511"/>
      <c r="Z56" s="511"/>
      <c r="AA56" s="511"/>
      <c r="AB56" s="511"/>
      <c r="AC56" s="511"/>
      <c r="AD56" s="511"/>
      <c r="AE56" s="511"/>
      <c r="AF56" s="511"/>
      <c r="AG56" s="511"/>
      <c r="AH56" s="511"/>
      <c r="AI56" s="511"/>
      <c r="AJ56" s="1063"/>
      <c r="AK56" s="149"/>
      <c r="AT56" s="1205"/>
    </row>
    <row r="57" spans="1:47" ht="15" customHeight="1">
      <c r="A57" s="151" t="s">
        <v>426</v>
      </c>
      <c r="B57" s="501"/>
      <c r="C57" s="576"/>
      <c r="D57" s="576"/>
      <c r="E57" s="576"/>
      <c r="F57" s="576"/>
      <c r="G57" s="576"/>
      <c r="H57" s="576"/>
      <c r="I57" s="576"/>
      <c r="J57" s="576"/>
      <c r="K57" s="576"/>
      <c r="L57" s="576"/>
      <c r="M57" s="576"/>
      <c r="N57" s="576"/>
      <c r="O57" s="576"/>
      <c r="P57" s="576"/>
      <c r="Q57" s="576"/>
      <c r="R57" s="576"/>
      <c r="S57" s="576"/>
      <c r="T57" s="576"/>
      <c r="U57" s="576"/>
      <c r="V57" s="576"/>
      <c r="W57" s="576"/>
      <c r="X57" s="576"/>
      <c r="Y57" s="226"/>
      <c r="Z57" s="576"/>
      <c r="AA57" s="576"/>
      <c r="AB57" s="576"/>
      <c r="AC57" s="576"/>
      <c r="AD57" s="576"/>
      <c r="AE57" s="576"/>
      <c r="AF57" s="576"/>
      <c r="AG57" s="576"/>
      <c r="AH57" s="576"/>
      <c r="AI57" s="576"/>
      <c r="AJ57" s="151"/>
      <c r="AT57" s="1204"/>
    </row>
    <row r="58" spans="1:47" ht="6" customHeight="1">
      <c r="A58" s="151"/>
      <c r="B58" s="512"/>
      <c r="C58" s="512"/>
      <c r="D58" s="512"/>
      <c r="E58" s="512"/>
      <c r="F58" s="512"/>
      <c r="G58" s="512"/>
      <c r="H58" s="512"/>
      <c r="I58" s="512"/>
      <c r="J58" s="512"/>
      <c r="K58" s="512"/>
      <c r="L58" s="512"/>
      <c r="M58" s="512"/>
      <c r="N58" s="512"/>
      <c r="O58" s="512"/>
      <c r="P58" s="512"/>
      <c r="Q58" s="512"/>
      <c r="R58" s="512"/>
      <c r="S58" s="512"/>
      <c r="T58" s="512"/>
      <c r="U58" s="512"/>
      <c r="V58" s="512"/>
      <c r="W58" s="512"/>
      <c r="X58" s="512"/>
      <c r="Y58" s="512"/>
      <c r="Z58" s="512"/>
      <c r="AA58" s="512"/>
      <c r="AB58" s="512"/>
      <c r="AC58" s="512"/>
      <c r="AD58" s="512"/>
      <c r="AE58" s="512"/>
      <c r="AF58" s="512"/>
      <c r="AG58" s="512"/>
      <c r="AH58" s="512"/>
      <c r="AI58" s="512"/>
      <c r="AJ58" s="512"/>
      <c r="AK58" s="512"/>
      <c r="AT58" s="1204"/>
    </row>
    <row r="59" spans="1:47" ht="17.25" customHeight="1">
      <c r="A59" s="427" t="s">
        <v>351</v>
      </c>
      <c r="B59" s="425"/>
      <c r="C59" s="425"/>
      <c r="D59" s="425"/>
      <c r="E59" s="425"/>
      <c r="F59" s="425"/>
      <c r="G59" s="425"/>
      <c r="H59" s="425"/>
      <c r="I59" s="425"/>
      <c r="J59" s="425"/>
      <c r="K59" s="425"/>
      <c r="L59" s="425"/>
      <c r="M59" s="425"/>
      <c r="N59" s="425"/>
      <c r="O59" s="425"/>
      <c r="P59" s="425"/>
      <c r="Q59" s="425"/>
      <c r="R59" s="425"/>
      <c r="S59" s="425"/>
      <c r="T59" s="425"/>
      <c r="U59" s="425"/>
      <c r="V59" s="425"/>
      <c r="W59" s="425"/>
      <c r="X59" s="425"/>
      <c r="Y59" s="425"/>
      <c r="Z59" s="425"/>
      <c r="AA59" s="425"/>
      <c r="AB59" s="425" t="s">
        <v>442</v>
      </c>
      <c r="AC59" s="425"/>
      <c r="AD59" s="425"/>
      <c r="AE59" s="425"/>
      <c r="AF59" s="425"/>
      <c r="AG59" s="425"/>
      <c r="AH59" s="425"/>
      <c r="AI59" s="425"/>
      <c r="AJ59" s="425"/>
      <c r="AK59" s="425"/>
      <c r="AU59" s="1204"/>
    </row>
    <row r="60" spans="1:47" ht="17.25" customHeight="1">
      <c r="A60" s="425" t="s">
        <v>81</v>
      </c>
      <c r="B60" s="425"/>
      <c r="C60" s="425"/>
      <c r="D60" s="425"/>
      <c r="E60" s="425"/>
      <c r="F60" s="425"/>
      <c r="G60" s="425"/>
      <c r="H60" s="425"/>
      <c r="I60" s="425"/>
      <c r="J60" s="425"/>
      <c r="K60" s="425"/>
      <c r="L60" s="425"/>
      <c r="M60" s="425"/>
      <c r="N60" s="425"/>
      <c r="O60" s="425"/>
      <c r="P60" s="425"/>
      <c r="Q60" s="425"/>
      <c r="R60" s="425"/>
      <c r="S60" s="425"/>
      <c r="T60" s="425"/>
      <c r="U60" s="425"/>
      <c r="V60" s="425"/>
      <c r="W60" s="425"/>
      <c r="X60" s="425"/>
      <c r="Y60" s="425"/>
      <c r="Z60" s="425"/>
      <c r="AA60" s="425"/>
      <c r="AB60" s="425" t="s">
        <v>417</v>
      </c>
      <c r="AC60" s="425"/>
      <c r="AD60" s="425"/>
      <c r="AE60" s="425"/>
      <c r="AF60" s="425"/>
      <c r="AG60" s="425"/>
      <c r="AH60" s="425"/>
      <c r="AI60" s="425"/>
      <c r="AJ60" s="425"/>
      <c r="AK60" s="425"/>
      <c r="AU60" s="1204"/>
    </row>
    <row r="61" spans="1:47" ht="27.75" customHeight="1">
      <c r="A61" s="427" t="s">
        <v>445</v>
      </c>
      <c r="B61" s="427"/>
      <c r="C61" s="427"/>
      <c r="D61" s="427"/>
      <c r="E61" s="427"/>
      <c r="F61" s="427"/>
      <c r="G61" s="427"/>
      <c r="H61" s="427"/>
      <c r="I61" s="427"/>
      <c r="J61" s="427"/>
      <c r="K61" s="427"/>
      <c r="L61" s="427"/>
      <c r="M61" s="427"/>
      <c r="N61" s="427"/>
      <c r="O61" s="427"/>
      <c r="P61" s="427"/>
      <c r="Q61" s="427"/>
      <c r="R61" s="427"/>
      <c r="S61" s="427"/>
      <c r="T61" s="427"/>
      <c r="U61" s="427"/>
      <c r="V61" s="427"/>
      <c r="W61" s="427"/>
      <c r="X61" s="427"/>
      <c r="Y61" s="427"/>
      <c r="Z61" s="427"/>
      <c r="AA61" s="427"/>
      <c r="AB61" s="425" t="s">
        <v>443</v>
      </c>
      <c r="AC61" s="425"/>
      <c r="AD61" s="425"/>
      <c r="AE61" s="425"/>
      <c r="AF61" s="425"/>
      <c r="AG61" s="425"/>
      <c r="AH61" s="425"/>
      <c r="AI61" s="425"/>
      <c r="AJ61" s="425"/>
      <c r="AK61" s="425"/>
      <c r="AU61" s="1204"/>
    </row>
    <row r="62" spans="1:47" ht="24" customHeight="1">
      <c r="A62" s="428" t="s">
        <v>51</v>
      </c>
      <c r="B62" s="513" t="s">
        <v>146</v>
      </c>
      <c r="C62" s="513"/>
      <c r="D62" s="513"/>
      <c r="E62" s="513"/>
      <c r="F62" s="513"/>
      <c r="G62" s="513"/>
      <c r="H62" s="513"/>
      <c r="I62" s="513"/>
      <c r="J62" s="513"/>
      <c r="K62" s="513"/>
      <c r="L62" s="759"/>
      <c r="M62" s="759"/>
      <c r="N62" s="513"/>
      <c r="O62" s="513"/>
      <c r="P62" s="836"/>
      <c r="Q62" s="836"/>
      <c r="R62" s="854"/>
      <c r="S62" s="865" t="s">
        <v>186</v>
      </c>
      <c r="T62" s="881"/>
      <c r="U62" s="881"/>
      <c r="V62" s="881"/>
      <c r="W62" s="881"/>
      <c r="X62" s="947"/>
      <c r="Y62" s="963" t="s">
        <v>320</v>
      </c>
      <c r="Z62" s="978"/>
      <c r="AA62" s="978"/>
      <c r="AB62" s="978"/>
      <c r="AC62" s="978"/>
      <c r="AD62" s="1015"/>
      <c r="AE62" s="963" t="s">
        <v>162</v>
      </c>
      <c r="AF62" s="978"/>
      <c r="AG62" s="978"/>
      <c r="AH62" s="978"/>
      <c r="AI62" s="978"/>
      <c r="AJ62" s="1015"/>
      <c r="AL62" s="1154"/>
      <c r="AM62" s="1165" t="s">
        <v>462</v>
      </c>
      <c r="AU62" s="1204"/>
    </row>
    <row r="63" spans="1:47" ht="22.5" customHeight="1">
      <c r="A63" s="429"/>
      <c r="B63" s="514" t="s">
        <v>333</v>
      </c>
      <c r="C63" s="586"/>
      <c r="D63" s="586"/>
      <c r="E63" s="586"/>
      <c r="F63" s="586"/>
      <c r="G63" s="586"/>
      <c r="H63" s="586"/>
      <c r="I63" s="586"/>
      <c r="J63" s="586"/>
      <c r="K63" s="586"/>
      <c r="L63" s="586"/>
      <c r="M63" s="586"/>
      <c r="N63" s="586"/>
      <c r="O63" s="586"/>
      <c r="P63" s="586"/>
      <c r="Q63" s="586"/>
      <c r="R63" s="855"/>
      <c r="S63" s="866"/>
      <c r="T63" s="882"/>
      <c r="U63" s="882"/>
      <c r="V63" s="882"/>
      <c r="W63" s="927"/>
      <c r="X63" s="948" t="s">
        <v>296</v>
      </c>
      <c r="Y63" s="866"/>
      <c r="Z63" s="882"/>
      <c r="AA63" s="882"/>
      <c r="AB63" s="882"/>
      <c r="AC63" s="927"/>
      <c r="AD63" s="1016" t="s">
        <v>296</v>
      </c>
      <c r="AE63" s="866"/>
      <c r="AF63" s="882"/>
      <c r="AG63" s="882"/>
      <c r="AH63" s="882"/>
      <c r="AI63" s="927"/>
      <c r="AJ63" s="1064" t="s">
        <v>21</v>
      </c>
      <c r="AM63" s="1154" t="s">
        <v>76</v>
      </c>
      <c r="AU63" s="1204"/>
    </row>
    <row r="64" spans="1:47" ht="22.5" customHeight="1">
      <c r="A64" s="429"/>
      <c r="B64" s="515" t="s">
        <v>173</v>
      </c>
      <c r="C64" s="587"/>
      <c r="D64" s="587"/>
      <c r="E64" s="587"/>
      <c r="F64" s="587"/>
      <c r="G64" s="587"/>
      <c r="H64" s="587"/>
      <c r="I64" s="587"/>
      <c r="J64" s="587"/>
      <c r="K64" s="587"/>
      <c r="L64" s="760"/>
      <c r="M64" s="760"/>
      <c r="N64" s="760"/>
      <c r="O64" s="760"/>
      <c r="P64" s="760"/>
      <c r="Q64" s="760"/>
      <c r="R64" s="856"/>
      <c r="S64" s="867"/>
      <c r="T64" s="883"/>
      <c r="U64" s="883"/>
      <c r="V64" s="883"/>
      <c r="W64" s="928"/>
      <c r="X64" s="949" t="s">
        <v>387</v>
      </c>
      <c r="Y64" s="867"/>
      <c r="Z64" s="883"/>
      <c r="AA64" s="883"/>
      <c r="AB64" s="883"/>
      <c r="AC64" s="928"/>
      <c r="AD64" s="1017" t="s">
        <v>387</v>
      </c>
      <c r="AE64" s="867"/>
      <c r="AF64" s="883"/>
      <c r="AG64" s="883"/>
      <c r="AH64" s="883"/>
      <c r="AI64" s="928"/>
      <c r="AJ64" s="1065" t="s">
        <v>85</v>
      </c>
      <c r="AM64" s="1154" t="s">
        <v>451</v>
      </c>
      <c r="AU64" s="1204"/>
    </row>
    <row r="65" spans="1:52" ht="22.5" customHeight="1">
      <c r="A65" s="429"/>
      <c r="B65" s="516" t="s">
        <v>264</v>
      </c>
      <c r="C65" s="588"/>
      <c r="D65" s="588"/>
      <c r="E65" s="588"/>
      <c r="F65" s="588"/>
      <c r="G65" s="588"/>
      <c r="H65" s="588"/>
      <c r="I65" s="588"/>
      <c r="J65" s="588"/>
      <c r="K65" s="588"/>
      <c r="L65" s="761"/>
      <c r="M65" s="761"/>
      <c r="N65" s="761"/>
      <c r="O65" s="761"/>
      <c r="P65" s="761"/>
      <c r="Q65" s="761"/>
      <c r="R65" s="761"/>
      <c r="S65" s="868"/>
      <c r="T65" s="884"/>
      <c r="U65" s="884"/>
      <c r="V65" s="884"/>
      <c r="W65" s="929"/>
      <c r="X65" s="949" t="s">
        <v>387</v>
      </c>
      <c r="Y65" s="868"/>
      <c r="Z65" s="884"/>
      <c r="AA65" s="884"/>
      <c r="AB65" s="884"/>
      <c r="AC65" s="929"/>
      <c r="AD65" s="1017" t="s">
        <v>387</v>
      </c>
      <c r="AE65" s="868"/>
      <c r="AF65" s="884"/>
      <c r="AG65" s="884"/>
      <c r="AH65" s="884"/>
      <c r="AI65" s="929"/>
      <c r="AJ65" s="1065" t="s">
        <v>85</v>
      </c>
      <c r="AM65" s="1154" t="s">
        <v>460</v>
      </c>
      <c r="AU65" s="1204"/>
    </row>
    <row r="66" spans="1:52" ht="22.5" customHeight="1">
      <c r="A66" s="429"/>
      <c r="B66" s="516" t="s">
        <v>441</v>
      </c>
      <c r="C66" s="560"/>
      <c r="D66" s="560"/>
      <c r="E66" s="560"/>
      <c r="F66" s="560"/>
      <c r="G66" s="560"/>
      <c r="H66" s="560"/>
      <c r="I66" s="560"/>
      <c r="J66" s="560"/>
      <c r="K66" s="560"/>
      <c r="L66" s="762"/>
      <c r="M66" s="762"/>
      <c r="N66" s="762"/>
      <c r="O66" s="762"/>
      <c r="P66" s="762"/>
      <c r="Q66" s="762"/>
      <c r="R66" s="762"/>
      <c r="S66" s="869" t="str">
        <f>IFERROR(ROUND(S63/S64,),"")</f>
        <v/>
      </c>
      <c r="T66" s="885"/>
      <c r="U66" s="885"/>
      <c r="V66" s="885"/>
      <c r="W66" s="930"/>
      <c r="X66" s="949" t="s">
        <v>21</v>
      </c>
      <c r="Y66" s="869" t="str">
        <f>IFERROR(ROUND(Y63/Y64,),"")</f>
        <v/>
      </c>
      <c r="Z66" s="885"/>
      <c r="AA66" s="885"/>
      <c r="AB66" s="885"/>
      <c r="AC66" s="930"/>
      <c r="AD66" s="949" t="s">
        <v>21</v>
      </c>
      <c r="AE66" s="869" t="str">
        <f>IFERROR(ROUND(AE63/AE64,),"")</f>
        <v/>
      </c>
      <c r="AF66" s="885"/>
      <c r="AG66" s="885"/>
      <c r="AH66" s="885"/>
      <c r="AI66" s="930"/>
      <c r="AJ66" s="1066" t="s">
        <v>21</v>
      </c>
      <c r="AN66" s="1168"/>
      <c r="AO66" s="1177"/>
      <c r="AP66" s="1183" t="s">
        <v>2</v>
      </c>
      <c r="AQ66" s="1190" t="s">
        <v>198</v>
      </c>
      <c r="AR66" s="1183" t="s">
        <v>199</v>
      </c>
      <c r="AS66" s="1190" t="s">
        <v>239</v>
      </c>
      <c r="AT66" s="1183" t="s">
        <v>284</v>
      </c>
      <c r="AU66" s="1201" t="s">
        <v>285</v>
      </c>
      <c r="AV66" s="1213" t="s">
        <v>286</v>
      </c>
      <c r="AW66" s="1201"/>
      <c r="AX66" s="1201"/>
      <c r="AY66" s="1201"/>
      <c r="AZ66" s="1220"/>
    </row>
    <row r="67" spans="1:52" ht="18" customHeight="1">
      <c r="A67" s="429"/>
      <c r="B67" s="517" t="s">
        <v>334</v>
      </c>
      <c r="C67" s="589"/>
      <c r="D67" s="589"/>
      <c r="E67" s="589"/>
      <c r="F67" s="589"/>
      <c r="G67" s="589"/>
      <c r="H67" s="589"/>
      <c r="I67" s="589"/>
      <c r="J67" s="589"/>
      <c r="K67" s="744"/>
      <c r="L67" s="763" t="s">
        <v>293</v>
      </c>
      <c r="M67" s="777"/>
      <c r="N67" s="777"/>
      <c r="O67" s="777"/>
      <c r="P67" s="777"/>
      <c r="Q67" s="777"/>
      <c r="R67" s="777"/>
      <c r="S67" s="870">
        <f>CEILING(AP67,1)</f>
        <v>0</v>
      </c>
      <c r="T67" s="886"/>
      <c r="U67" s="886"/>
      <c r="V67" s="886"/>
      <c r="W67" s="886"/>
      <c r="X67" s="950" t="s">
        <v>296</v>
      </c>
      <c r="Y67" s="964"/>
      <c r="Z67" s="979"/>
      <c r="AA67" s="979"/>
      <c r="AB67" s="979"/>
      <c r="AC67" s="979"/>
      <c r="AD67" s="1018"/>
      <c r="AE67" s="1027"/>
      <c r="AF67" s="1032"/>
      <c r="AG67" s="1032"/>
      <c r="AH67" s="1032"/>
      <c r="AI67" s="1032"/>
      <c r="AJ67" s="1067"/>
      <c r="AN67" s="1169" t="s">
        <v>204</v>
      </c>
      <c r="AO67" s="1169" t="s">
        <v>194</v>
      </c>
      <c r="AP67" s="1184">
        <f>IFERROR(#REF!/(S65*12),0)</f>
        <v>0</v>
      </c>
      <c r="AQ67" s="1191"/>
      <c r="AR67" s="1184"/>
      <c r="AS67" s="1201"/>
      <c r="AT67" s="1206"/>
      <c r="AU67" s="1201"/>
      <c r="AV67" s="417" t="s">
        <v>287</v>
      </c>
      <c r="AW67" s="1201"/>
      <c r="AX67" s="1201"/>
      <c r="AY67" s="1201"/>
      <c r="AZ67" s="1220"/>
    </row>
    <row r="68" spans="1:52" ht="18" customHeight="1">
      <c r="A68" s="429"/>
      <c r="B68" s="448"/>
      <c r="C68" s="453"/>
      <c r="D68" s="453"/>
      <c r="E68" s="453"/>
      <c r="F68" s="453"/>
      <c r="G68" s="453"/>
      <c r="H68" s="453"/>
      <c r="I68" s="453"/>
      <c r="J68" s="453"/>
      <c r="K68" s="745"/>
      <c r="L68" s="588"/>
      <c r="M68" s="778" t="s">
        <v>72</v>
      </c>
      <c r="N68" s="796">
        <f>T68</f>
        <v>0</v>
      </c>
      <c r="O68" s="796"/>
      <c r="P68" s="796"/>
      <c r="Q68" s="778" t="s">
        <v>296</v>
      </c>
      <c r="R68" s="857" t="s">
        <v>18</v>
      </c>
      <c r="S68" s="871" t="s">
        <v>72</v>
      </c>
      <c r="T68" s="887">
        <f>S65*S67*12</f>
        <v>0</v>
      </c>
      <c r="U68" s="887"/>
      <c r="V68" s="887"/>
      <c r="W68" s="931" t="s">
        <v>296</v>
      </c>
      <c r="X68" s="951" t="s">
        <v>18</v>
      </c>
      <c r="Y68" s="964"/>
      <c r="Z68" s="979"/>
      <c r="AA68" s="979"/>
      <c r="AB68" s="979"/>
      <c r="AC68" s="979"/>
      <c r="AD68" s="1018"/>
      <c r="AE68" s="1027"/>
      <c r="AF68" s="1032"/>
      <c r="AG68" s="1032"/>
      <c r="AH68" s="1032"/>
      <c r="AI68" s="1032"/>
      <c r="AJ68" s="1067"/>
      <c r="AN68" s="1170"/>
      <c r="AO68" s="1178" t="s">
        <v>196</v>
      </c>
      <c r="AP68" s="1185" t="str">
        <f>W28</f>
        <v/>
      </c>
      <c r="AQ68" s="1192"/>
      <c r="AR68" s="1185"/>
      <c r="AS68" s="1197">
        <f>SUM(AP68:AR68)</f>
        <v>0</v>
      </c>
      <c r="AT68" s="1207">
        <f>AS68-S65*S67*12</f>
        <v>0</v>
      </c>
      <c r="AU68" s="1209" t="s">
        <v>266</v>
      </c>
      <c r="AV68" s="1214"/>
      <c r="AW68" s="1210"/>
      <c r="AX68" s="1210"/>
      <c r="AY68" s="1210"/>
      <c r="AZ68" s="1221"/>
    </row>
    <row r="69" spans="1:52" ht="18" customHeight="1">
      <c r="A69" s="429"/>
      <c r="B69" s="448"/>
      <c r="C69" s="453"/>
      <c r="D69" s="453"/>
      <c r="E69" s="453"/>
      <c r="F69" s="453"/>
      <c r="G69" s="453"/>
      <c r="H69" s="453"/>
      <c r="I69" s="453"/>
      <c r="J69" s="453"/>
      <c r="K69" s="744"/>
      <c r="L69" s="763" t="s">
        <v>45</v>
      </c>
      <c r="M69" s="777"/>
      <c r="N69" s="777"/>
      <c r="O69" s="777"/>
      <c r="P69" s="777"/>
      <c r="Q69" s="777"/>
      <c r="R69" s="777"/>
      <c r="S69" s="872" t="e">
        <f>IF((CEILING(AP70,1)-AP70)-2*(CEILING(AQ70,1)-AQ70)&gt;=0,CEILING(AP70,1),CEILING(AP70+AU71/S65/12,1))</f>
        <v>#VALUE!</v>
      </c>
      <c r="T69" s="888"/>
      <c r="U69" s="888"/>
      <c r="V69" s="888"/>
      <c r="W69" s="888"/>
      <c r="X69" s="952" t="s">
        <v>296</v>
      </c>
      <c r="Y69" s="872" t="e">
        <f>IF((CEILING(AP70,1)-AP70)-2*(CEILING(AQ70,1)-AQ70)&gt;=0,CEILING(AQ70,1),FLOOR(AQ70,1))</f>
        <v>#VALUE!</v>
      </c>
      <c r="Z69" s="888"/>
      <c r="AA69" s="888"/>
      <c r="AB69" s="888"/>
      <c r="AC69" s="888"/>
      <c r="AD69" s="952" t="s">
        <v>296</v>
      </c>
      <c r="AE69" s="1028"/>
      <c r="AF69" s="1033"/>
      <c r="AG69" s="1033"/>
      <c r="AH69" s="1033"/>
      <c r="AI69" s="1033"/>
      <c r="AJ69" s="1068"/>
      <c r="AN69" s="1169" t="s">
        <v>205</v>
      </c>
      <c r="AO69" s="1179" t="s">
        <v>201</v>
      </c>
      <c r="AP69" s="1186"/>
      <c r="AQ69" s="1193"/>
      <c r="AR69" s="1198"/>
      <c r="AS69" s="1201"/>
      <c r="AT69" s="1206"/>
      <c r="AU69" s="1201"/>
      <c r="AV69" s="417" t="s">
        <v>288</v>
      </c>
      <c r="AW69" s="1215" t="e">
        <f>AP69/AQ69</f>
        <v>#DIV/0!</v>
      </c>
      <c r="AX69" s="1218" t="e">
        <f>IF(AW69&lt;1,"  1を上回るよう配分比率を設定してください。","  1を上回ることを確認してください")</f>
        <v>#DIV/0!</v>
      </c>
      <c r="AY69" s="1218"/>
      <c r="AZ69" s="1222"/>
    </row>
    <row r="70" spans="1:52" ht="18" customHeight="1">
      <c r="A70" s="429"/>
      <c r="B70" s="448"/>
      <c r="C70" s="453"/>
      <c r="D70" s="453"/>
      <c r="E70" s="453"/>
      <c r="F70" s="453"/>
      <c r="G70" s="453"/>
      <c r="H70" s="453"/>
      <c r="I70" s="453"/>
      <c r="J70" s="453"/>
      <c r="K70" s="745"/>
      <c r="L70" s="588"/>
      <c r="M70" s="778" t="s">
        <v>72</v>
      </c>
      <c r="N70" s="796" t="e">
        <f>SUM(T70,Z70)</f>
        <v>#VALUE!</v>
      </c>
      <c r="O70" s="796"/>
      <c r="P70" s="796"/>
      <c r="Q70" s="778" t="s">
        <v>296</v>
      </c>
      <c r="R70" s="857" t="s">
        <v>18</v>
      </c>
      <c r="S70" s="873" t="s">
        <v>72</v>
      </c>
      <c r="T70" s="889" t="e">
        <f>S65*S69*12</f>
        <v>#VALUE!</v>
      </c>
      <c r="U70" s="889"/>
      <c r="V70" s="889"/>
      <c r="W70" s="932" t="s">
        <v>296</v>
      </c>
      <c r="X70" s="953" t="s">
        <v>18</v>
      </c>
      <c r="Y70" s="873" t="s">
        <v>72</v>
      </c>
      <c r="Z70" s="889" t="e">
        <f>Y65*Y69*12</f>
        <v>#VALUE!</v>
      </c>
      <c r="AA70" s="889"/>
      <c r="AB70" s="889"/>
      <c r="AC70" s="932" t="s">
        <v>296</v>
      </c>
      <c r="AD70" s="953" t="s">
        <v>18</v>
      </c>
      <c r="AE70" s="1029"/>
      <c r="AF70" s="1034"/>
      <c r="AG70" s="1034"/>
      <c r="AH70" s="1034"/>
      <c r="AI70" s="1034"/>
      <c r="AJ70" s="1069"/>
      <c r="AN70" s="1171"/>
      <c r="AO70" s="1180" t="s">
        <v>194</v>
      </c>
      <c r="AP70" s="1187" t="e">
        <f>W28/((S65+Y65/AW69)*12)</f>
        <v>#VALUE!</v>
      </c>
      <c r="AQ70" s="1194" t="e">
        <f>W28/((S65*AW69+Y65)*12)</f>
        <v>#VALUE!</v>
      </c>
      <c r="AR70" s="1187"/>
      <c r="AS70" s="1202"/>
      <c r="AT70" s="1208"/>
      <c r="AU70" s="1202"/>
      <c r="AV70" s="1181"/>
      <c r="AW70" s="1216"/>
      <c r="AX70" s="1202"/>
      <c r="AY70" s="1202"/>
      <c r="AZ70" s="1223"/>
    </row>
    <row r="71" spans="1:52" ht="18" customHeight="1">
      <c r="A71" s="429"/>
      <c r="B71" s="448"/>
      <c r="C71" s="453"/>
      <c r="D71" s="453"/>
      <c r="E71" s="453"/>
      <c r="F71" s="453"/>
      <c r="G71" s="453"/>
      <c r="H71" s="453"/>
      <c r="I71" s="453"/>
      <c r="J71" s="453"/>
      <c r="K71" s="746"/>
      <c r="L71" s="763" t="s">
        <v>213</v>
      </c>
      <c r="M71" s="777"/>
      <c r="N71" s="777"/>
      <c r="O71" s="777"/>
      <c r="P71" s="777"/>
      <c r="Q71" s="777"/>
      <c r="R71" s="777"/>
      <c r="S71" s="870" t="e">
        <f>IF((CEILING(AP73,1)-AP73)-2*(CEILING(AQ73,1)-AQ73)&gt;=0,CEILING(AP73,1),CEILING(AP73+(AU73+AU74)/S65/12,1))</f>
        <v>#VALUE!</v>
      </c>
      <c r="T71" s="886"/>
      <c r="U71" s="886"/>
      <c r="V71" s="886"/>
      <c r="W71" s="886"/>
      <c r="X71" s="950" t="s">
        <v>296</v>
      </c>
      <c r="Y71" s="870" t="e">
        <f>IF((CEILING(AP73,1)-AP73)-2*(CEILING(AQ73,1)-AQ73)&gt;=0,CEILING(AQ73,1),FLOOR(AQ73,1))</f>
        <v>#VALUE!</v>
      </c>
      <c r="Z71" s="886"/>
      <c r="AA71" s="886"/>
      <c r="AB71" s="886"/>
      <c r="AC71" s="886"/>
      <c r="AD71" s="950" t="s">
        <v>296</v>
      </c>
      <c r="AE71" s="886" t="e">
        <f>IF(Y71-2*(CEILING(AR73,1))&gt;=0,CEILING(AR73,1),FLOOR(AR73,1))</f>
        <v>#VALUE!</v>
      </c>
      <c r="AF71" s="886"/>
      <c r="AG71" s="886"/>
      <c r="AH71" s="886"/>
      <c r="AI71" s="886"/>
      <c r="AJ71" s="1070" t="s">
        <v>296</v>
      </c>
      <c r="AN71" s="1170"/>
      <c r="AO71" s="1170" t="s">
        <v>196</v>
      </c>
      <c r="AP71" s="1188" t="e">
        <f>W28/(1+Y65/S65/AW69)</f>
        <v>#VALUE!</v>
      </c>
      <c r="AQ71" s="1195" t="e">
        <f>W28/(S65/Y65*AW69+1)</f>
        <v>#VALUE!</v>
      </c>
      <c r="AR71" s="1188"/>
      <c r="AS71" s="1197" t="e">
        <f>SUM(AP71:AR71)</f>
        <v>#VALUE!</v>
      </c>
      <c r="AT71" s="1207" t="e">
        <f>AS71-S65*S69*12-Y65*Y69*12</f>
        <v>#VALUE!</v>
      </c>
      <c r="AU71" s="1210" t="e">
        <f>IF((CEILING(AP70,1)-AP70)-2*(CEILING(AQ70,1)-AQ70)&gt;=0,0,(AQ70-FLOOR(AQ70,1))*Y65*12)</f>
        <v>#VALUE!</v>
      </c>
      <c r="AV71" s="1214"/>
      <c r="AW71" s="1217"/>
      <c r="AX71" s="1210"/>
      <c r="AY71" s="1210"/>
      <c r="AZ71" s="1221"/>
    </row>
    <row r="72" spans="1:52" ht="18" customHeight="1">
      <c r="A72" s="429"/>
      <c r="B72" s="448"/>
      <c r="C72" s="453"/>
      <c r="D72" s="453"/>
      <c r="E72" s="453"/>
      <c r="F72" s="453"/>
      <c r="G72" s="453"/>
      <c r="H72" s="453"/>
      <c r="I72" s="453"/>
      <c r="J72" s="453"/>
      <c r="K72" s="745"/>
      <c r="L72" s="560"/>
      <c r="M72" s="779" t="s">
        <v>72</v>
      </c>
      <c r="N72" s="797" t="e">
        <f>SUM(T72,Z72,AF72)</f>
        <v>#VALUE!</v>
      </c>
      <c r="O72" s="797"/>
      <c r="P72" s="797"/>
      <c r="Q72" s="779" t="s">
        <v>296</v>
      </c>
      <c r="R72" s="858" t="s">
        <v>18</v>
      </c>
      <c r="S72" s="871" t="s">
        <v>72</v>
      </c>
      <c r="T72" s="887" t="e">
        <f>S65*S71*12</f>
        <v>#VALUE!</v>
      </c>
      <c r="U72" s="887"/>
      <c r="V72" s="887"/>
      <c r="W72" s="931" t="s">
        <v>296</v>
      </c>
      <c r="X72" s="953" t="s">
        <v>18</v>
      </c>
      <c r="Y72" s="871" t="s">
        <v>72</v>
      </c>
      <c r="Z72" s="887" t="e">
        <f>Y65*Y71*12</f>
        <v>#VALUE!</v>
      </c>
      <c r="AA72" s="887"/>
      <c r="AB72" s="887"/>
      <c r="AC72" s="931" t="s">
        <v>296</v>
      </c>
      <c r="AD72" s="953" t="s">
        <v>18</v>
      </c>
      <c r="AE72" s="931" t="s">
        <v>72</v>
      </c>
      <c r="AF72" s="887" t="e">
        <f>AE65*AE71*12</f>
        <v>#VALUE!</v>
      </c>
      <c r="AG72" s="887"/>
      <c r="AH72" s="887"/>
      <c r="AI72" s="931" t="s">
        <v>296</v>
      </c>
      <c r="AJ72" s="1071" t="s">
        <v>18</v>
      </c>
      <c r="AN72" s="1169" t="s">
        <v>206</v>
      </c>
      <c r="AO72" s="1181" t="s">
        <v>201</v>
      </c>
      <c r="AP72" s="1186"/>
      <c r="AQ72" s="1196"/>
      <c r="AR72" s="1199"/>
      <c r="AS72" s="1202"/>
      <c r="AT72" s="1208"/>
      <c r="AU72" s="1202"/>
      <c r="AV72" s="1181" t="s">
        <v>288</v>
      </c>
      <c r="AW72" s="1216" t="e">
        <f>AP72/AQ72</f>
        <v>#DIV/0!</v>
      </c>
      <c r="AX72" s="1219" t="e">
        <f>IF(AW72&lt;1,"  1を上回るよう配分比率を設定してください。","  1を上回ることを確認してください")</f>
        <v>#DIV/0!</v>
      </c>
      <c r="AY72" s="1219"/>
      <c r="AZ72" s="1224"/>
    </row>
    <row r="73" spans="1:52" ht="18" customHeight="1">
      <c r="A73" s="429"/>
      <c r="B73" s="448"/>
      <c r="C73" s="453"/>
      <c r="D73" s="453"/>
      <c r="E73" s="453"/>
      <c r="F73" s="453"/>
      <c r="G73" s="453"/>
      <c r="H73" s="453"/>
      <c r="I73" s="453"/>
      <c r="J73" s="453"/>
      <c r="K73" s="746"/>
      <c r="L73" s="763" t="s">
        <v>299</v>
      </c>
      <c r="M73" s="777"/>
      <c r="N73" s="777"/>
      <c r="O73" s="777"/>
      <c r="P73" s="777"/>
      <c r="Q73" s="777"/>
      <c r="R73" s="777"/>
      <c r="S73" s="874"/>
      <c r="T73" s="890"/>
      <c r="U73" s="890"/>
      <c r="V73" s="890"/>
      <c r="W73" s="933"/>
      <c r="X73" s="560" t="s">
        <v>296</v>
      </c>
      <c r="Y73" s="874"/>
      <c r="Z73" s="890"/>
      <c r="AA73" s="890"/>
      <c r="AB73" s="890"/>
      <c r="AC73" s="933"/>
      <c r="AD73" s="675" t="s">
        <v>296</v>
      </c>
      <c r="AE73" s="874"/>
      <c r="AF73" s="890"/>
      <c r="AG73" s="890"/>
      <c r="AH73" s="890"/>
      <c r="AI73" s="933"/>
      <c r="AJ73" s="1072" t="s">
        <v>296</v>
      </c>
      <c r="AN73" s="1172"/>
      <c r="AO73" s="1182" t="s">
        <v>194</v>
      </c>
      <c r="AP73" s="1187" t="e">
        <f>W28/((S65+Y65/AW72+AE65/AW74)*12)</f>
        <v>#VALUE!</v>
      </c>
      <c r="AQ73" s="1194" t="e">
        <f>W28/((S65*AW72+Y65+AE65/AW73)*12)</f>
        <v>#VALUE!</v>
      </c>
      <c r="AR73" s="1187" t="e">
        <f>W28/((S65*AW74+Y65*AW73+AE65)*12)</f>
        <v>#VALUE!</v>
      </c>
      <c r="AS73" s="1202"/>
      <c r="AT73" s="1208"/>
      <c r="AU73" s="1212" t="e">
        <f>IF((CEILING(AP73,1)-AP73)-2*(CEILING(AQ73,1)-AQ73)&gt;=0,0,(AQ73-FLOOR(AQ73,1))*Y65*12)</f>
        <v>#VALUE!</v>
      </c>
      <c r="AV73" s="1181" t="s">
        <v>290</v>
      </c>
      <c r="AW73" s="1216" t="e">
        <f>AQ72/AR72</f>
        <v>#DIV/0!</v>
      </c>
      <c r="AX73" s="1219" t="e">
        <f>IF(AW73&lt;2,"  2以上となるよう配分比率を設定してください。","  2以上であることを確認してください")</f>
        <v>#DIV/0!</v>
      </c>
      <c r="AY73" s="1219"/>
      <c r="AZ73" s="1224"/>
    </row>
    <row r="74" spans="1:52" ht="18" customHeight="1">
      <c r="A74" s="429"/>
      <c r="B74" s="449"/>
      <c r="C74" s="535"/>
      <c r="D74" s="535"/>
      <c r="E74" s="535"/>
      <c r="F74" s="535"/>
      <c r="G74" s="535"/>
      <c r="H74" s="535"/>
      <c r="I74" s="453"/>
      <c r="J74" s="453"/>
      <c r="K74" s="747"/>
      <c r="L74" s="560"/>
      <c r="M74" s="780" t="s">
        <v>72</v>
      </c>
      <c r="N74" s="798">
        <f>SUM(T74,Z74,AF74)</f>
        <v>0</v>
      </c>
      <c r="O74" s="798"/>
      <c r="P74" s="798"/>
      <c r="Q74" s="780" t="s">
        <v>296</v>
      </c>
      <c r="R74" s="859" t="s">
        <v>18</v>
      </c>
      <c r="S74" s="875" t="s">
        <v>72</v>
      </c>
      <c r="T74" s="798">
        <f>S65*S73*12</f>
        <v>0</v>
      </c>
      <c r="U74" s="798"/>
      <c r="V74" s="798"/>
      <c r="W74" s="780" t="s">
        <v>296</v>
      </c>
      <c r="X74" s="954" t="s">
        <v>18</v>
      </c>
      <c r="Y74" s="780" t="s">
        <v>72</v>
      </c>
      <c r="Z74" s="798">
        <f>Y65*Y73*12</f>
        <v>0</v>
      </c>
      <c r="AA74" s="798"/>
      <c r="AB74" s="798"/>
      <c r="AC74" s="780" t="s">
        <v>296</v>
      </c>
      <c r="AD74" s="954" t="s">
        <v>18</v>
      </c>
      <c r="AE74" s="780" t="s">
        <v>72</v>
      </c>
      <c r="AF74" s="798">
        <f>AE65*AE73*12</f>
        <v>0</v>
      </c>
      <c r="AG74" s="798"/>
      <c r="AH74" s="798"/>
      <c r="AI74" s="780" t="s">
        <v>296</v>
      </c>
      <c r="AJ74" s="1073" t="s">
        <v>18</v>
      </c>
      <c r="AM74" s="396"/>
      <c r="AN74" s="1173"/>
      <c r="AO74" s="1170" t="s">
        <v>196</v>
      </c>
      <c r="AP74" s="1189" t="e">
        <f>W28/(1+Y65/S65/AW72+AE65/S65/AW74)</f>
        <v>#VALUE!</v>
      </c>
      <c r="AQ74" s="1197" t="e">
        <f>W28/(S65/Y65*AW72+1+AE65/Y65/AW73)</f>
        <v>#VALUE!</v>
      </c>
      <c r="AR74" s="1189" t="e">
        <f>W28/(S65/AE65*AW74+Y65/AE65*AW73+1)</f>
        <v>#VALUE!</v>
      </c>
      <c r="AS74" s="1197" t="e">
        <f>SUM(AP74:AR74)</f>
        <v>#VALUE!</v>
      </c>
      <c r="AT74" s="1207" t="e">
        <f>AS74-S65*S71*12-Y65*Y71*12-AE65*AE71*12</f>
        <v>#VALUE!</v>
      </c>
      <c r="AU74" s="1211" t="e">
        <f>IF(Y71-2*(CEILING(AR73,1))&gt;=0,0,(AR73-FLOOR(AR73,1))*AE65*12)</f>
        <v>#VALUE!</v>
      </c>
      <c r="AV74" s="1214" t="s">
        <v>291</v>
      </c>
      <c r="AW74" s="1210" t="e">
        <f>AP72/AR72</f>
        <v>#DIV/0!</v>
      </c>
      <c r="AX74" s="1210"/>
      <c r="AY74" s="1210"/>
      <c r="AZ74" s="1221"/>
    </row>
    <row r="75" spans="1:52" s="396" customFormat="1" ht="18" customHeight="1">
      <c r="A75" s="430"/>
      <c r="B75" s="518" t="s">
        <v>16</v>
      </c>
      <c r="C75" s="513"/>
      <c r="D75" s="513"/>
      <c r="E75" s="513"/>
      <c r="F75" s="513"/>
      <c r="G75" s="513"/>
      <c r="H75" s="513"/>
      <c r="I75" s="513"/>
      <c r="J75" s="513"/>
      <c r="K75" s="748"/>
      <c r="L75" s="748"/>
      <c r="M75" s="513"/>
      <c r="N75" s="513"/>
      <c r="O75" s="513"/>
      <c r="P75" s="513"/>
      <c r="Q75" s="513"/>
      <c r="R75" s="513"/>
      <c r="S75" s="513"/>
      <c r="T75" s="513"/>
      <c r="U75" s="513"/>
      <c r="V75" s="513"/>
      <c r="W75" s="934"/>
      <c r="X75" s="955"/>
      <c r="Y75" s="965"/>
      <c r="Z75" s="602" t="s">
        <v>125</v>
      </c>
      <c r="AA75" s="990"/>
      <c r="AB75" s="990"/>
      <c r="AC75" s="1004"/>
      <c r="AD75" s="1004"/>
      <c r="AE75" s="602"/>
      <c r="AF75" s="602"/>
      <c r="AG75" s="602"/>
      <c r="AH75" s="1043"/>
      <c r="AI75" s="1004"/>
      <c r="AJ75" s="1074"/>
      <c r="AM75" s="1166"/>
      <c r="AN75" s="1174"/>
      <c r="AO75" s="1174"/>
      <c r="AP75" s="1174"/>
      <c r="AQ75" s="1174"/>
      <c r="AR75" s="1200"/>
      <c r="AT75" s="1203"/>
    </row>
    <row r="76" spans="1:52" s="396" customFormat="1" ht="16.5" customHeight="1">
      <c r="A76" s="431"/>
      <c r="B76" s="519"/>
      <c r="C76" s="590" t="s">
        <v>129</v>
      </c>
      <c r="D76" s="627"/>
      <c r="E76" s="627"/>
      <c r="F76" s="627"/>
      <c r="G76" s="627"/>
      <c r="H76" s="627"/>
      <c r="I76" s="627"/>
      <c r="J76" s="627"/>
      <c r="K76" s="627"/>
      <c r="L76" s="627"/>
      <c r="M76" s="627"/>
      <c r="N76" s="627"/>
      <c r="O76" s="627"/>
      <c r="P76" s="627"/>
      <c r="Q76" s="627"/>
      <c r="R76" s="627"/>
      <c r="S76" s="627"/>
      <c r="T76" s="627"/>
      <c r="U76" s="627"/>
      <c r="V76" s="627"/>
      <c r="W76" s="627"/>
      <c r="X76" s="627"/>
      <c r="Y76" s="627"/>
      <c r="Z76" s="627"/>
      <c r="AA76" s="627"/>
      <c r="AB76" s="627"/>
      <c r="AC76" s="627"/>
      <c r="AD76" s="627"/>
      <c r="AE76" s="627"/>
      <c r="AF76" s="627"/>
      <c r="AG76" s="627"/>
      <c r="AH76" s="627"/>
      <c r="AI76" s="627"/>
      <c r="AJ76" s="1075"/>
      <c r="AM76" s="1166"/>
      <c r="AN76" s="1174"/>
      <c r="AO76" s="1174"/>
      <c r="AP76" s="1174"/>
      <c r="AQ76" s="1174"/>
      <c r="AR76" s="1200"/>
      <c r="AT76" s="1203"/>
    </row>
    <row r="77" spans="1:52" s="396" customFormat="1" ht="15.75" customHeight="1">
      <c r="A77" s="431"/>
      <c r="B77" s="519"/>
      <c r="C77" s="591"/>
      <c r="D77" s="590" t="s">
        <v>281</v>
      </c>
      <c r="E77" s="652"/>
      <c r="F77" s="652"/>
      <c r="G77" s="652"/>
      <c r="H77" s="652"/>
      <c r="I77" s="652"/>
      <c r="J77" s="652"/>
      <c r="K77" s="652"/>
      <c r="L77" s="652"/>
      <c r="M77" s="652"/>
      <c r="N77" s="652"/>
      <c r="O77" s="652"/>
      <c r="P77" s="652"/>
      <c r="Q77" s="652"/>
      <c r="R77" s="652"/>
      <c r="S77" s="652"/>
      <c r="T77" s="652"/>
      <c r="U77" s="652"/>
      <c r="V77" s="652"/>
      <c r="W77" s="652"/>
      <c r="X77" s="652"/>
      <c r="Y77" s="652"/>
      <c r="Z77" s="652"/>
      <c r="AA77" s="652"/>
      <c r="AB77" s="652"/>
      <c r="AC77" s="652"/>
      <c r="AD77" s="652"/>
      <c r="AE77" s="652"/>
      <c r="AF77" s="652"/>
      <c r="AG77" s="652"/>
      <c r="AH77" s="652"/>
      <c r="AI77" s="755"/>
      <c r="AJ77" s="1075"/>
      <c r="AM77" s="1166"/>
      <c r="AN77" s="1174"/>
      <c r="AO77" s="1174"/>
      <c r="AP77" s="1174"/>
      <c r="AQ77" s="1174"/>
      <c r="AR77" s="1200"/>
      <c r="AT77" s="1203"/>
    </row>
    <row r="78" spans="1:52" s="396" customFormat="1" ht="15.75" customHeight="1">
      <c r="A78" s="431"/>
      <c r="B78" s="519"/>
      <c r="C78" s="592"/>
      <c r="D78" s="590" t="s">
        <v>283</v>
      </c>
      <c r="E78" s="653"/>
      <c r="F78" s="653"/>
      <c r="G78" s="653"/>
      <c r="H78" s="653"/>
      <c r="I78" s="653"/>
      <c r="J78" s="653"/>
      <c r="K78" s="653"/>
      <c r="L78" s="653"/>
      <c r="M78" s="653"/>
      <c r="N78" s="653"/>
      <c r="O78" s="653"/>
      <c r="P78" s="653"/>
      <c r="Q78" s="653"/>
      <c r="R78" s="653"/>
      <c r="S78" s="653"/>
      <c r="T78" s="652"/>
      <c r="U78" s="652"/>
      <c r="V78" s="652"/>
      <c r="W78" s="652"/>
      <c r="X78" s="652"/>
      <c r="Y78" s="652"/>
      <c r="Z78" s="652"/>
      <c r="AA78" s="652"/>
      <c r="AB78" s="652"/>
      <c r="AC78" s="652"/>
      <c r="AD78" s="652"/>
      <c r="AE78" s="652"/>
      <c r="AF78" s="652"/>
      <c r="AG78" s="652"/>
      <c r="AH78" s="652"/>
      <c r="AI78" s="755"/>
      <c r="AJ78" s="1075"/>
      <c r="AM78" s="1166"/>
      <c r="AN78" s="1174"/>
      <c r="AO78" s="1174"/>
      <c r="AP78" s="1174"/>
      <c r="AQ78" s="1174"/>
      <c r="AR78" s="1200"/>
      <c r="AT78" s="1203"/>
    </row>
    <row r="79" spans="1:52" s="396" customFormat="1" ht="27" customHeight="1">
      <c r="A79" s="431"/>
      <c r="B79" s="519"/>
      <c r="C79" s="592"/>
      <c r="D79" s="627" t="s">
        <v>236</v>
      </c>
      <c r="E79" s="627"/>
      <c r="F79" s="627"/>
      <c r="G79" s="627"/>
      <c r="H79" s="627"/>
      <c r="I79" s="627"/>
      <c r="J79" s="627"/>
      <c r="K79" s="627"/>
      <c r="L79" s="627"/>
      <c r="M79" s="627"/>
      <c r="N79" s="627"/>
      <c r="O79" s="627"/>
      <c r="P79" s="627"/>
      <c r="Q79" s="627"/>
      <c r="R79" s="627"/>
      <c r="S79" s="627"/>
      <c r="T79" s="627"/>
      <c r="U79" s="627"/>
      <c r="V79" s="627"/>
      <c r="W79" s="627"/>
      <c r="X79" s="627"/>
      <c r="Y79" s="627"/>
      <c r="Z79" s="627"/>
      <c r="AA79" s="627"/>
      <c r="AB79" s="627"/>
      <c r="AC79" s="627"/>
      <c r="AD79" s="627"/>
      <c r="AE79" s="627"/>
      <c r="AF79" s="627"/>
      <c r="AG79" s="627"/>
      <c r="AH79" s="627"/>
      <c r="AI79" s="627"/>
      <c r="AJ79" s="1075"/>
      <c r="AM79" s="1166"/>
      <c r="AN79" s="1174"/>
      <c r="AO79" s="1174"/>
      <c r="AP79" s="1174"/>
      <c r="AQ79" s="1174"/>
      <c r="AR79" s="1200"/>
      <c r="AT79" s="1203"/>
    </row>
    <row r="80" spans="1:52" s="396" customFormat="1" ht="18" customHeight="1">
      <c r="A80" s="432"/>
      <c r="B80" s="520"/>
      <c r="C80" s="593"/>
      <c r="D80" s="628" t="s">
        <v>106</v>
      </c>
      <c r="E80" s="654"/>
      <c r="F80" s="591"/>
      <c r="G80" s="591"/>
      <c r="H80" s="591"/>
      <c r="I80" s="591"/>
      <c r="J80" s="591"/>
      <c r="K80" s="591"/>
      <c r="L80" s="591"/>
      <c r="M80" s="591"/>
      <c r="N80" s="591"/>
      <c r="O80" s="591"/>
      <c r="P80" s="591"/>
      <c r="Q80" s="591"/>
      <c r="R80" s="591"/>
      <c r="S80" s="591"/>
      <c r="T80" s="591"/>
      <c r="U80" s="591"/>
      <c r="V80" s="591"/>
      <c r="W80" s="591"/>
      <c r="X80" s="591"/>
      <c r="Y80" s="591"/>
      <c r="Z80" s="591"/>
      <c r="AA80" s="591"/>
      <c r="AB80" s="591"/>
      <c r="AC80" s="591"/>
      <c r="AD80" s="591"/>
      <c r="AE80" s="591"/>
      <c r="AF80" s="591"/>
      <c r="AG80" s="591"/>
      <c r="AH80" s="591"/>
      <c r="AI80" s="591"/>
      <c r="AJ80" s="1076" t="s">
        <v>18</v>
      </c>
    </row>
    <row r="81" spans="1:52" s="396" customFormat="1" ht="18" customHeight="1">
      <c r="A81" s="433" t="s">
        <v>86</v>
      </c>
      <c r="B81" s="521" t="s">
        <v>335</v>
      </c>
      <c r="C81" s="594"/>
      <c r="D81" s="594"/>
      <c r="E81" s="594"/>
      <c r="F81" s="594"/>
      <c r="G81" s="594"/>
      <c r="H81" s="521"/>
      <c r="I81" s="521"/>
      <c r="J81" s="521"/>
      <c r="K81" s="521"/>
      <c r="L81" s="764"/>
      <c r="M81" s="781"/>
      <c r="N81" s="799" t="s">
        <v>77</v>
      </c>
      <c r="O81" s="823"/>
      <c r="P81" s="837"/>
      <c r="Q81" s="837"/>
      <c r="R81" s="823" t="s">
        <v>37</v>
      </c>
      <c r="S81" s="837"/>
      <c r="T81" s="837"/>
      <c r="U81" s="823" t="s">
        <v>42</v>
      </c>
      <c r="V81" s="908" t="s">
        <v>43</v>
      </c>
      <c r="W81" s="908"/>
      <c r="X81" s="823" t="s">
        <v>77</v>
      </c>
      <c r="Y81" s="823"/>
      <c r="Z81" s="837"/>
      <c r="AA81" s="837"/>
      <c r="AB81" s="823" t="s">
        <v>37</v>
      </c>
      <c r="AC81" s="837"/>
      <c r="AD81" s="837"/>
      <c r="AE81" s="823" t="s">
        <v>42</v>
      </c>
      <c r="AF81" s="823" t="s">
        <v>230</v>
      </c>
      <c r="AG81" s="823" t="str">
        <f>IF(P81&gt;=1,(Z81*12+AC81)-(P81*12+S81)+1,"")</f>
        <v/>
      </c>
      <c r="AH81" s="908" t="s">
        <v>238</v>
      </c>
      <c r="AI81" s="908"/>
      <c r="AJ81" s="799" t="s">
        <v>89</v>
      </c>
    </row>
    <row r="82" spans="1:52" s="396" customFormat="1" ht="6" customHeight="1">
      <c r="A82" s="434"/>
      <c r="B82" s="522"/>
      <c r="C82" s="522"/>
      <c r="D82" s="522"/>
      <c r="E82" s="522"/>
      <c r="F82" s="522"/>
      <c r="G82" s="522"/>
      <c r="H82" s="522"/>
      <c r="I82" s="522"/>
      <c r="J82" s="522"/>
      <c r="K82" s="522"/>
      <c r="L82" s="522"/>
      <c r="M82" s="523"/>
      <c r="N82" s="523"/>
      <c r="O82" s="523"/>
      <c r="P82" s="523"/>
      <c r="Q82" s="523"/>
      <c r="R82" s="523"/>
      <c r="S82" s="523"/>
      <c r="T82" s="523"/>
      <c r="U82" s="523"/>
      <c r="V82" s="523"/>
      <c r="W82" s="523"/>
      <c r="X82" s="523"/>
      <c r="Y82" s="523"/>
      <c r="Z82" s="523"/>
      <c r="AA82" s="523"/>
      <c r="AB82" s="523"/>
      <c r="AC82" s="523"/>
      <c r="AD82" s="523"/>
      <c r="AE82" s="523"/>
      <c r="AF82" s="523"/>
      <c r="AG82" s="523"/>
      <c r="AH82" s="523"/>
      <c r="AI82" s="523"/>
      <c r="AJ82" s="1077"/>
    </row>
    <row r="83" spans="1:52" s="396" customFormat="1" ht="13.5" customHeight="1">
      <c r="A83" s="435" t="s">
        <v>148</v>
      </c>
      <c r="B83" s="523"/>
      <c r="C83" s="523"/>
      <c r="D83" s="523"/>
      <c r="E83" s="523"/>
      <c r="F83" s="523"/>
      <c r="G83" s="523"/>
      <c r="H83" s="523"/>
      <c r="I83" s="523"/>
      <c r="J83" s="523"/>
      <c r="K83" s="523"/>
      <c r="L83" s="523"/>
      <c r="M83" s="523"/>
      <c r="N83" s="523"/>
      <c r="O83" s="523"/>
      <c r="P83" s="523"/>
      <c r="Q83" s="523"/>
      <c r="R83" s="523"/>
      <c r="S83" s="523"/>
      <c r="T83" s="523"/>
      <c r="U83" s="523"/>
      <c r="V83" s="523"/>
      <c r="W83" s="523"/>
      <c r="X83" s="523"/>
      <c r="Y83" s="523"/>
      <c r="Z83" s="523"/>
      <c r="AA83" s="523"/>
      <c r="AB83" s="523"/>
      <c r="AC83" s="523"/>
      <c r="AD83" s="523"/>
      <c r="AE83" s="523"/>
      <c r="AF83" s="523"/>
      <c r="AG83" s="523"/>
      <c r="AH83" s="523"/>
      <c r="AI83" s="523"/>
      <c r="AJ83" s="1077"/>
    </row>
    <row r="84" spans="1:52" s="396" customFormat="1" ht="33.75" customHeight="1">
      <c r="A84" s="436" t="s">
        <v>149</v>
      </c>
      <c r="B84" s="510" t="s">
        <v>427</v>
      </c>
      <c r="C84" s="510"/>
      <c r="D84" s="510"/>
      <c r="E84" s="510"/>
      <c r="F84" s="510"/>
      <c r="G84" s="510"/>
      <c r="H84" s="510"/>
      <c r="I84" s="510"/>
      <c r="J84" s="510"/>
      <c r="K84" s="510"/>
      <c r="L84" s="510"/>
      <c r="M84" s="510"/>
      <c r="N84" s="510"/>
      <c r="O84" s="510"/>
      <c r="P84" s="510"/>
      <c r="Q84" s="510"/>
      <c r="R84" s="510"/>
      <c r="S84" s="510"/>
      <c r="T84" s="510"/>
      <c r="U84" s="510"/>
      <c r="V84" s="510"/>
      <c r="W84" s="510"/>
      <c r="X84" s="510"/>
      <c r="Y84" s="510"/>
      <c r="Z84" s="510"/>
      <c r="AA84" s="510"/>
      <c r="AB84" s="510"/>
      <c r="AC84" s="510"/>
      <c r="AD84" s="510"/>
      <c r="AE84" s="510"/>
      <c r="AF84" s="510"/>
      <c r="AG84" s="510"/>
      <c r="AH84" s="510"/>
      <c r="AI84" s="510"/>
      <c r="AJ84" s="510"/>
    </row>
    <row r="85" spans="1:52" s="396" customFormat="1" ht="33.75" customHeight="1">
      <c r="A85" s="436" t="s">
        <v>149</v>
      </c>
      <c r="B85" s="524" t="s">
        <v>428</v>
      </c>
      <c r="C85" s="524"/>
      <c r="D85" s="524"/>
      <c r="E85" s="524"/>
      <c r="F85" s="524"/>
      <c r="G85" s="524"/>
      <c r="H85" s="524"/>
      <c r="I85" s="524"/>
      <c r="J85" s="524"/>
      <c r="K85" s="524"/>
      <c r="L85" s="524"/>
      <c r="M85" s="524"/>
      <c r="N85" s="524"/>
      <c r="O85" s="524"/>
      <c r="P85" s="524"/>
      <c r="Q85" s="524"/>
      <c r="R85" s="524"/>
      <c r="S85" s="524"/>
      <c r="T85" s="524"/>
      <c r="U85" s="524"/>
      <c r="V85" s="524"/>
      <c r="W85" s="524"/>
      <c r="X85" s="524"/>
      <c r="Y85" s="524"/>
      <c r="Z85" s="524"/>
      <c r="AA85" s="524"/>
      <c r="AB85" s="524"/>
      <c r="AC85" s="524"/>
      <c r="AD85" s="524"/>
      <c r="AE85" s="524"/>
      <c r="AF85" s="524"/>
      <c r="AG85" s="524"/>
      <c r="AH85" s="524"/>
      <c r="AI85" s="524"/>
      <c r="AJ85" s="524"/>
    </row>
    <row r="86" spans="1:52" s="396" customFormat="1" ht="15" customHeight="1">
      <c r="A86" s="436"/>
      <c r="B86" s="524"/>
      <c r="C86" s="524"/>
      <c r="D86" s="524"/>
      <c r="E86" s="524"/>
      <c r="F86" s="524"/>
      <c r="G86" s="524"/>
      <c r="H86" s="524"/>
      <c r="I86" s="524"/>
      <c r="J86" s="524"/>
      <c r="K86" s="524"/>
      <c r="L86" s="524"/>
      <c r="M86" s="524"/>
      <c r="N86" s="524"/>
      <c r="O86" s="524"/>
      <c r="P86" s="524"/>
      <c r="Q86" s="524"/>
      <c r="R86" s="524"/>
      <c r="S86" s="524"/>
      <c r="T86" s="524"/>
      <c r="U86" s="524"/>
      <c r="V86" s="524"/>
      <c r="W86" s="524"/>
      <c r="X86" s="524"/>
      <c r="Y86" s="524"/>
      <c r="Z86" s="524"/>
      <c r="AA86" s="524"/>
      <c r="AB86" s="524"/>
      <c r="AC86" s="524"/>
      <c r="AD86" s="524"/>
      <c r="AE86" s="524"/>
      <c r="AF86" s="524"/>
      <c r="AG86" s="524"/>
      <c r="AH86" s="524"/>
      <c r="AI86" s="524"/>
      <c r="AJ86" s="524"/>
      <c r="AM86" s="149"/>
      <c r="AN86" s="149"/>
      <c r="AO86" s="149"/>
      <c r="AP86" s="149"/>
      <c r="AQ86" s="149"/>
      <c r="AR86" s="149"/>
      <c r="AS86" s="149"/>
      <c r="AT86" s="1204"/>
      <c r="AU86" s="149"/>
      <c r="AV86" s="149"/>
      <c r="AW86" s="149"/>
      <c r="AX86" s="149"/>
      <c r="AY86" s="149"/>
      <c r="AZ86" s="149"/>
    </row>
    <row r="87" spans="1:52" ht="15" customHeight="1">
      <c r="A87" s="151" t="s">
        <v>430</v>
      </c>
      <c r="B87" s="525"/>
      <c r="C87" s="595"/>
      <c r="D87" s="595"/>
      <c r="E87" s="595"/>
      <c r="F87" s="595"/>
      <c r="G87" s="595"/>
      <c r="H87" s="595"/>
      <c r="I87" s="595"/>
      <c r="J87" s="595"/>
      <c r="K87" s="595"/>
      <c r="L87" s="595"/>
      <c r="M87" s="595"/>
      <c r="N87" s="800"/>
      <c r="O87" s="800"/>
      <c r="P87" s="800"/>
      <c r="Q87" s="800"/>
      <c r="R87" s="800"/>
      <c r="S87" s="800"/>
      <c r="T87" s="800"/>
      <c r="U87" s="800"/>
      <c r="V87" s="800"/>
      <c r="W87" s="800"/>
      <c r="X87" s="800"/>
      <c r="Y87" s="800"/>
      <c r="Z87" s="595"/>
      <c r="AA87" s="595"/>
      <c r="AB87" s="595"/>
      <c r="AC87" s="595"/>
      <c r="AD87" s="595"/>
      <c r="AE87" s="595"/>
      <c r="AF87" s="595"/>
      <c r="AG87" s="981"/>
      <c r="AH87" s="981"/>
      <c r="AI87" s="1050"/>
      <c r="AJ87" s="1078"/>
      <c r="AT87" s="1204"/>
    </row>
    <row r="88" spans="1:52" ht="22.5" customHeight="1">
      <c r="A88" s="437" t="s">
        <v>149</v>
      </c>
      <c r="B88" s="526" t="s">
        <v>478</v>
      </c>
      <c r="C88" s="596"/>
      <c r="D88" s="596"/>
      <c r="E88" s="596"/>
      <c r="F88" s="596"/>
      <c r="G88" s="596"/>
      <c r="H88" s="596"/>
      <c r="I88" s="596"/>
      <c r="J88" s="596"/>
      <c r="K88" s="596"/>
      <c r="L88" s="596"/>
      <c r="M88" s="596"/>
      <c r="N88" s="596"/>
      <c r="O88" s="596"/>
      <c r="P88" s="596"/>
      <c r="Q88" s="596"/>
      <c r="R88" s="596"/>
      <c r="S88" s="596"/>
      <c r="T88" s="596"/>
      <c r="U88" s="596"/>
      <c r="V88" s="596"/>
      <c r="W88" s="596"/>
      <c r="X88" s="596"/>
      <c r="Y88" s="596"/>
      <c r="Z88" s="596"/>
      <c r="AA88" s="596"/>
      <c r="AB88" s="596"/>
      <c r="AC88" s="596"/>
      <c r="AD88" s="596"/>
      <c r="AE88" s="596"/>
      <c r="AF88" s="596"/>
      <c r="AG88" s="596"/>
      <c r="AH88" s="596"/>
      <c r="AI88" s="596"/>
      <c r="AJ88" s="596"/>
      <c r="AT88" s="1204"/>
    </row>
    <row r="89" spans="1:52" ht="6" customHeight="1">
      <c r="A89" s="400"/>
      <c r="B89" s="527"/>
      <c r="C89" s="597"/>
      <c r="D89" s="597"/>
      <c r="E89" s="597"/>
      <c r="F89" s="597"/>
      <c r="G89" s="597"/>
      <c r="H89" s="597"/>
      <c r="I89" s="597"/>
      <c r="J89" s="597"/>
      <c r="K89" s="597"/>
      <c r="L89" s="597"/>
      <c r="M89" s="597"/>
      <c r="N89" s="597"/>
      <c r="O89" s="597"/>
      <c r="P89" s="597"/>
      <c r="Q89" s="597"/>
      <c r="R89" s="597"/>
      <c r="S89" s="597"/>
      <c r="T89" s="597"/>
      <c r="U89" s="597"/>
      <c r="V89" s="597"/>
      <c r="W89" s="597"/>
      <c r="X89" s="597"/>
      <c r="Y89" s="597"/>
      <c r="Z89" s="597"/>
      <c r="AA89" s="597"/>
      <c r="AB89" s="597"/>
      <c r="AC89" s="597"/>
      <c r="AD89" s="597"/>
      <c r="AE89" s="597"/>
      <c r="AF89" s="597"/>
      <c r="AG89" s="597"/>
      <c r="AH89" s="597"/>
      <c r="AI89" s="597"/>
      <c r="AJ89" s="597"/>
      <c r="AU89" s="1204"/>
    </row>
    <row r="90" spans="1:52" ht="17.25" customHeight="1">
      <c r="A90" s="425" t="s">
        <v>446</v>
      </c>
      <c r="B90" s="425"/>
      <c r="C90" s="425"/>
      <c r="D90" s="425"/>
      <c r="E90" s="425"/>
      <c r="F90" s="425"/>
      <c r="G90" s="425"/>
      <c r="H90" s="425"/>
      <c r="I90" s="425"/>
      <c r="J90" s="425"/>
      <c r="K90" s="425"/>
      <c r="L90" s="425"/>
      <c r="M90" s="425"/>
      <c r="N90" s="425"/>
      <c r="O90" s="425"/>
      <c r="P90" s="425"/>
      <c r="Q90" s="425"/>
      <c r="R90" s="425"/>
      <c r="S90" s="425"/>
      <c r="T90" s="425"/>
      <c r="U90" s="425"/>
      <c r="V90" s="425"/>
      <c r="W90" s="425"/>
      <c r="X90" s="425"/>
      <c r="Y90" s="425"/>
      <c r="Z90" s="425"/>
      <c r="AA90" s="425"/>
      <c r="AB90" s="425" t="s">
        <v>416</v>
      </c>
      <c r="AC90" s="425"/>
      <c r="AD90" s="425"/>
      <c r="AE90" s="425"/>
      <c r="AF90" s="425"/>
      <c r="AG90" s="425"/>
      <c r="AH90" s="425"/>
      <c r="AI90" s="425"/>
      <c r="AJ90" s="425"/>
      <c r="AK90" s="425"/>
      <c r="AU90" s="1204"/>
    </row>
    <row r="91" spans="1:52" ht="17.25" customHeight="1">
      <c r="A91" s="425" t="s">
        <v>474</v>
      </c>
      <c r="B91" s="425"/>
      <c r="C91" s="425"/>
      <c r="D91" s="425"/>
      <c r="E91" s="425"/>
      <c r="F91" s="425"/>
      <c r="G91" s="425"/>
      <c r="H91" s="425"/>
      <c r="I91" s="425"/>
      <c r="J91" s="425"/>
      <c r="K91" s="425"/>
      <c r="L91" s="425"/>
      <c r="M91" s="425"/>
      <c r="N91" s="425"/>
      <c r="O91" s="425"/>
      <c r="P91" s="425"/>
      <c r="Q91" s="425"/>
      <c r="R91" s="425"/>
      <c r="S91" s="425"/>
      <c r="T91" s="425"/>
      <c r="U91" s="425"/>
      <c r="V91" s="425"/>
      <c r="W91" s="425"/>
      <c r="X91" s="425"/>
      <c r="Y91" s="425"/>
      <c r="Z91" s="425"/>
      <c r="AA91" s="425"/>
      <c r="AB91" s="425" t="s">
        <v>429</v>
      </c>
      <c r="AC91" s="425"/>
      <c r="AD91" s="425"/>
      <c r="AE91" s="425"/>
      <c r="AF91" s="425"/>
      <c r="AG91" s="425"/>
      <c r="AH91" s="425"/>
      <c r="AI91" s="425"/>
      <c r="AJ91" s="425"/>
      <c r="AK91" s="425"/>
      <c r="AU91" s="1204"/>
    </row>
    <row r="92" spans="1:52" ht="17.25" customHeight="1">
      <c r="A92" s="438" t="s">
        <v>132</v>
      </c>
      <c r="B92" s="521"/>
      <c r="C92" s="521"/>
      <c r="D92" s="521"/>
      <c r="E92" s="521"/>
      <c r="F92" s="521"/>
      <c r="G92" s="521"/>
      <c r="H92" s="521"/>
      <c r="I92" s="521"/>
      <c r="J92" s="521"/>
      <c r="K92" s="521"/>
      <c r="L92" s="521"/>
      <c r="M92" s="521"/>
      <c r="N92" s="521"/>
      <c r="O92" s="521"/>
      <c r="P92" s="521"/>
      <c r="Q92" s="521"/>
      <c r="R92" s="521"/>
      <c r="S92" s="521"/>
      <c r="T92" s="521"/>
      <c r="U92" s="521"/>
      <c r="V92" s="521"/>
      <c r="W92" s="521"/>
      <c r="X92" s="521"/>
      <c r="Y92" s="521"/>
      <c r="Z92" s="521"/>
      <c r="AA92" s="991"/>
      <c r="AB92" s="528"/>
      <c r="AC92" s="599"/>
      <c r="AD92" s="599"/>
      <c r="AE92" s="599"/>
      <c r="AF92" s="599"/>
      <c r="AG92" s="599"/>
      <c r="AH92" s="599"/>
      <c r="AI92" s="599"/>
      <c r="AJ92" s="599"/>
      <c r="AK92" s="599"/>
      <c r="AU92" s="1204"/>
    </row>
    <row r="93" spans="1:52" ht="17.25" customHeight="1">
      <c r="A93" s="439"/>
      <c r="B93" s="528" t="s">
        <v>448</v>
      </c>
      <c r="C93" s="598"/>
      <c r="D93" s="598"/>
      <c r="E93" s="598"/>
      <c r="F93" s="598"/>
      <c r="G93" s="598"/>
      <c r="H93" s="598"/>
      <c r="I93" s="598"/>
      <c r="J93" s="598"/>
      <c r="K93" s="598"/>
      <c r="L93" s="598"/>
      <c r="M93" s="598"/>
      <c r="N93" s="801"/>
      <c r="O93" s="824">
        <f>SUM('(入力②-3)別紙様式2-4 個表_ベースアップ'!AI12:AI111)</f>
        <v>0</v>
      </c>
      <c r="P93" s="838"/>
      <c r="Q93" s="838"/>
      <c r="R93" s="838"/>
      <c r="S93" s="838"/>
      <c r="T93" s="838"/>
      <c r="U93" s="894"/>
      <c r="V93" s="909" t="s">
        <v>21</v>
      </c>
      <c r="W93" s="935"/>
      <c r="X93" s="956"/>
      <c r="Y93" s="956"/>
      <c r="Z93" s="980"/>
      <c r="AA93" s="992"/>
      <c r="AB93" s="998" t="s">
        <v>279</v>
      </c>
      <c r="AC93" s="1005" t="str">
        <f>IF(X94=0,"",IF(X94&gt;=200/3,"○","×"))</f>
        <v/>
      </c>
      <c r="AD93" s="1019" t="s">
        <v>437</v>
      </c>
      <c r="AE93" s="599"/>
      <c r="AF93" s="599"/>
      <c r="AG93" s="599"/>
      <c r="AH93" s="599"/>
      <c r="AI93" s="599"/>
      <c r="AJ93" s="599"/>
      <c r="AK93" s="599"/>
      <c r="AU93" s="1204"/>
    </row>
    <row r="94" spans="1:52" ht="17.25" customHeight="1">
      <c r="A94" s="440"/>
      <c r="B94" s="440"/>
      <c r="C94" s="599"/>
      <c r="D94" s="455" t="s">
        <v>243</v>
      </c>
      <c r="E94" s="538"/>
      <c r="F94" s="538"/>
      <c r="G94" s="538"/>
      <c r="H94" s="538"/>
      <c r="I94" s="538"/>
      <c r="J94" s="538"/>
      <c r="K94" s="538"/>
      <c r="L94" s="538"/>
      <c r="M94" s="538"/>
      <c r="N94" s="538"/>
      <c r="O94" s="825">
        <f>SUM('(入力②-3)別紙様式2-4 個表_ベースアップ'!AJ12:AJ111)</f>
        <v>0</v>
      </c>
      <c r="P94" s="839"/>
      <c r="Q94" s="839"/>
      <c r="R94" s="839"/>
      <c r="S94" s="839"/>
      <c r="T94" s="839"/>
      <c r="U94" s="895"/>
      <c r="V94" s="910" t="s">
        <v>21</v>
      </c>
      <c r="W94" s="936" t="s">
        <v>72</v>
      </c>
      <c r="X94" s="957">
        <f>IFERROR(O94/O93*100,0)</f>
        <v>0</v>
      </c>
      <c r="Y94" s="966"/>
      <c r="Z94" s="981" t="s">
        <v>18</v>
      </c>
      <c r="AA94" s="993" t="s">
        <v>375</v>
      </c>
      <c r="AB94" s="998"/>
      <c r="AC94" s="1006"/>
      <c r="AD94" s="1020"/>
      <c r="AE94" s="599"/>
      <c r="AF94" s="599"/>
      <c r="AG94" s="599"/>
      <c r="AH94" s="599"/>
      <c r="AI94" s="599"/>
      <c r="AJ94" s="599"/>
      <c r="AK94" s="599"/>
      <c r="AU94" s="1204"/>
    </row>
    <row r="95" spans="1:52" ht="16.5" customHeight="1">
      <c r="A95" s="440"/>
      <c r="B95" s="529"/>
      <c r="C95" s="600"/>
      <c r="D95" s="450"/>
      <c r="E95" s="536"/>
      <c r="F95" s="536"/>
      <c r="G95" s="536"/>
      <c r="H95" s="536"/>
      <c r="I95" s="536"/>
      <c r="J95" s="536"/>
      <c r="K95" s="536"/>
      <c r="L95" s="536"/>
      <c r="M95" s="536"/>
      <c r="N95" s="634"/>
      <c r="O95" s="826" t="s">
        <v>376</v>
      </c>
      <c r="P95" s="826"/>
      <c r="Q95" s="848"/>
      <c r="R95" s="860" t="e">
        <f>O94/AH99</f>
        <v>#VALUE!</v>
      </c>
      <c r="S95" s="876"/>
      <c r="T95" s="876"/>
      <c r="U95" s="896"/>
      <c r="V95" s="911" t="s">
        <v>115</v>
      </c>
      <c r="W95" s="936"/>
      <c r="X95" s="958"/>
      <c r="Y95" s="958"/>
      <c r="Z95" s="981"/>
      <c r="AA95" s="993"/>
      <c r="AB95" s="998"/>
      <c r="AC95" s="1007"/>
      <c r="AD95" s="1020"/>
      <c r="AE95" s="599"/>
      <c r="AF95" s="599"/>
      <c r="AG95" s="599"/>
      <c r="AH95" s="599"/>
      <c r="AI95" s="599"/>
      <c r="AJ95" s="599"/>
      <c r="AK95" s="599"/>
      <c r="AU95" s="1204"/>
    </row>
    <row r="96" spans="1:52" ht="17.25" customHeight="1">
      <c r="A96" s="440"/>
      <c r="B96" s="528" t="s">
        <v>14</v>
      </c>
      <c r="C96" s="598"/>
      <c r="D96" s="598"/>
      <c r="E96" s="598"/>
      <c r="F96" s="598"/>
      <c r="G96" s="598"/>
      <c r="H96" s="598"/>
      <c r="I96" s="598"/>
      <c r="J96" s="598"/>
      <c r="K96" s="598"/>
      <c r="L96" s="598"/>
      <c r="M96" s="598"/>
      <c r="N96" s="801"/>
      <c r="O96" s="824">
        <f>SUM('(入力②-3)別紙様式2-4 個表_ベースアップ'!AK12:AK111)</f>
        <v>0</v>
      </c>
      <c r="P96" s="838"/>
      <c r="Q96" s="838"/>
      <c r="R96" s="838"/>
      <c r="S96" s="838"/>
      <c r="T96" s="838"/>
      <c r="U96" s="894"/>
      <c r="V96" s="912" t="s">
        <v>21</v>
      </c>
      <c r="W96" s="935"/>
      <c r="X96" s="956"/>
      <c r="Y96" s="956"/>
      <c r="Z96" s="980"/>
      <c r="AA96" s="992"/>
      <c r="AB96" s="998" t="s">
        <v>279</v>
      </c>
      <c r="AC96" s="1005" t="str">
        <f>IF(X97=0,"",IF(X97&gt;=200/3,"○","×"))</f>
        <v/>
      </c>
      <c r="AD96" s="1020"/>
      <c r="AE96" s="599"/>
      <c r="AF96" s="599"/>
      <c r="AG96" s="599"/>
      <c r="AH96" s="599"/>
      <c r="AI96" s="599"/>
      <c r="AJ96" s="599"/>
      <c r="AK96" s="599"/>
      <c r="AU96" s="1204"/>
    </row>
    <row r="97" spans="1:52" ht="17.25" customHeight="1">
      <c r="A97" s="440"/>
      <c r="B97" s="440"/>
      <c r="C97" s="599"/>
      <c r="D97" s="455" t="s">
        <v>412</v>
      </c>
      <c r="E97" s="538"/>
      <c r="F97" s="538"/>
      <c r="G97" s="538"/>
      <c r="H97" s="538"/>
      <c r="I97" s="538"/>
      <c r="J97" s="538"/>
      <c r="K97" s="538"/>
      <c r="L97" s="538"/>
      <c r="M97" s="538"/>
      <c r="N97" s="538"/>
      <c r="O97" s="825">
        <f>SUM('(入力②-3)別紙様式2-4 個表_ベースアップ'!AL12:AL111)</f>
        <v>0</v>
      </c>
      <c r="P97" s="839"/>
      <c r="Q97" s="839"/>
      <c r="R97" s="839"/>
      <c r="S97" s="839"/>
      <c r="T97" s="839"/>
      <c r="U97" s="895"/>
      <c r="V97" s="913" t="s">
        <v>21</v>
      </c>
      <c r="W97" s="936" t="s">
        <v>72</v>
      </c>
      <c r="X97" s="957">
        <f>IFERROR(O97/O96*100,0)</f>
        <v>0</v>
      </c>
      <c r="Y97" s="966"/>
      <c r="Z97" s="981" t="s">
        <v>18</v>
      </c>
      <c r="AA97" s="993" t="s">
        <v>375</v>
      </c>
      <c r="AB97" s="998"/>
      <c r="AC97" s="1006"/>
      <c r="AD97" s="1020"/>
      <c r="AE97" s="599"/>
      <c r="AF97" s="599"/>
      <c r="AG97" s="599"/>
      <c r="AH97" s="599"/>
      <c r="AI97" s="599"/>
      <c r="AJ97" s="599"/>
      <c r="AK97" s="599"/>
      <c r="AU97" s="1204"/>
    </row>
    <row r="98" spans="1:52" ht="16.5" customHeight="1">
      <c r="A98" s="440"/>
      <c r="B98" s="529"/>
      <c r="C98" s="600"/>
      <c r="D98" s="450"/>
      <c r="E98" s="536"/>
      <c r="F98" s="536"/>
      <c r="G98" s="536"/>
      <c r="H98" s="536"/>
      <c r="I98" s="536"/>
      <c r="J98" s="536"/>
      <c r="K98" s="536"/>
      <c r="L98" s="536"/>
      <c r="M98" s="536"/>
      <c r="N98" s="634"/>
      <c r="O98" s="826" t="s">
        <v>376</v>
      </c>
      <c r="P98" s="826"/>
      <c r="Q98" s="848"/>
      <c r="R98" s="860" t="e">
        <f>O97/AH99</f>
        <v>#VALUE!</v>
      </c>
      <c r="S98" s="876"/>
      <c r="T98" s="876"/>
      <c r="U98" s="896"/>
      <c r="V98" s="914" t="s">
        <v>115</v>
      </c>
      <c r="W98" s="937"/>
      <c r="X98" s="959"/>
      <c r="Y98" s="959"/>
      <c r="Z98" s="982"/>
      <c r="AA98" s="994"/>
      <c r="AB98" s="998"/>
      <c r="AC98" s="1007"/>
      <c r="AD98" s="1021"/>
      <c r="AE98" s="599"/>
      <c r="AF98" s="599"/>
      <c r="AG98" s="599"/>
      <c r="AH98" s="599"/>
      <c r="AI98" s="599"/>
      <c r="AJ98" s="599"/>
      <c r="AK98" s="599"/>
      <c r="AM98" s="396"/>
      <c r="AN98" s="396"/>
      <c r="AO98" s="396"/>
      <c r="AP98" s="396"/>
      <c r="AQ98" s="396"/>
      <c r="AR98" s="396"/>
      <c r="AS98" s="396"/>
      <c r="AT98" s="396"/>
      <c r="AU98" s="396"/>
      <c r="AV98" s="396"/>
      <c r="AW98" s="396"/>
      <c r="AX98" s="396"/>
      <c r="AY98" s="396"/>
      <c r="AZ98" s="396"/>
    </row>
    <row r="99" spans="1:52" s="396" customFormat="1" ht="18.75" customHeight="1">
      <c r="A99" s="441" t="s">
        <v>438</v>
      </c>
      <c r="B99" s="530" t="s">
        <v>12</v>
      </c>
      <c r="C99" s="530"/>
      <c r="D99" s="530"/>
      <c r="E99" s="530"/>
      <c r="F99" s="530"/>
      <c r="G99" s="530"/>
      <c r="H99" s="530"/>
      <c r="I99" s="530"/>
      <c r="J99" s="530"/>
      <c r="K99" s="530"/>
      <c r="L99" s="530"/>
      <c r="M99" s="530"/>
      <c r="N99" s="802"/>
      <c r="O99" s="799" t="s">
        <v>77</v>
      </c>
      <c r="P99" s="823"/>
      <c r="Q99" s="849"/>
      <c r="R99" s="849"/>
      <c r="S99" s="823" t="s">
        <v>37</v>
      </c>
      <c r="T99" s="849"/>
      <c r="U99" s="849"/>
      <c r="V99" s="823" t="s">
        <v>42</v>
      </c>
      <c r="W99" s="908" t="s">
        <v>43</v>
      </c>
      <c r="X99" s="908"/>
      <c r="Y99" s="823" t="s">
        <v>77</v>
      </c>
      <c r="Z99" s="823"/>
      <c r="AA99" s="849"/>
      <c r="AB99" s="849"/>
      <c r="AC99" s="823" t="s">
        <v>37</v>
      </c>
      <c r="AD99" s="849"/>
      <c r="AE99" s="849"/>
      <c r="AF99" s="823" t="s">
        <v>42</v>
      </c>
      <c r="AG99" s="823" t="s">
        <v>230</v>
      </c>
      <c r="AH99" s="823" t="str">
        <f>IF(Q99&gt;=1,(AA99*12+AD99)-(Q99*12+T99)+1,"")</f>
        <v/>
      </c>
      <c r="AI99" s="908" t="s">
        <v>238</v>
      </c>
      <c r="AJ99" s="908"/>
      <c r="AK99" s="799" t="s">
        <v>89</v>
      </c>
      <c r="AM99" s="149"/>
      <c r="AN99" s="149"/>
      <c r="AO99" s="149"/>
      <c r="AP99" s="149"/>
      <c r="AQ99" s="149"/>
      <c r="AR99" s="149"/>
      <c r="AS99" s="149"/>
      <c r="AT99" s="1204"/>
      <c r="AU99" s="149"/>
      <c r="AV99" s="149"/>
      <c r="AW99" s="149"/>
      <c r="AX99" s="149"/>
      <c r="AY99" s="149"/>
      <c r="AZ99" s="149"/>
    </row>
    <row r="100" spans="1:52" ht="6.75" customHeight="1">
      <c r="A100" s="442"/>
      <c r="B100" s="531"/>
      <c r="C100" s="531"/>
      <c r="D100" s="531"/>
      <c r="E100" s="531"/>
      <c r="F100" s="531"/>
      <c r="G100" s="531"/>
      <c r="H100" s="531"/>
      <c r="I100" s="531"/>
      <c r="J100" s="531"/>
      <c r="K100" s="531"/>
      <c r="L100" s="531"/>
      <c r="M100" s="782"/>
      <c r="N100" s="782"/>
      <c r="O100" s="782"/>
      <c r="P100" s="782"/>
      <c r="Q100" s="782"/>
      <c r="R100" s="782"/>
      <c r="S100" s="782"/>
      <c r="T100" s="782"/>
      <c r="U100" s="782"/>
      <c r="V100" s="782"/>
      <c r="W100" s="782"/>
      <c r="X100" s="782"/>
      <c r="Y100" s="782"/>
      <c r="Z100" s="782"/>
      <c r="AA100" s="782"/>
      <c r="AB100" s="782"/>
      <c r="AC100" s="782"/>
      <c r="AD100" s="782"/>
      <c r="AE100" s="782"/>
      <c r="AF100" s="782"/>
      <c r="AG100" s="782"/>
      <c r="AH100" s="782"/>
      <c r="AI100" s="782"/>
      <c r="AJ100" s="1079"/>
      <c r="AM100" s="396"/>
      <c r="AN100" s="396"/>
      <c r="AO100" s="396"/>
      <c r="AP100" s="396"/>
      <c r="AQ100" s="396"/>
      <c r="AR100" s="396"/>
      <c r="AS100" s="396"/>
      <c r="AT100" s="396"/>
      <c r="AU100" s="396"/>
      <c r="AV100" s="396"/>
      <c r="AW100" s="396"/>
      <c r="AX100" s="396"/>
      <c r="AY100" s="396"/>
      <c r="AZ100" s="396"/>
    </row>
    <row r="101" spans="1:52" s="396" customFormat="1" ht="13.5" customHeight="1">
      <c r="A101" s="435" t="s">
        <v>148</v>
      </c>
      <c r="B101" s="523"/>
      <c r="C101" s="523"/>
      <c r="D101" s="523"/>
      <c r="E101" s="523"/>
      <c r="F101" s="523"/>
      <c r="G101" s="523"/>
      <c r="H101" s="523"/>
      <c r="I101" s="523"/>
      <c r="J101" s="523"/>
      <c r="K101" s="523"/>
      <c r="L101" s="523"/>
      <c r="M101" s="523"/>
      <c r="N101" s="523"/>
      <c r="O101" s="523"/>
      <c r="P101" s="523"/>
      <c r="Q101" s="523"/>
      <c r="R101" s="523"/>
      <c r="S101" s="523"/>
      <c r="T101" s="523"/>
      <c r="U101" s="523"/>
      <c r="V101" s="523"/>
      <c r="W101" s="523"/>
      <c r="X101" s="523"/>
      <c r="Y101" s="523"/>
      <c r="Z101" s="523"/>
      <c r="AA101" s="523"/>
      <c r="AB101" s="523"/>
      <c r="AC101" s="523"/>
      <c r="AD101" s="523"/>
      <c r="AE101" s="523"/>
      <c r="AF101" s="523"/>
      <c r="AG101" s="523"/>
      <c r="AH101" s="523"/>
      <c r="AI101" s="523"/>
      <c r="AJ101" s="1077"/>
      <c r="AN101" s="1175" t="s">
        <v>437</v>
      </c>
    </row>
    <row r="102" spans="1:52" s="396" customFormat="1" ht="12.75" customHeight="1">
      <c r="A102" s="436" t="s">
        <v>149</v>
      </c>
      <c r="B102" s="510" t="s">
        <v>486</v>
      </c>
      <c r="C102" s="510"/>
      <c r="D102" s="510"/>
      <c r="E102" s="510"/>
      <c r="F102" s="510"/>
      <c r="G102" s="510"/>
      <c r="H102" s="510"/>
      <c r="I102" s="510"/>
      <c r="J102" s="510"/>
      <c r="K102" s="510"/>
      <c r="L102" s="510"/>
      <c r="M102" s="510"/>
      <c r="N102" s="510"/>
      <c r="O102" s="510"/>
      <c r="P102" s="510"/>
      <c r="Q102" s="510"/>
      <c r="R102" s="510"/>
      <c r="S102" s="510"/>
      <c r="T102" s="510"/>
      <c r="U102" s="510"/>
      <c r="V102" s="510"/>
      <c r="W102" s="510"/>
      <c r="X102" s="510"/>
      <c r="Y102" s="510"/>
      <c r="Z102" s="510"/>
      <c r="AA102" s="510"/>
      <c r="AB102" s="510"/>
      <c r="AC102" s="510"/>
      <c r="AD102" s="510"/>
      <c r="AE102" s="510"/>
      <c r="AF102" s="510"/>
      <c r="AG102" s="510"/>
      <c r="AH102" s="510"/>
      <c r="AI102" s="510"/>
      <c r="AJ102" s="510"/>
      <c r="AM102" s="1167"/>
      <c r="AN102" s="1176" t="str">
        <f>IF(AD29="","",IF(O93+O96=AD29,"○","×"))</f>
        <v/>
      </c>
    </row>
    <row r="103" spans="1:52" s="396" customFormat="1" ht="5.25" customHeight="1">
      <c r="A103" s="436"/>
      <c r="B103" s="510"/>
      <c r="C103" s="510"/>
      <c r="D103" s="510"/>
      <c r="E103" s="510"/>
      <c r="F103" s="510"/>
      <c r="G103" s="510"/>
      <c r="H103" s="510"/>
      <c r="I103" s="510"/>
      <c r="J103" s="510"/>
      <c r="K103" s="510"/>
      <c r="L103" s="510"/>
      <c r="M103" s="510"/>
      <c r="N103" s="510"/>
      <c r="O103" s="510"/>
      <c r="P103" s="510"/>
      <c r="Q103" s="510"/>
      <c r="R103" s="510"/>
      <c r="S103" s="510"/>
      <c r="T103" s="510"/>
      <c r="U103" s="510"/>
      <c r="V103" s="510"/>
      <c r="W103" s="510"/>
      <c r="X103" s="510"/>
      <c r="Y103" s="510"/>
      <c r="Z103" s="510"/>
      <c r="AA103" s="510"/>
      <c r="AB103" s="510"/>
      <c r="AC103" s="510"/>
      <c r="AD103" s="510"/>
      <c r="AE103" s="510"/>
      <c r="AF103" s="510"/>
      <c r="AG103" s="510"/>
      <c r="AH103" s="510"/>
      <c r="AI103" s="510"/>
      <c r="AJ103" s="510"/>
    </row>
    <row r="104" spans="1:52" s="396" customFormat="1" ht="3.75" customHeight="1">
      <c r="A104" s="443"/>
      <c r="B104" s="469"/>
      <c r="C104" s="469"/>
      <c r="D104" s="469"/>
      <c r="E104" s="469"/>
      <c r="F104" s="469"/>
      <c r="G104" s="469"/>
      <c r="H104" s="469"/>
      <c r="I104" s="469"/>
      <c r="J104" s="469"/>
      <c r="K104" s="469"/>
      <c r="L104" s="469"/>
      <c r="M104" s="443"/>
      <c r="N104" s="443"/>
      <c r="O104" s="663"/>
      <c r="P104" s="663"/>
      <c r="Q104" s="443"/>
      <c r="R104" s="663"/>
      <c r="S104" s="663"/>
      <c r="T104" s="443"/>
      <c r="U104" s="755"/>
      <c r="V104" s="755"/>
      <c r="W104" s="443"/>
      <c r="X104" s="443"/>
      <c r="Y104" s="663"/>
      <c r="Z104" s="663"/>
      <c r="AA104" s="443"/>
      <c r="AB104" s="663"/>
      <c r="AC104" s="663"/>
      <c r="AD104" s="443"/>
      <c r="AE104" s="443"/>
      <c r="AF104" s="443"/>
      <c r="AG104" s="443"/>
      <c r="AH104" s="443"/>
      <c r="AI104" s="443"/>
      <c r="AJ104" s="501"/>
    </row>
    <row r="105" spans="1:52" s="396" customFormat="1" ht="18" customHeight="1">
      <c r="A105" s="444" t="s">
        <v>337</v>
      </c>
      <c r="B105" s="443"/>
      <c r="C105" s="453"/>
      <c r="D105" s="453"/>
      <c r="E105" s="453"/>
      <c r="F105" s="453"/>
      <c r="G105" s="453"/>
      <c r="H105" s="453"/>
      <c r="I105" s="453"/>
      <c r="J105" s="453"/>
      <c r="K105" s="453"/>
      <c r="L105" s="453"/>
      <c r="M105" s="453"/>
      <c r="N105" s="453"/>
      <c r="O105" s="453"/>
      <c r="P105" s="453"/>
      <c r="Q105" s="453"/>
      <c r="R105" s="453"/>
      <c r="S105" s="453"/>
      <c r="T105" s="453"/>
      <c r="U105" s="453"/>
      <c r="V105" s="453"/>
      <c r="W105" s="453"/>
      <c r="X105" s="453"/>
      <c r="Y105" s="453"/>
      <c r="Z105" s="453"/>
      <c r="AA105" s="453"/>
      <c r="AB105" s="453"/>
      <c r="AC105" s="453"/>
      <c r="AD105" s="453"/>
      <c r="AE105" s="453"/>
      <c r="AF105" s="453"/>
      <c r="AG105" s="453"/>
      <c r="AH105" s="453"/>
      <c r="AI105" s="453"/>
      <c r="AJ105" s="1080"/>
    </row>
    <row r="106" spans="1:52" s="396" customFormat="1" ht="18" customHeight="1">
      <c r="A106" s="445" t="s">
        <v>419</v>
      </c>
      <c r="B106" s="532"/>
      <c r="C106" s="535"/>
      <c r="D106" s="535"/>
      <c r="E106" s="453"/>
      <c r="F106" s="535"/>
      <c r="G106" s="535"/>
      <c r="H106" s="535"/>
      <c r="I106" s="453"/>
      <c r="J106" s="535"/>
      <c r="K106" s="535"/>
      <c r="L106" s="535"/>
      <c r="M106" s="535"/>
      <c r="N106" s="535"/>
      <c r="O106" s="453"/>
      <c r="P106" s="535"/>
      <c r="Q106" s="535"/>
      <c r="R106" s="535"/>
      <c r="S106" s="535"/>
      <c r="T106" s="535"/>
      <c r="U106" s="535"/>
      <c r="V106" s="453"/>
      <c r="W106" s="535"/>
      <c r="X106" s="535"/>
      <c r="Y106" s="453"/>
      <c r="Z106" s="453"/>
      <c r="AA106" s="535"/>
      <c r="AB106" s="535"/>
      <c r="AC106" s="535"/>
      <c r="AD106" s="535"/>
      <c r="AE106" s="501"/>
      <c r="AF106" s="501"/>
      <c r="AG106" s="501"/>
      <c r="AH106" s="501"/>
      <c r="AI106" s="501"/>
      <c r="AJ106" s="501"/>
    </row>
    <row r="107" spans="1:52" s="396" customFormat="1" ht="24.75" customHeight="1">
      <c r="A107" s="446" t="s">
        <v>93</v>
      </c>
      <c r="B107" s="533"/>
      <c r="C107" s="533"/>
      <c r="D107" s="629"/>
      <c r="E107" s="655"/>
      <c r="F107" s="666" t="s">
        <v>23</v>
      </c>
      <c r="G107" s="730"/>
      <c r="H107" s="730"/>
      <c r="I107" s="738"/>
      <c r="J107" s="666" t="s">
        <v>150</v>
      </c>
      <c r="K107" s="730"/>
      <c r="L107" s="730"/>
      <c r="M107" s="730"/>
      <c r="N107" s="730"/>
      <c r="O107" s="738"/>
      <c r="P107" s="666" t="s">
        <v>151</v>
      </c>
      <c r="Q107" s="730"/>
      <c r="R107" s="730"/>
      <c r="S107" s="730"/>
      <c r="T107" s="730"/>
      <c r="U107" s="730"/>
      <c r="V107" s="738"/>
      <c r="W107" s="666" t="s">
        <v>34</v>
      </c>
      <c r="X107" s="730"/>
      <c r="Y107" s="233"/>
      <c r="Z107" s="738"/>
      <c r="AA107" s="666" t="s">
        <v>92</v>
      </c>
      <c r="AB107" s="730"/>
      <c r="AC107" s="730"/>
      <c r="AD107" s="730"/>
      <c r="AE107" s="233"/>
      <c r="AF107" s="233"/>
      <c r="AG107" s="233"/>
      <c r="AH107" s="233"/>
      <c r="AI107" s="233"/>
      <c r="AJ107" s="1081"/>
    </row>
    <row r="108" spans="1:52" s="396" customFormat="1" ht="18" customHeight="1">
      <c r="A108" s="447" t="s">
        <v>48</v>
      </c>
      <c r="B108" s="534"/>
      <c r="C108" s="534"/>
      <c r="D108" s="534"/>
      <c r="E108" s="656" t="s">
        <v>191</v>
      </c>
      <c r="F108" s="698"/>
      <c r="G108" s="731"/>
      <c r="H108" s="731"/>
      <c r="I108" s="537"/>
      <c r="J108" s="731"/>
      <c r="K108" s="731"/>
      <c r="L108" s="731"/>
      <c r="M108" s="731"/>
      <c r="N108" s="731"/>
      <c r="O108" s="677"/>
      <c r="P108" s="731"/>
      <c r="Q108" s="731"/>
      <c r="R108" s="731"/>
      <c r="S108" s="731"/>
      <c r="T108" s="731"/>
      <c r="U108" s="731"/>
      <c r="V108" s="677"/>
      <c r="W108" s="731"/>
      <c r="X108" s="731"/>
      <c r="Y108" s="537"/>
      <c r="Z108" s="537"/>
      <c r="AA108" s="731"/>
      <c r="AB108" s="731"/>
      <c r="AC108" s="731"/>
      <c r="AD108" s="731"/>
      <c r="AE108" s="731"/>
      <c r="AF108" s="731"/>
      <c r="AG108" s="731"/>
      <c r="AH108" s="731"/>
      <c r="AI108" s="731"/>
      <c r="AJ108" s="1082"/>
    </row>
    <row r="109" spans="1:52" s="396" customFormat="1" ht="18" customHeight="1">
      <c r="A109" s="448"/>
      <c r="B109" s="453"/>
      <c r="C109" s="453"/>
      <c r="D109" s="453"/>
      <c r="E109" s="657"/>
      <c r="F109" s="677" t="s">
        <v>30</v>
      </c>
      <c r="G109" s="537"/>
      <c r="H109" s="537"/>
      <c r="I109" s="537"/>
      <c r="J109" s="537"/>
      <c r="K109" s="749"/>
      <c r="L109" s="677" t="s">
        <v>249</v>
      </c>
      <c r="M109" s="537"/>
      <c r="N109" s="537"/>
      <c r="O109" s="677"/>
      <c r="P109" s="677"/>
      <c r="Q109" s="675"/>
      <c r="R109" s="861"/>
      <c r="S109" s="677" t="s">
        <v>92</v>
      </c>
      <c r="T109" s="677"/>
      <c r="U109" s="677" t="s">
        <v>72</v>
      </c>
      <c r="V109" s="749"/>
      <c r="W109" s="749"/>
      <c r="X109" s="749"/>
      <c r="Y109" s="749"/>
      <c r="Z109" s="749"/>
      <c r="AA109" s="749"/>
      <c r="AB109" s="749"/>
      <c r="AC109" s="749"/>
      <c r="AD109" s="749"/>
      <c r="AE109" s="749"/>
      <c r="AF109" s="749"/>
      <c r="AG109" s="749"/>
      <c r="AH109" s="749"/>
      <c r="AI109" s="749"/>
      <c r="AJ109" s="1083" t="s">
        <v>18</v>
      </c>
    </row>
    <row r="110" spans="1:52" s="396" customFormat="1" ht="18" customHeight="1">
      <c r="A110" s="448"/>
      <c r="B110" s="453"/>
      <c r="C110" s="453"/>
      <c r="D110" s="453"/>
      <c r="E110" s="658" t="s">
        <v>403</v>
      </c>
      <c r="F110" s="675"/>
      <c r="G110" s="537"/>
      <c r="H110" s="537"/>
      <c r="I110" s="537"/>
      <c r="J110" s="537"/>
      <c r="K110" s="443"/>
      <c r="L110" s="537"/>
      <c r="M110" s="501"/>
      <c r="N110" s="803"/>
      <c r="O110" s="677"/>
      <c r="P110" s="675"/>
      <c r="Q110" s="675"/>
      <c r="R110" s="675"/>
      <c r="S110" s="877"/>
      <c r="T110" s="877"/>
      <c r="U110" s="877"/>
      <c r="V110" s="877"/>
      <c r="W110" s="877"/>
      <c r="X110" s="877"/>
      <c r="Y110" s="877"/>
      <c r="Z110" s="877"/>
      <c r="AA110" s="877"/>
      <c r="AB110" s="877"/>
      <c r="AC110" s="877"/>
      <c r="AD110" s="877"/>
      <c r="AE110" s="877"/>
      <c r="AF110" s="877"/>
      <c r="AG110" s="877"/>
      <c r="AH110" s="877"/>
      <c r="AI110" s="877"/>
      <c r="AJ110" s="1084"/>
    </row>
    <row r="111" spans="1:52" s="396" customFormat="1" ht="82.5" customHeight="1">
      <c r="A111" s="448"/>
      <c r="B111" s="453"/>
      <c r="C111" s="453"/>
      <c r="D111" s="453"/>
      <c r="E111" s="659"/>
      <c r="F111" s="699"/>
      <c r="G111" s="699"/>
      <c r="H111" s="699"/>
      <c r="I111" s="699"/>
      <c r="J111" s="699"/>
      <c r="K111" s="699"/>
      <c r="L111" s="699"/>
      <c r="M111" s="699"/>
      <c r="N111" s="699"/>
      <c r="O111" s="699"/>
      <c r="P111" s="699"/>
      <c r="Q111" s="699"/>
      <c r="R111" s="699"/>
      <c r="S111" s="699"/>
      <c r="T111" s="699"/>
      <c r="U111" s="699"/>
      <c r="V111" s="699"/>
      <c r="W111" s="699"/>
      <c r="X111" s="699"/>
      <c r="Y111" s="699"/>
      <c r="Z111" s="699"/>
      <c r="AA111" s="699"/>
      <c r="AB111" s="699"/>
      <c r="AC111" s="699"/>
      <c r="AD111" s="699"/>
      <c r="AE111" s="699"/>
      <c r="AF111" s="699"/>
      <c r="AG111" s="699"/>
      <c r="AH111" s="699"/>
      <c r="AI111" s="699"/>
      <c r="AJ111" s="1085"/>
    </row>
    <row r="112" spans="1:52" s="396" customFormat="1" ht="14.25" customHeight="1">
      <c r="A112" s="448"/>
      <c r="B112" s="453"/>
      <c r="C112" s="453"/>
      <c r="D112" s="453"/>
      <c r="E112" s="660" t="s">
        <v>181</v>
      </c>
      <c r="F112" s="537"/>
      <c r="G112" s="537"/>
      <c r="H112" s="537"/>
      <c r="I112" s="537"/>
      <c r="J112" s="537"/>
      <c r="K112" s="537"/>
      <c r="L112" s="537"/>
      <c r="M112" s="537"/>
      <c r="N112" s="537"/>
      <c r="O112" s="537"/>
      <c r="P112" s="537"/>
      <c r="Q112" s="537"/>
      <c r="R112" s="537"/>
      <c r="S112" s="537"/>
      <c r="T112" s="537"/>
      <c r="U112" s="537"/>
      <c r="V112" s="537"/>
      <c r="W112" s="537"/>
      <c r="X112" s="537"/>
      <c r="Y112" s="537"/>
      <c r="Z112" s="537"/>
      <c r="AA112" s="537"/>
      <c r="AB112" s="537"/>
      <c r="AC112" s="537"/>
      <c r="AD112" s="537"/>
      <c r="AE112" s="537"/>
      <c r="AF112" s="537"/>
      <c r="AG112" s="537"/>
      <c r="AH112" s="537"/>
      <c r="AI112" s="537"/>
      <c r="AJ112" s="1086"/>
    </row>
    <row r="113" spans="1:41" s="396" customFormat="1" ht="18" customHeight="1">
      <c r="A113" s="449"/>
      <c r="B113" s="535"/>
      <c r="C113" s="535"/>
      <c r="D113" s="535"/>
      <c r="E113" s="661" t="s">
        <v>252</v>
      </c>
      <c r="F113" s="700"/>
      <c r="G113" s="700"/>
      <c r="H113" s="700"/>
      <c r="I113" s="700"/>
      <c r="J113" s="700"/>
      <c r="K113" s="700"/>
      <c r="L113" s="765" t="s">
        <v>253</v>
      </c>
      <c r="M113" s="783"/>
      <c r="N113" s="783"/>
      <c r="O113" s="783"/>
      <c r="P113" s="783"/>
      <c r="Q113" s="784" t="s">
        <v>5</v>
      </c>
      <c r="R113" s="783"/>
      <c r="S113" s="783"/>
      <c r="T113" s="784" t="s">
        <v>44</v>
      </c>
      <c r="U113" s="891" t="s">
        <v>72</v>
      </c>
      <c r="V113" s="847"/>
      <c r="W113" s="915" t="s">
        <v>70</v>
      </c>
      <c r="X113" s="891"/>
      <c r="Y113" s="891"/>
      <c r="Z113" s="847"/>
      <c r="AA113" s="915" t="s">
        <v>95</v>
      </c>
      <c r="AB113" s="891"/>
      <c r="AC113" s="891" t="s">
        <v>18</v>
      </c>
      <c r="AD113" s="891"/>
      <c r="AE113" s="891"/>
      <c r="AF113" s="891"/>
      <c r="AG113" s="891"/>
      <c r="AH113" s="891"/>
      <c r="AI113" s="891"/>
      <c r="AJ113" s="1087"/>
    </row>
    <row r="114" spans="1:41" s="396" customFormat="1" ht="15" customHeight="1">
      <c r="A114" s="450" t="s">
        <v>273</v>
      </c>
      <c r="B114" s="536"/>
      <c r="C114" s="536"/>
      <c r="D114" s="536"/>
      <c r="E114" s="536"/>
      <c r="F114" s="536"/>
      <c r="G114" s="536"/>
      <c r="H114" s="536"/>
      <c r="I114" s="536"/>
      <c r="J114" s="536"/>
      <c r="K114" s="536"/>
      <c r="L114" s="536"/>
      <c r="M114" s="536"/>
      <c r="N114" s="536"/>
      <c r="O114" s="536"/>
      <c r="P114" s="536"/>
      <c r="Q114" s="536"/>
      <c r="R114" s="536"/>
      <c r="S114" s="536"/>
      <c r="T114" s="536"/>
      <c r="U114" s="536"/>
      <c r="V114" s="536"/>
      <c r="W114" s="536"/>
      <c r="X114" s="536"/>
      <c r="Y114" s="536"/>
      <c r="Z114" s="536"/>
      <c r="AA114" s="536"/>
      <c r="AB114" s="536"/>
      <c r="AC114" s="536"/>
      <c r="AD114" s="536"/>
      <c r="AE114" s="536"/>
      <c r="AF114" s="634"/>
      <c r="AG114" s="1035"/>
      <c r="AH114" s="1044" t="s">
        <v>192</v>
      </c>
      <c r="AI114" s="1035"/>
      <c r="AJ114" s="1088"/>
    </row>
    <row r="115" spans="1:41" s="396" customFormat="1" ht="10.5" customHeight="1">
      <c r="A115" s="451"/>
      <c r="B115" s="451"/>
      <c r="C115" s="451"/>
      <c r="D115" s="451"/>
      <c r="E115" s="662"/>
      <c r="F115" s="663"/>
      <c r="G115" s="663"/>
      <c r="H115" s="663"/>
      <c r="I115" s="663"/>
      <c r="J115" s="663"/>
      <c r="K115" s="663"/>
      <c r="L115" s="677"/>
      <c r="M115" s="677"/>
      <c r="N115" s="663"/>
      <c r="O115" s="767"/>
      <c r="P115" s="767"/>
      <c r="Q115" s="767"/>
      <c r="R115" s="767"/>
      <c r="S115" s="767"/>
      <c r="T115" s="767"/>
      <c r="U115" s="663"/>
      <c r="V115" s="663"/>
      <c r="W115" s="917"/>
      <c r="X115" s="663"/>
      <c r="Y115" s="663"/>
      <c r="Z115" s="663"/>
      <c r="AA115" s="767"/>
      <c r="AB115" s="663"/>
      <c r="AC115" s="663"/>
      <c r="AD115" s="663"/>
      <c r="AE115" s="663"/>
      <c r="AF115" s="663"/>
      <c r="AG115" s="663"/>
      <c r="AH115" s="663"/>
      <c r="AI115" s="663"/>
      <c r="AJ115" s="1089"/>
    </row>
    <row r="116" spans="1:41" s="396" customFormat="1" ht="18" customHeight="1">
      <c r="A116" s="452" t="s">
        <v>420</v>
      </c>
      <c r="B116" s="537"/>
      <c r="C116" s="537"/>
      <c r="D116" s="537"/>
      <c r="E116" s="663"/>
      <c r="F116" s="663"/>
      <c r="G116" s="663"/>
      <c r="H116" s="663"/>
      <c r="I116" s="663"/>
      <c r="J116" s="663"/>
      <c r="K116" s="663"/>
      <c r="L116" s="663"/>
      <c r="M116" s="663"/>
      <c r="N116" s="663"/>
      <c r="O116" s="663"/>
      <c r="P116" s="663"/>
      <c r="Q116" s="663"/>
      <c r="R116" s="663"/>
      <c r="S116" s="663"/>
      <c r="T116" s="663"/>
      <c r="U116" s="663"/>
      <c r="V116" s="663"/>
      <c r="W116" s="663"/>
      <c r="X116" s="663"/>
      <c r="Y116" s="663"/>
      <c r="Z116" s="663"/>
      <c r="AA116" s="663"/>
      <c r="AB116" s="663"/>
      <c r="AC116" s="663"/>
      <c r="AD116" s="663"/>
      <c r="AE116" s="663"/>
      <c r="AF116" s="663"/>
      <c r="AG116" s="663"/>
      <c r="AH116" s="663"/>
      <c r="AI116" s="663"/>
      <c r="AJ116" s="663"/>
    </row>
    <row r="117" spans="1:41" s="396" customFormat="1" ht="67.5" customHeight="1">
      <c r="A117" s="446" t="s">
        <v>215</v>
      </c>
      <c r="B117" s="533"/>
      <c r="C117" s="533"/>
      <c r="D117" s="630"/>
      <c r="E117" s="664"/>
      <c r="F117" s="701"/>
      <c r="G117" s="701"/>
      <c r="H117" s="701"/>
      <c r="I117" s="701"/>
      <c r="J117" s="701"/>
      <c r="K117" s="701"/>
      <c r="L117" s="701"/>
      <c r="M117" s="701"/>
      <c r="N117" s="701"/>
      <c r="O117" s="701"/>
      <c r="P117" s="701"/>
      <c r="Q117" s="701"/>
      <c r="R117" s="701"/>
      <c r="S117" s="701"/>
      <c r="T117" s="701"/>
      <c r="U117" s="701"/>
      <c r="V117" s="701"/>
      <c r="W117" s="701"/>
      <c r="X117" s="701"/>
      <c r="Y117" s="701"/>
      <c r="Z117" s="701"/>
      <c r="AA117" s="701"/>
      <c r="AB117" s="701"/>
      <c r="AC117" s="701"/>
      <c r="AD117" s="701"/>
      <c r="AE117" s="701"/>
      <c r="AF117" s="701"/>
      <c r="AG117" s="701"/>
      <c r="AH117" s="701"/>
      <c r="AI117" s="701"/>
      <c r="AJ117" s="1090"/>
    </row>
    <row r="118" spans="1:41" s="396" customFormat="1" ht="16.5" customHeight="1">
      <c r="A118" s="447" t="s">
        <v>211</v>
      </c>
      <c r="B118" s="534"/>
      <c r="C118" s="534"/>
      <c r="D118" s="631"/>
      <c r="E118" s="665"/>
      <c r="F118" s="698" t="s">
        <v>241</v>
      </c>
      <c r="G118" s="731"/>
      <c r="H118" s="731"/>
      <c r="I118" s="731"/>
      <c r="J118" s="731"/>
      <c r="K118" s="731"/>
      <c r="L118" s="731"/>
      <c r="M118" s="731"/>
      <c r="N118" s="665"/>
      <c r="O118" s="698" t="s">
        <v>245</v>
      </c>
      <c r="P118" s="731"/>
      <c r="Q118" s="731"/>
      <c r="R118" s="731"/>
      <c r="S118" s="731"/>
      <c r="T118" s="731"/>
      <c r="U118" s="665"/>
      <c r="V118" s="698" t="s">
        <v>246</v>
      </c>
      <c r="W118" s="731"/>
      <c r="X118" s="731"/>
      <c r="Y118" s="731"/>
      <c r="Z118" s="731"/>
      <c r="AA118" s="731"/>
      <c r="AB118" s="731"/>
      <c r="AC118" s="731"/>
      <c r="AD118" s="731"/>
      <c r="AE118" s="731"/>
      <c r="AF118" s="731"/>
      <c r="AG118" s="731"/>
      <c r="AH118" s="731"/>
      <c r="AI118" s="731"/>
      <c r="AJ118" s="1082"/>
    </row>
    <row r="119" spans="1:41" s="396" customFormat="1" ht="14.25" customHeight="1">
      <c r="A119" s="449"/>
      <c r="B119" s="535"/>
      <c r="C119" s="535"/>
      <c r="D119" s="632"/>
      <c r="E119" s="666" t="s">
        <v>258</v>
      </c>
      <c r="F119" s="666"/>
      <c r="G119" s="730"/>
      <c r="H119" s="730"/>
      <c r="I119" s="730"/>
      <c r="J119" s="730"/>
      <c r="K119" s="730"/>
      <c r="L119" s="730"/>
      <c r="M119" s="730"/>
      <c r="N119" s="730"/>
      <c r="O119" s="666"/>
      <c r="P119" s="840"/>
      <c r="Q119" s="850"/>
      <c r="R119" s="850"/>
      <c r="S119" s="850"/>
      <c r="T119" s="850"/>
      <c r="U119" s="850"/>
      <c r="V119" s="850"/>
      <c r="W119" s="850"/>
      <c r="X119" s="850"/>
      <c r="Y119" s="850"/>
      <c r="Z119" s="850"/>
      <c r="AA119" s="850"/>
      <c r="AB119" s="850"/>
      <c r="AC119" s="850"/>
      <c r="AD119" s="850"/>
      <c r="AE119" s="850"/>
      <c r="AF119" s="850"/>
      <c r="AG119" s="850"/>
      <c r="AH119" s="850"/>
      <c r="AI119" s="850"/>
      <c r="AJ119" s="1091"/>
    </row>
    <row r="120" spans="1:41" s="396" customFormat="1" ht="24.75" customHeight="1">
      <c r="A120" s="446" t="s">
        <v>93</v>
      </c>
      <c r="B120" s="533"/>
      <c r="C120" s="533"/>
      <c r="D120" s="629"/>
      <c r="E120" s="667"/>
      <c r="F120" s="666" t="s">
        <v>23</v>
      </c>
      <c r="G120" s="730"/>
      <c r="H120" s="730"/>
      <c r="I120" s="667"/>
      <c r="J120" s="666" t="s">
        <v>150</v>
      </c>
      <c r="K120" s="730"/>
      <c r="L120" s="730"/>
      <c r="M120" s="730"/>
      <c r="N120" s="730"/>
      <c r="O120" s="827"/>
      <c r="P120" s="666" t="s">
        <v>151</v>
      </c>
      <c r="Q120" s="730"/>
      <c r="R120" s="730"/>
      <c r="S120" s="730"/>
      <c r="T120" s="730"/>
      <c r="U120" s="730"/>
      <c r="V120" s="827"/>
      <c r="W120" s="666" t="s">
        <v>34</v>
      </c>
      <c r="X120" s="730"/>
      <c r="Y120" s="667"/>
      <c r="Z120" s="666" t="s">
        <v>92</v>
      </c>
      <c r="AA120" s="666"/>
      <c r="AB120" s="730"/>
      <c r="AC120" s="730"/>
      <c r="AD120" s="730"/>
      <c r="AE120" s="730"/>
      <c r="AF120" s="730"/>
      <c r="AG120" s="730"/>
      <c r="AH120" s="730"/>
      <c r="AI120" s="730"/>
      <c r="AJ120" s="1092"/>
    </row>
    <row r="121" spans="1:41" s="396" customFormat="1" ht="15" customHeight="1">
      <c r="A121" s="447" t="s">
        <v>48</v>
      </c>
      <c r="B121" s="534"/>
      <c r="C121" s="534"/>
      <c r="D121" s="534"/>
      <c r="E121" s="656" t="s">
        <v>212</v>
      </c>
      <c r="F121" s="698"/>
      <c r="G121" s="731"/>
      <c r="H121" s="731"/>
      <c r="I121" s="731"/>
      <c r="J121" s="731"/>
      <c r="K121" s="731"/>
      <c r="L121" s="731"/>
      <c r="M121" s="731"/>
      <c r="N121" s="731"/>
      <c r="O121" s="698"/>
      <c r="P121" s="731"/>
      <c r="Q121" s="731"/>
      <c r="R121" s="731"/>
      <c r="S121" s="731"/>
      <c r="T121" s="731"/>
      <c r="U121" s="731"/>
      <c r="V121" s="698"/>
      <c r="W121" s="731"/>
      <c r="X121" s="731"/>
      <c r="Y121" s="731"/>
      <c r="Z121" s="731"/>
      <c r="AA121" s="731"/>
      <c r="AB121" s="731"/>
      <c r="AC121" s="731"/>
      <c r="AD121" s="731"/>
      <c r="AE121" s="731"/>
      <c r="AF121" s="731"/>
      <c r="AG121" s="731"/>
      <c r="AH121" s="731"/>
      <c r="AI121" s="731"/>
      <c r="AJ121" s="1082"/>
    </row>
    <row r="122" spans="1:41" s="396" customFormat="1" ht="18" customHeight="1">
      <c r="A122" s="448"/>
      <c r="B122" s="453"/>
      <c r="C122" s="453"/>
      <c r="D122" s="453"/>
      <c r="E122" s="668"/>
      <c r="F122" s="677" t="s">
        <v>30</v>
      </c>
      <c r="G122" s="537"/>
      <c r="H122" s="537"/>
      <c r="I122" s="537"/>
      <c r="J122" s="537"/>
      <c r="K122" s="750"/>
      <c r="L122" s="677" t="s">
        <v>251</v>
      </c>
      <c r="M122" s="537"/>
      <c r="N122" s="537"/>
      <c r="O122" s="677"/>
      <c r="P122" s="677"/>
      <c r="Q122" s="675"/>
      <c r="R122" s="591"/>
      <c r="S122" s="677" t="s">
        <v>92</v>
      </c>
      <c r="T122" s="677"/>
      <c r="U122" s="677" t="s">
        <v>72</v>
      </c>
      <c r="V122" s="750"/>
      <c r="W122" s="750"/>
      <c r="X122" s="750"/>
      <c r="Y122" s="750"/>
      <c r="Z122" s="750"/>
      <c r="AA122" s="750"/>
      <c r="AB122" s="750"/>
      <c r="AC122" s="750"/>
      <c r="AD122" s="750"/>
      <c r="AE122" s="750"/>
      <c r="AF122" s="750"/>
      <c r="AG122" s="750"/>
      <c r="AH122" s="750"/>
      <c r="AI122" s="750"/>
      <c r="AJ122" s="1083" t="s">
        <v>18</v>
      </c>
    </row>
    <row r="123" spans="1:41" s="396" customFormat="1" ht="15.75" customHeight="1">
      <c r="A123" s="448"/>
      <c r="B123" s="453"/>
      <c r="C123" s="453"/>
      <c r="D123" s="453"/>
      <c r="E123" s="669" t="s">
        <v>431</v>
      </c>
      <c r="F123" s="702"/>
      <c r="G123" s="702"/>
      <c r="H123" s="702"/>
      <c r="I123" s="702"/>
      <c r="J123" s="702"/>
      <c r="K123" s="702"/>
      <c r="L123" s="702"/>
      <c r="M123" s="702"/>
      <c r="N123" s="702"/>
      <c r="O123" s="702"/>
      <c r="P123" s="702"/>
      <c r="Q123" s="702"/>
      <c r="R123" s="702"/>
      <c r="S123" s="702"/>
      <c r="T123" s="702"/>
      <c r="U123" s="702"/>
      <c r="V123" s="702"/>
      <c r="W123" s="702"/>
      <c r="X123" s="702"/>
      <c r="Y123" s="702"/>
      <c r="Z123" s="702"/>
      <c r="AA123" s="702"/>
      <c r="AB123" s="702"/>
      <c r="AC123" s="702"/>
      <c r="AD123" s="702"/>
      <c r="AE123" s="702"/>
      <c r="AF123" s="702"/>
      <c r="AG123" s="702"/>
      <c r="AH123" s="702"/>
      <c r="AI123" s="702"/>
      <c r="AJ123" s="1093"/>
    </row>
    <row r="124" spans="1:41" s="396" customFormat="1" ht="82.5" customHeight="1">
      <c r="A124" s="448"/>
      <c r="B124" s="453"/>
      <c r="C124" s="453"/>
      <c r="D124" s="453"/>
      <c r="E124" s="670"/>
      <c r="F124" s="703"/>
      <c r="G124" s="703"/>
      <c r="H124" s="703"/>
      <c r="I124" s="703"/>
      <c r="J124" s="703"/>
      <c r="K124" s="703"/>
      <c r="L124" s="703"/>
      <c r="M124" s="703"/>
      <c r="N124" s="703"/>
      <c r="O124" s="703"/>
      <c r="P124" s="703"/>
      <c r="Q124" s="703"/>
      <c r="R124" s="703"/>
      <c r="S124" s="703"/>
      <c r="T124" s="703"/>
      <c r="U124" s="703"/>
      <c r="V124" s="703"/>
      <c r="W124" s="703"/>
      <c r="X124" s="703"/>
      <c r="Y124" s="703"/>
      <c r="Z124" s="703"/>
      <c r="AA124" s="703"/>
      <c r="AB124" s="703"/>
      <c r="AC124" s="703"/>
      <c r="AD124" s="703"/>
      <c r="AE124" s="703"/>
      <c r="AF124" s="703"/>
      <c r="AG124" s="703"/>
      <c r="AH124" s="703"/>
      <c r="AI124" s="703"/>
      <c r="AJ124" s="1094"/>
    </row>
    <row r="125" spans="1:41" s="396" customFormat="1" ht="14.25">
      <c r="A125" s="448"/>
      <c r="B125" s="453"/>
      <c r="C125" s="453"/>
      <c r="D125" s="453"/>
      <c r="E125" s="660" t="s">
        <v>90</v>
      </c>
      <c r="F125" s="537"/>
      <c r="G125" s="537"/>
      <c r="H125" s="537"/>
      <c r="I125" s="537"/>
      <c r="J125" s="537"/>
      <c r="K125" s="537"/>
      <c r="L125" s="537"/>
      <c r="M125" s="537"/>
      <c r="N125" s="537"/>
      <c r="O125" s="537"/>
      <c r="P125" s="537"/>
      <c r="Q125" s="537"/>
      <c r="R125" s="537"/>
      <c r="S125" s="537"/>
      <c r="T125" s="537"/>
      <c r="U125" s="537"/>
      <c r="V125" s="537"/>
      <c r="W125" s="537"/>
      <c r="X125" s="537"/>
      <c r="Y125" s="537"/>
      <c r="Z125" s="537"/>
      <c r="AA125" s="537"/>
      <c r="AB125" s="537"/>
      <c r="AC125" s="537"/>
      <c r="AD125" s="537"/>
      <c r="AE125" s="537"/>
      <c r="AF125" s="537"/>
      <c r="AG125" s="537"/>
      <c r="AH125" s="537"/>
      <c r="AI125" s="537"/>
      <c r="AJ125" s="1086"/>
      <c r="AK125" s="149"/>
    </row>
    <row r="126" spans="1:41" s="396" customFormat="1" ht="18" customHeight="1">
      <c r="A126" s="449"/>
      <c r="B126" s="535"/>
      <c r="C126" s="535"/>
      <c r="D126" s="535"/>
      <c r="E126" s="661" t="s">
        <v>252</v>
      </c>
      <c r="F126" s="700"/>
      <c r="G126" s="700"/>
      <c r="H126" s="700"/>
      <c r="I126" s="700"/>
      <c r="J126" s="700"/>
      <c r="K126" s="751"/>
      <c r="L126" s="766" t="s">
        <v>77</v>
      </c>
      <c r="M126" s="784"/>
      <c r="N126" s="804"/>
      <c r="O126" s="804"/>
      <c r="P126" s="784" t="s">
        <v>5</v>
      </c>
      <c r="Q126" s="804"/>
      <c r="R126" s="804"/>
      <c r="S126" s="784" t="s">
        <v>44</v>
      </c>
      <c r="T126" s="891" t="s">
        <v>72</v>
      </c>
      <c r="U126" s="897"/>
      <c r="V126" s="915" t="s">
        <v>70</v>
      </c>
      <c r="W126" s="891"/>
      <c r="X126" s="891"/>
      <c r="Y126" s="897"/>
      <c r="Z126" s="784" t="s">
        <v>95</v>
      </c>
      <c r="AA126" s="891"/>
      <c r="AB126" s="891" t="s">
        <v>18</v>
      </c>
      <c r="AC126" s="891"/>
      <c r="AD126" s="891"/>
      <c r="AE126" s="891"/>
      <c r="AF126" s="891"/>
      <c r="AG126" s="891"/>
      <c r="AH126" s="891"/>
      <c r="AI126" s="891"/>
      <c r="AJ126" s="1087"/>
    </row>
    <row r="127" spans="1:41" s="396" customFormat="1" ht="15" customHeight="1">
      <c r="A127" s="450" t="s">
        <v>273</v>
      </c>
      <c r="B127" s="536"/>
      <c r="C127" s="536"/>
      <c r="D127" s="536"/>
      <c r="E127" s="536"/>
      <c r="F127" s="536"/>
      <c r="G127" s="536"/>
      <c r="H127" s="536"/>
      <c r="I127" s="536"/>
      <c r="J127" s="536"/>
      <c r="K127" s="536"/>
      <c r="L127" s="536"/>
      <c r="M127" s="536"/>
      <c r="N127" s="536"/>
      <c r="O127" s="536"/>
      <c r="P127" s="536"/>
      <c r="Q127" s="536"/>
      <c r="R127" s="536"/>
      <c r="S127" s="536"/>
      <c r="T127" s="536"/>
      <c r="U127" s="536"/>
      <c r="V127" s="536"/>
      <c r="W127" s="536"/>
      <c r="X127" s="536"/>
      <c r="Y127" s="536"/>
      <c r="Z127" s="536"/>
      <c r="AA127" s="536"/>
      <c r="AB127" s="536"/>
      <c r="AC127" s="536"/>
      <c r="AD127" s="536"/>
      <c r="AE127" s="536"/>
      <c r="AF127" s="634"/>
      <c r="AG127" s="1036"/>
      <c r="AH127" s="1045" t="s">
        <v>192</v>
      </c>
      <c r="AI127" s="1036"/>
      <c r="AJ127" s="1095"/>
    </row>
    <row r="128" spans="1:41" s="396" customFormat="1" ht="10.5" customHeight="1">
      <c r="A128" s="453"/>
      <c r="B128" s="453"/>
      <c r="C128" s="453"/>
      <c r="D128" s="453"/>
      <c r="E128" s="662"/>
      <c r="F128" s="663"/>
      <c r="G128" s="663"/>
      <c r="H128" s="663"/>
      <c r="I128" s="663"/>
      <c r="J128" s="663"/>
      <c r="K128" s="663"/>
      <c r="L128" s="767"/>
      <c r="M128" s="767"/>
      <c r="N128" s="767"/>
      <c r="O128" s="767"/>
      <c r="P128" s="767"/>
      <c r="Q128" s="767"/>
      <c r="R128" s="767"/>
      <c r="S128" s="767"/>
      <c r="T128" s="767"/>
      <c r="U128" s="767"/>
      <c r="V128" s="767"/>
      <c r="W128" s="767"/>
      <c r="X128" s="767"/>
      <c r="Y128" s="767"/>
      <c r="Z128" s="767"/>
      <c r="AA128" s="663"/>
      <c r="AB128" s="663"/>
      <c r="AC128" s="663"/>
      <c r="AD128" s="663"/>
      <c r="AE128" s="663"/>
      <c r="AF128" s="663"/>
      <c r="AG128" s="663"/>
      <c r="AH128" s="663"/>
      <c r="AI128" s="663"/>
      <c r="AJ128" s="663"/>
      <c r="AM128" s="149"/>
      <c r="AN128" s="149"/>
      <c r="AO128" s="149"/>
    </row>
    <row r="129" spans="1:54" s="396" customFormat="1" ht="18" customHeight="1">
      <c r="A129" s="454" t="s">
        <v>421</v>
      </c>
      <c r="B129" s="443"/>
      <c r="C129" s="453"/>
      <c r="D129" s="453"/>
      <c r="E129" s="453"/>
      <c r="F129" s="453"/>
      <c r="G129" s="453"/>
      <c r="H129" s="453"/>
      <c r="I129" s="453"/>
      <c r="J129" s="453"/>
      <c r="K129" s="453"/>
      <c r="L129" s="453"/>
      <c r="M129" s="453"/>
      <c r="N129" s="453"/>
      <c r="O129" s="453"/>
      <c r="P129" s="453"/>
      <c r="Q129" s="453"/>
      <c r="R129" s="453"/>
      <c r="S129" s="453"/>
      <c r="T129" s="453"/>
      <c r="U129" s="453"/>
      <c r="V129" s="453"/>
      <c r="W129" s="453"/>
      <c r="X129" s="453"/>
      <c r="Y129" s="453"/>
      <c r="Z129" s="453"/>
      <c r="AA129" s="453"/>
      <c r="AB129" s="453"/>
      <c r="AC129" s="453"/>
      <c r="AD129" s="453"/>
      <c r="AE129" s="453"/>
      <c r="AF129" s="453"/>
      <c r="AG129" s="453"/>
      <c r="AH129" s="453"/>
      <c r="AI129" s="453"/>
      <c r="AJ129" s="453"/>
      <c r="AK129" s="149"/>
      <c r="AL129" s="149"/>
      <c r="AM129" s="149"/>
      <c r="AN129" s="149"/>
      <c r="AO129" s="149"/>
    </row>
    <row r="130" spans="1:54" s="396" customFormat="1" ht="19.5" customHeight="1">
      <c r="A130" s="455" t="s">
        <v>93</v>
      </c>
      <c r="B130" s="538"/>
      <c r="C130" s="538"/>
      <c r="D130" s="633"/>
      <c r="E130" s="671" t="s">
        <v>29</v>
      </c>
      <c r="F130" s="704"/>
      <c r="G130" s="704"/>
      <c r="H130" s="735"/>
      <c r="I130" s="739"/>
      <c r="J130" s="740" t="s">
        <v>23</v>
      </c>
      <c r="K130" s="740"/>
      <c r="L130" s="740"/>
      <c r="M130" s="739"/>
      <c r="N130" s="805" t="s">
        <v>379</v>
      </c>
      <c r="O130" s="805"/>
      <c r="P130" s="805"/>
      <c r="Q130" s="805"/>
      <c r="R130" s="805"/>
      <c r="S130" s="805"/>
      <c r="T130" s="739"/>
      <c r="U130" s="805" t="s">
        <v>218</v>
      </c>
      <c r="V130" s="805"/>
      <c r="W130" s="805"/>
      <c r="X130" s="805"/>
      <c r="Y130" s="805"/>
      <c r="Z130" s="805"/>
      <c r="AA130" s="731"/>
      <c r="AB130" s="731"/>
      <c r="AC130" s="731"/>
      <c r="AD130" s="233"/>
      <c r="AE130" s="731"/>
      <c r="AF130" s="731"/>
      <c r="AG130" s="731"/>
      <c r="AH130" s="233"/>
      <c r="AI130" s="233"/>
      <c r="AJ130" s="1096"/>
      <c r="AK130" s="149"/>
      <c r="AL130" s="149"/>
      <c r="AM130" s="149"/>
      <c r="AN130" s="149"/>
      <c r="AO130" s="149"/>
      <c r="BA130" s="1225" t="b">
        <v>0</v>
      </c>
    </row>
    <row r="131" spans="1:54" s="396" customFormat="1" ht="19.5" customHeight="1">
      <c r="A131" s="450"/>
      <c r="B131" s="536"/>
      <c r="C131" s="536"/>
      <c r="D131" s="634"/>
      <c r="E131" s="672" t="s">
        <v>92</v>
      </c>
      <c r="F131" s="705"/>
      <c r="G131" s="705"/>
      <c r="H131" s="736"/>
      <c r="I131" s="739"/>
      <c r="J131" s="740" t="s">
        <v>150</v>
      </c>
      <c r="K131" s="740"/>
      <c r="L131" s="740"/>
      <c r="M131" s="739"/>
      <c r="N131" s="740" t="s">
        <v>39</v>
      </c>
      <c r="O131" s="740"/>
      <c r="P131" s="740"/>
      <c r="Q131" s="740"/>
      <c r="R131" s="740"/>
      <c r="S131" s="740"/>
      <c r="T131" s="739"/>
      <c r="U131" s="898" t="s">
        <v>34</v>
      </c>
      <c r="V131" s="898"/>
      <c r="W131" s="898"/>
      <c r="X131" s="898"/>
      <c r="Y131" s="898"/>
      <c r="Z131" s="898"/>
      <c r="AA131" s="995"/>
      <c r="AB131" s="898" t="s">
        <v>92</v>
      </c>
      <c r="AC131" s="898"/>
      <c r="AD131" s="898"/>
      <c r="AE131" s="233" t="s">
        <v>72</v>
      </c>
      <c r="AF131" s="739"/>
      <c r="AG131" s="739"/>
      <c r="AH131" s="739"/>
      <c r="AI131" s="739"/>
      <c r="AJ131" s="1097" t="s">
        <v>18</v>
      </c>
      <c r="AK131" s="149"/>
      <c r="AL131" s="149"/>
      <c r="BA131" s="1225" t="b">
        <v>0</v>
      </c>
    </row>
    <row r="132" spans="1:54" s="396" customFormat="1" ht="15.75" customHeight="1">
      <c r="A132" s="455" t="s">
        <v>48</v>
      </c>
      <c r="B132" s="538"/>
      <c r="C132" s="538"/>
      <c r="D132" s="633"/>
      <c r="E132" s="673" t="s">
        <v>191</v>
      </c>
      <c r="F132" s="698"/>
      <c r="G132" s="731"/>
      <c r="H132" s="731"/>
      <c r="I132" s="731"/>
      <c r="J132" s="731"/>
      <c r="K132" s="731"/>
      <c r="L132" s="731"/>
      <c r="M132" s="731"/>
      <c r="N132" s="731"/>
      <c r="O132" s="698"/>
      <c r="P132" s="731"/>
      <c r="Q132" s="731"/>
      <c r="R132" s="731"/>
      <c r="S132" s="731"/>
      <c r="T132" s="731"/>
      <c r="U132" s="731"/>
      <c r="V132" s="698"/>
      <c r="W132" s="731"/>
      <c r="X132" s="731"/>
      <c r="Y132" s="731"/>
      <c r="Z132" s="731"/>
      <c r="AA132" s="731"/>
      <c r="AB132" s="731"/>
      <c r="AC132" s="731"/>
      <c r="AD132" s="731"/>
      <c r="AE132" s="731"/>
      <c r="AF132" s="731"/>
      <c r="AG132" s="731"/>
      <c r="AH132" s="731"/>
      <c r="AI132" s="731"/>
      <c r="AJ132" s="1082"/>
      <c r="AM132" s="149"/>
      <c r="AN132" s="149"/>
      <c r="BA132" s="1225" t="b">
        <v>0</v>
      </c>
      <c r="BB132" s="396">
        <f>COUNTIF(BA130:BA132,TRUE)</f>
        <v>0</v>
      </c>
    </row>
    <row r="133" spans="1:54" s="396" customFormat="1" ht="18" customHeight="1">
      <c r="A133" s="456"/>
      <c r="B133" s="539"/>
      <c r="C133" s="539"/>
      <c r="D133" s="635"/>
      <c r="E133" s="674"/>
      <c r="F133" s="677" t="s">
        <v>30</v>
      </c>
      <c r="G133" s="537"/>
      <c r="H133" s="537"/>
      <c r="I133" s="537"/>
      <c r="J133" s="537"/>
      <c r="K133" s="674"/>
      <c r="L133" s="677" t="s">
        <v>249</v>
      </c>
      <c r="M133" s="537"/>
      <c r="N133" s="537"/>
      <c r="O133" s="677"/>
      <c r="P133" s="677"/>
      <c r="Q133" s="675"/>
      <c r="R133" s="862"/>
      <c r="S133" s="677" t="s">
        <v>92</v>
      </c>
      <c r="T133" s="677"/>
      <c r="U133" s="677" t="s">
        <v>72</v>
      </c>
      <c r="V133" s="916"/>
      <c r="W133" s="916"/>
      <c r="X133" s="916"/>
      <c r="Y133" s="916"/>
      <c r="Z133" s="916"/>
      <c r="AA133" s="916"/>
      <c r="AB133" s="916"/>
      <c r="AC133" s="916"/>
      <c r="AD133" s="916"/>
      <c r="AE133" s="916"/>
      <c r="AF133" s="916"/>
      <c r="AG133" s="916"/>
      <c r="AH133" s="916"/>
      <c r="AI133" s="916"/>
      <c r="AJ133" s="1083" t="s">
        <v>18</v>
      </c>
      <c r="AK133" s="149"/>
      <c r="AL133" s="149"/>
    </row>
    <row r="134" spans="1:54" s="396" customFormat="1" ht="15.75" customHeight="1">
      <c r="A134" s="456"/>
      <c r="B134" s="539"/>
      <c r="C134" s="539"/>
      <c r="D134" s="635"/>
      <c r="E134" s="675" t="s">
        <v>96</v>
      </c>
      <c r="F134" s="675"/>
      <c r="G134" s="537"/>
      <c r="H134" s="537"/>
      <c r="I134" s="537"/>
      <c r="J134" s="537"/>
      <c r="K134" s="443"/>
      <c r="L134" s="537"/>
      <c r="M134" s="785"/>
      <c r="N134" s="443"/>
      <c r="O134" s="677"/>
      <c r="P134" s="675"/>
      <c r="Q134" s="675"/>
      <c r="R134" s="675"/>
      <c r="S134" s="877"/>
      <c r="T134" s="877"/>
      <c r="U134" s="877"/>
      <c r="V134" s="877"/>
      <c r="W134" s="877"/>
      <c r="X134" s="877"/>
      <c r="Y134" s="877"/>
      <c r="Z134" s="877"/>
      <c r="AA134" s="877"/>
      <c r="AB134" s="877"/>
      <c r="AC134" s="877"/>
      <c r="AD134" s="877"/>
      <c r="AE134" s="877"/>
      <c r="AF134" s="877"/>
      <c r="AG134" s="877"/>
      <c r="AH134" s="877"/>
      <c r="AI134" s="877"/>
      <c r="AJ134" s="1084"/>
    </row>
    <row r="135" spans="1:54" s="396" customFormat="1" ht="82.5" customHeight="1">
      <c r="A135" s="456"/>
      <c r="B135" s="539"/>
      <c r="C135" s="539"/>
      <c r="D135" s="539"/>
      <c r="E135" s="676"/>
      <c r="F135" s="706"/>
      <c r="G135" s="706"/>
      <c r="H135" s="706"/>
      <c r="I135" s="706"/>
      <c r="J135" s="706"/>
      <c r="K135" s="706"/>
      <c r="L135" s="706"/>
      <c r="M135" s="706"/>
      <c r="N135" s="706"/>
      <c r="O135" s="706"/>
      <c r="P135" s="706"/>
      <c r="Q135" s="706"/>
      <c r="R135" s="706"/>
      <c r="S135" s="706"/>
      <c r="T135" s="706"/>
      <c r="U135" s="706"/>
      <c r="V135" s="706"/>
      <c r="W135" s="706"/>
      <c r="X135" s="706"/>
      <c r="Y135" s="706"/>
      <c r="Z135" s="706"/>
      <c r="AA135" s="706"/>
      <c r="AB135" s="706"/>
      <c r="AC135" s="706"/>
      <c r="AD135" s="706"/>
      <c r="AE135" s="706"/>
      <c r="AF135" s="706"/>
      <c r="AG135" s="706"/>
      <c r="AH135" s="706"/>
      <c r="AI135" s="706"/>
      <c r="AJ135" s="1098"/>
    </row>
    <row r="136" spans="1:54" s="396" customFormat="1" ht="14.25">
      <c r="A136" s="456"/>
      <c r="B136" s="539"/>
      <c r="C136" s="539"/>
      <c r="D136" s="635"/>
      <c r="E136" s="677" t="s">
        <v>90</v>
      </c>
      <c r="F136" s="537"/>
      <c r="G136" s="537"/>
      <c r="H136" s="537"/>
      <c r="I136" s="537"/>
      <c r="J136" s="537"/>
      <c r="K136" s="537"/>
      <c r="L136" s="537"/>
      <c r="M136" s="537"/>
      <c r="N136" s="537"/>
      <c r="O136" s="537"/>
      <c r="P136" s="537"/>
      <c r="Q136" s="537"/>
      <c r="R136" s="537"/>
      <c r="S136" s="537"/>
      <c r="T136" s="537"/>
      <c r="U136" s="537"/>
      <c r="V136" s="537"/>
      <c r="W136" s="537"/>
      <c r="X136" s="537"/>
      <c r="Y136" s="537"/>
      <c r="Z136" s="537"/>
      <c r="AA136" s="537"/>
      <c r="AB136" s="537"/>
      <c r="AC136" s="537"/>
      <c r="AD136" s="537"/>
      <c r="AE136" s="537"/>
      <c r="AF136" s="537"/>
      <c r="AG136" s="537"/>
      <c r="AH136" s="537"/>
      <c r="AI136" s="537"/>
      <c r="AJ136" s="1086"/>
      <c r="AK136" s="149"/>
    </row>
    <row r="137" spans="1:54" s="396" customFormat="1" ht="18" customHeight="1">
      <c r="A137" s="450"/>
      <c r="B137" s="536"/>
      <c r="C137" s="536"/>
      <c r="D137" s="634"/>
      <c r="E137" s="678" t="s">
        <v>252</v>
      </c>
      <c r="F137" s="700"/>
      <c r="G137" s="700"/>
      <c r="H137" s="700"/>
      <c r="I137" s="700"/>
      <c r="J137" s="700"/>
      <c r="K137" s="751"/>
      <c r="L137" s="766" t="s">
        <v>77</v>
      </c>
      <c r="M137" s="784"/>
      <c r="N137" s="806"/>
      <c r="O137" s="806"/>
      <c r="P137" s="784" t="s">
        <v>5</v>
      </c>
      <c r="Q137" s="806"/>
      <c r="R137" s="806"/>
      <c r="S137" s="784" t="s">
        <v>44</v>
      </c>
      <c r="T137" s="891" t="s">
        <v>72</v>
      </c>
      <c r="U137" s="849"/>
      <c r="V137" s="915" t="s">
        <v>70</v>
      </c>
      <c r="W137" s="891"/>
      <c r="X137" s="891"/>
      <c r="Y137" s="849"/>
      <c r="Z137" s="784" t="s">
        <v>95</v>
      </c>
      <c r="AA137" s="891"/>
      <c r="AB137" s="891" t="s">
        <v>18</v>
      </c>
      <c r="AC137" s="891"/>
      <c r="AD137" s="891"/>
      <c r="AE137" s="891"/>
      <c r="AF137" s="891"/>
      <c r="AG137" s="891"/>
      <c r="AH137" s="891"/>
      <c r="AI137" s="891"/>
      <c r="AJ137" s="1087"/>
    </row>
    <row r="138" spans="1:54" s="396" customFormat="1" ht="15" customHeight="1">
      <c r="A138" s="450" t="s">
        <v>273</v>
      </c>
      <c r="B138" s="536"/>
      <c r="C138" s="536"/>
      <c r="D138" s="536"/>
      <c r="E138" s="536"/>
      <c r="F138" s="536"/>
      <c r="G138" s="536"/>
      <c r="H138" s="536"/>
      <c r="I138" s="536"/>
      <c r="J138" s="536"/>
      <c r="K138" s="536"/>
      <c r="L138" s="536"/>
      <c r="M138" s="536"/>
      <c r="N138" s="536"/>
      <c r="O138" s="536"/>
      <c r="P138" s="536"/>
      <c r="Q138" s="536"/>
      <c r="R138" s="536"/>
      <c r="S138" s="536"/>
      <c r="T138" s="536"/>
      <c r="U138" s="536"/>
      <c r="V138" s="536"/>
      <c r="W138" s="536"/>
      <c r="X138" s="536"/>
      <c r="Y138" s="536"/>
      <c r="Z138" s="536"/>
      <c r="AA138" s="536"/>
      <c r="AB138" s="536"/>
      <c r="AC138" s="536"/>
      <c r="AD138" s="536"/>
      <c r="AE138" s="536"/>
      <c r="AF138" s="634"/>
      <c r="AG138" s="1037"/>
      <c r="AH138" s="1046" t="s">
        <v>192</v>
      </c>
      <c r="AI138" s="1037"/>
      <c r="AJ138" s="1099"/>
    </row>
    <row r="139" spans="1:54" s="396" customFormat="1" ht="7.5" customHeight="1">
      <c r="A139" s="453"/>
      <c r="B139" s="453"/>
      <c r="C139" s="453"/>
      <c r="D139" s="453"/>
      <c r="E139" s="662"/>
      <c r="F139" s="663"/>
      <c r="G139" s="663"/>
      <c r="H139" s="663"/>
      <c r="I139" s="663"/>
      <c r="J139" s="663"/>
      <c r="K139" s="663"/>
      <c r="L139" s="767"/>
      <c r="M139" s="767"/>
      <c r="N139" s="767"/>
      <c r="O139" s="767"/>
      <c r="P139" s="767"/>
      <c r="Q139" s="767"/>
      <c r="R139" s="767"/>
      <c r="S139" s="767"/>
      <c r="T139" s="663"/>
      <c r="U139" s="663"/>
      <c r="V139" s="917"/>
      <c r="W139" s="663"/>
      <c r="X139" s="663"/>
      <c r="Y139" s="663"/>
      <c r="Z139" s="767"/>
      <c r="AA139" s="663"/>
      <c r="AB139" s="663"/>
      <c r="AC139" s="663"/>
      <c r="AD139" s="663"/>
      <c r="AE139" s="663"/>
      <c r="AF139" s="663"/>
      <c r="AG139" s="663"/>
      <c r="AH139" s="663"/>
      <c r="AI139" s="663"/>
      <c r="AJ139" s="1089"/>
    </row>
    <row r="140" spans="1:54" s="396" customFormat="1" ht="18" customHeight="1">
      <c r="A140" s="457" t="s">
        <v>470</v>
      </c>
      <c r="B140" s="453"/>
      <c r="C140" s="453"/>
      <c r="D140" s="453"/>
      <c r="E140" s="662"/>
      <c r="F140" s="663"/>
      <c r="G140" s="663"/>
      <c r="H140" s="663"/>
      <c r="I140" s="663"/>
      <c r="J140" s="663"/>
      <c r="K140" s="663"/>
      <c r="L140" s="767"/>
      <c r="M140" s="767"/>
      <c r="N140" s="767"/>
      <c r="O140" s="767"/>
      <c r="P140" s="767"/>
      <c r="Q140" s="767"/>
      <c r="R140" s="767"/>
      <c r="S140" s="767"/>
      <c r="T140" s="663"/>
      <c r="U140" s="663"/>
      <c r="V140" s="917"/>
      <c r="W140" s="663"/>
      <c r="X140" s="663"/>
      <c r="Y140" s="663"/>
      <c r="Z140" s="767"/>
      <c r="AA140" s="663"/>
      <c r="AB140" s="663"/>
      <c r="AC140" s="663"/>
      <c r="AD140" s="663"/>
      <c r="AE140" s="663"/>
      <c r="AF140" s="663"/>
      <c r="AG140" s="663"/>
      <c r="AH140" s="663"/>
      <c r="AI140" s="663"/>
      <c r="AJ140" s="1089"/>
    </row>
    <row r="141" spans="1:54" s="396" customFormat="1" ht="14.25" customHeight="1">
      <c r="A141" s="445"/>
      <c r="B141" s="540" t="s">
        <v>32</v>
      </c>
      <c r="C141" s="540"/>
      <c r="D141" s="540"/>
      <c r="E141" s="540"/>
      <c r="F141" s="540"/>
      <c r="G141" s="540"/>
      <c r="H141" s="540"/>
      <c r="I141" s="540"/>
      <c r="J141" s="540"/>
      <c r="K141" s="540"/>
      <c r="L141" s="540"/>
      <c r="M141" s="540"/>
      <c r="N141" s="540"/>
      <c r="O141" s="540"/>
      <c r="P141" s="540"/>
      <c r="Q141" s="540"/>
      <c r="R141" s="540"/>
      <c r="S141" s="540"/>
      <c r="T141" s="540"/>
      <c r="U141" s="540"/>
      <c r="V141" s="540"/>
      <c r="W141" s="540"/>
      <c r="X141" s="540"/>
      <c r="Y141" s="540"/>
      <c r="Z141" s="540"/>
      <c r="AA141" s="540"/>
      <c r="AB141" s="540"/>
      <c r="AC141" s="540"/>
      <c r="AD141" s="540"/>
      <c r="AE141" s="540"/>
      <c r="AF141" s="540"/>
      <c r="AG141" s="540"/>
      <c r="AH141" s="540"/>
      <c r="AI141" s="540"/>
      <c r="AJ141" s="540"/>
    </row>
    <row r="142" spans="1:54" s="396" customFormat="1" ht="75" customHeight="1">
      <c r="A142" s="446" t="s">
        <v>263</v>
      </c>
      <c r="B142" s="533"/>
      <c r="C142" s="533"/>
      <c r="D142" s="630"/>
      <c r="E142" s="679"/>
      <c r="F142" s="707"/>
      <c r="G142" s="707"/>
      <c r="H142" s="707"/>
      <c r="I142" s="707"/>
      <c r="J142" s="707"/>
      <c r="K142" s="707"/>
      <c r="L142" s="707"/>
      <c r="M142" s="707"/>
      <c r="N142" s="707"/>
      <c r="O142" s="707"/>
      <c r="P142" s="707"/>
      <c r="Q142" s="707"/>
      <c r="R142" s="707"/>
      <c r="S142" s="707"/>
      <c r="T142" s="707"/>
      <c r="U142" s="707"/>
      <c r="V142" s="707"/>
      <c r="W142" s="707"/>
      <c r="X142" s="707"/>
      <c r="Y142" s="707"/>
      <c r="Z142" s="707"/>
      <c r="AA142" s="707"/>
      <c r="AB142" s="707"/>
      <c r="AC142" s="707"/>
      <c r="AD142" s="707"/>
      <c r="AE142" s="707"/>
      <c r="AF142" s="707"/>
      <c r="AG142" s="707"/>
      <c r="AH142" s="707"/>
      <c r="AI142" s="707"/>
      <c r="AJ142" s="1100"/>
    </row>
    <row r="143" spans="1:54" s="396" customFormat="1" ht="75" customHeight="1">
      <c r="A143" s="446" t="s">
        <v>187</v>
      </c>
      <c r="B143" s="533"/>
      <c r="C143" s="533"/>
      <c r="D143" s="630"/>
      <c r="E143" s="679"/>
      <c r="F143" s="707"/>
      <c r="G143" s="707"/>
      <c r="H143" s="707"/>
      <c r="I143" s="707"/>
      <c r="J143" s="707"/>
      <c r="K143" s="707"/>
      <c r="L143" s="707"/>
      <c r="M143" s="707"/>
      <c r="N143" s="707"/>
      <c r="O143" s="707"/>
      <c r="P143" s="707"/>
      <c r="Q143" s="707"/>
      <c r="R143" s="707"/>
      <c r="S143" s="707"/>
      <c r="T143" s="707"/>
      <c r="U143" s="707"/>
      <c r="V143" s="707"/>
      <c r="W143" s="707"/>
      <c r="X143" s="707"/>
      <c r="Y143" s="707"/>
      <c r="Z143" s="707"/>
      <c r="AA143" s="707"/>
      <c r="AB143" s="707"/>
      <c r="AC143" s="707"/>
      <c r="AD143" s="707"/>
      <c r="AE143" s="707"/>
      <c r="AF143" s="707"/>
      <c r="AG143" s="707"/>
      <c r="AH143" s="707"/>
      <c r="AI143" s="707"/>
      <c r="AJ143" s="1100"/>
    </row>
    <row r="144" spans="1:54" s="396" customFormat="1" ht="4.5" customHeight="1">
      <c r="A144" s="444"/>
      <c r="B144" s="453"/>
      <c r="C144" s="453"/>
      <c r="D144" s="453"/>
      <c r="E144" s="662"/>
      <c r="F144" s="663"/>
      <c r="G144" s="663"/>
      <c r="H144" s="663"/>
      <c r="I144" s="663"/>
      <c r="J144" s="663"/>
      <c r="K144" s="663"/>
      <c r="L144" s="767"/>
      <c r="M144" s="767"/>
      <c r="N144" s="767"/>
      <c r="O144" s="767"/>
      <c r="P144" s="767"/>
      <c r="Q144" s="767"/>
      <c r="R144" s="767"/>
      <c r="S144" s="767"/>
      <c r="T144" s="663"/>
      <c r="U144" s="663"/>
      <c r="V144" s="917"/>
      <c r="W144" s="663"/>
      <c r="X144" s="663"/>
      <c r="Y144" s="663"/>
      <c r="Z144" s="767"/>
      <c r="AA144" s="663"/>
      <c r="AB144" s="663"/>
      <c r="AC144" s="663"/>
      <c r="AD144" s="663"/>
      <c r="AE144" s="663"/>
      <c r="AF144" s="663"/>
      <c r="AG144" s="663"/>
      <c r="AH144" s="663"/>
      <c r="AI144" s="663"/>
      <c r="AJ144" s="1089"/>
    </row>
    <row r="145" spans="1:38" s="396" customFormat="1" ht="4.5" customHeight="1">
      <c r="A145" s="444"/>
      <c r="B145" s="453"/>
      <c r="C145" s="453"/>
      <c r="D145" s="453"/>
      <c r="E145" s="662"/>
      <c r="F145" s="663"/>
      <c r="G145" s="663"/>
      <c r="H145" s="663"/>
      <c r="I145" s="663"/>
      <c r="J145" s="663"/>
      <c r="K145" s="663"/>
      <c r="L145" s="767"/>
      <c r="M145" s="767"/>
      <c r="N145" s="767"/>
      <c r="O145" s="767"/>
      <c r="P145" s="767"/>
      <c r="Q145" s="767"/>
      <c r="R145" s="767"/>
      <c r="S145" s="767"/>
      <c r="T145" s="663"/>
      <c r="U145" s="663"/>
      <c r="V145" s="917"/>
      <c r="W145" s="663"/>
      <c r="X145" s="663"/>
      <c r="Y145" s="663"/>
      <c r="Z145" s="767"/>
      <c r="AA145" s="663"/>
      <c r="AB145" s="663"/>
      <c r="AC145" s="663"/>
      <c r="AD145" s="663"/>
      <c r="AE145" s="663"/>
      <c r="AF145" s="663"/>
      <c r="AG145" s="663"/>
      <c r="AH145" s="663"/>
      <c r="AI145" s="663"/>
      <c r="AJ145" s="1089"/>
    </row>
    <row r="146" spans="1:38" s="396" customFormat="1" ht="17.25" customHeight="1">
      <c r="A146" s="458" t="s">
        <v>102</v>
      </c>
      <c r="B146" s="541"/>
      <c r="C146" s="541"/>
      <c r="D146" s="541"/>
      <c r="E146" s="541"/>
      <c r="F146" s="541"/>
      <c r="G146" s="541"/>
      <c r="H146" s="541"/>
      <c r="I146" s="541"/>
      <c r="J146" s="541"/>
      <c r="K146" s="541"/>
      <c r="L146" s="541"/>
      <c r="M146" s="541"/>
      <c r="N146" s="541"/>
      <c r="O146" s="541"/>
      <c r="P146" s="541"/>
      <c r="Q146" s="541"/>
      <c r="R146" s="541"/>
      <c r="S146" s="541"/>
      <c r="T146" s="541"/>
      <c r="U146" s="541"/>
      <c r="V146" s="541"/>
      <c r="W146" s="541"/>
      <c r="X146" s="541"/>
      <c r="Y146" s="541"/>
      <c r="Z146" s="541"/>
      <c r="AA146" s="541"/>
      <c r="AB146" s="541"/>
      <c r="AC146" s="541"/>
      <c r="AD146" s="541"/>
      <c r="AE146" s="541"/>
      <c r="AF146" s="453"/>
      <c r="AG146" s="501"/>
      <c r="AH146" s="501"/>
      <c r="AI146" s="501"/>
      <c r="AJ146" s="501"/>
      <c r="AL146" s="1155"/>
    </row>
    <row r="147" spans="1:38" s="396" customFormat="1" ht="17.25" customHeight="1">
      <c r="A147" s="459" t="s">
        <v>322</v>
      </c>
      <c r="B147" s="459"/>
      <c r="C147" s="459"/>
      <c r="D147" s="459"/>
      <c r="E147" s="459"/>
      <c r="F147" s="459"/>
      <c r="G147" s="459"/>
      <c r="H147" s="459"/>
      <c r="I147" s="459"/>
      <c r="J147" s="459"/>
      <c r="K147" s="459"/>
      <c r="L147" s="459"/>
      <c r="M147" s="459"/>
      <c r="N147" s="459"/>
      <c r="O147" s="459"/>
      <c r="P147" s="459"/>
      <c r="Q147" s="459"/>
      <c r="R147" s="459"/>
      <c r="S147" s="459"/>
      <c r="T147" s="459"/>
      <c r="U147" s="459"/>
      <c r="V147" s="459"/>
      <c r="W147" s="459"/>
      <c r="X147" s="459"/>
      <c r="Y147" s="459"/>
      <c r="Z147" s="459"/>
      <c r="AA147" s="459"/>
      <c r="AB147" s="459"/>
      <c r="AC147" s="459"/>
      <c r="AD147" s="459"/>
      <c r="AE147" s="459"/>
      <c r="AF147" s="459"/>
      <c r="AG147" s="459"/>
      <c r="AH147" s="459"/>
      <c r="AI147" s="459"/>
      <c r="AJ147" s="501"/>
      <c r="AL147" s="1156"/>
    </row>
    <row r="148" spans="1:38" s="396" customFormat="1" ht="6.75" customHeight="1">
      <c r="A148" s="459"/>
      <c r="B148" s="459"/>
      <c r="C148" s="459"/>
      <c r="D148" s="459"/>
      <c r="E148" s="459"/>
      <c r="F148" s="459"/>
      <c r="G148" s="459"/>
      <c r="H148" s="459"/>
      <c r="I148" s="459"/>
      <c r="J148" s="459"/>
      <c r="K148" s="459"/>
      <c r="L148" s="459"/>
      <c r="M148" s="459"/>
      <c r="N148" s="459"/>
      <c r="O148" s="459"/>
      <c r="P148" s="459"/>
      <c r="Q148" s="459"/>
      <c r="R148" s="459"/>
      <c r="S148" s="459"/>
      <c r="T148" s="459"/>
      <c r="U148" s="459"/>
      <c r="V148" s="459"/>
      <c r="W148" s="459"/>
      <c r="X148" s="459"/>
      <c r="Y148" s="459"/>
      <c r="Z148" s="459"/>
      <c r="AA148" s="459"/>
      <c r="AB148" s="459"/>
      <c r="AC148" s="459"/>
      <c r="AD148" s="459"/>
      <c r="AE148" s="459"/>
      <c r="AF148" s="459"/>
      <c r="AG148" s="459"/>
      <c r="AH148" s="459"/>
      <c r="AI148" s="459"/>
      <c r="AJ148" s="501"/>
      <c r="AL148" s="1156"/>
    </row>
    <row r="149" spans="1:38" s="396" customFormat="1" ht="17.25" customHeight="1">
      <c r="A149" s="460" t="s">
        <v>323</v>
      </c>
      <c r="B149" s="542"/>
      <c r="C149" s="601"/>
      <c r="D149" s="601"/>
      <c r="E149" s="601"/>
      <c r="F149" s="601"/>
      <c r="G149" s="601"/>
      <c r="H149" s="601"/>
      <c r="I149" s="601"/>
      <c r="J149" s="601"/>
      <c r="K149" s="601"/>
      <c r="L149" s="601"/>
      <c r="M149" s="601"/>
      <c r="N149" s="601"/>
      <c r="O149" s="601"/>
      <c r="P149" s="601"/>
      <c r="Q149" s="601"/>
      <c r="R149" s="601"/>
      <c r="S149" s="601"/>
      <c r="T149" s="601"/>
      <c r="U149" s="899" t="s">
        <v>98</v>
      </c>
      <c r="V149" s="918"/>
      <c r="W149" s="918"/>
      <c r="X149" s="918"/>
      <c r="Y149" s="918"/>
      <c r="Z149" s="918"/>
      <c r="AA149" s="918"/>
      <c r="AB149" s="823"/>
      <c r="AC149" s="1008"/>
      <c r="AD149" s="1022" t="s">
        <v>111</v>
      </c>
      <c r="AE149" s="1030"/>
      <c r="AF149" s="1030"/>
      <c r="AG149" s="1038"/>
      <c r="AH149" s="1047" t="s">
        <v>41</v>
      </c>
      <c r="AI149" s="918"/>
      <c r="AJ149" s="1101"/>
      <c r="AL149" s="1157"/>
    </row>
    <row r="150" spans="1:38" s="396" customFormat="1" ht="18" customHeight="1">
      <c r="A150" s="461"/>
      <c r="B150" s="543" t="s">
        <v>99</v>
      </c>
      <c r="C150" s="602" t="s">
        <v>305</v>
      </c>
      <c r="D150" s="602"/>
      <c r="E150" s="602"/>
      <c r="F150" s="602"/>
      <c r="G150" s="602"/>
      <c r="H150" s="602"/>
      <c r="I150" s="602"/>
      <c r="J150" s="602"/>
      <c r="K150" s="602"/>
      <c r="L150" s="602"/>
      <c r="M150" s="602"/>
      <c r="N150" s="602"/>
      <c r="O150" s="602"/>
      <c r="P150" s="602"/>
      <c r="Q150" s="602"/>
      <c r="R150" s="602"/>
      <c r="S150" s="602"/>
      <c r="T150" s="602"/>
      <c r="U150" s="444"/>
      <c r="V150" s="444"/>
      <c r="W150" s="444"/>
      <c r="X150" s="444"/>
      <c r="Y150" s="967"/>
      <c r="Z150" s="967"/>
      <c r="AA150" s="967"/>
      <c r="AB150" s="967"/>
      <c r="AC150" s="459"/>
      <c r="AD150" s="459"/>
      <c r="AE150" s="459"/>
      <c r="AF150" s="459"/>
      <c r="AG150" s="919"/>
      <c r="AH150" s="919"/>
      <c r="AI150" s="919"/>
      <c r="AJ150" s="1102"/>
      <c r="AK150" s="1137"/>
      <c r="AL150" s="1158"/>
    </row>
    <row r="151" spans="1:38" s="396" customFormat="1" ht="18" customHeight="1">
      <c r="A151" s="461"/>
      <c r="B151" s="544" t="s">
        <v>27</v>
      </c>
      <c r="C151" s="603" t="s">
        <v>306</v>
      </c>
      <c r="D151" s="603"/>
      <c r="E151" s="603"/>
      <c r="F151" s="603"/>
      <c r="G151" s="603"/>
      <c r="H151" s="603"/>
      <c r="I151" s="603"/>
      <c r="J151" s="603"/>
      <c r="K151" s="603"/>
      <c r="L151" s="603"/>
      <c r="M151" s="603"/>
      <c r="N151" s="603"/>
      <c r="O151" s="603"/>
      <c r="P151" s="603"/>
      <c r="Q151" s="603"/>
      <c r="R151" s="603"/>
      <c r="S151" s="603"/>
      <c r="T151" s="603"/>
      <c r="U151" s="603"/>
      <c r="V151" s="603"/>
      <c r="W151" s="603"/>
      <c r="X151" s="603"/>
      <c r="Y151" s="968"/>
      <c r="Z151" s="968"/>
      <c r="AA151" s="968"/>
      <c r="AB151" s="968"/>
      <c r="AC151" s="1009"/>
      <c r="AD151" s="1023"/>
      <c r="AE151" s="1009"/>
      <c r="AF151" s="1009"/>
      <c r="AG151" s="1039"/>
      <c r="AH151" s="1039"/>
      <c r="AI151" s="1039"/>
      <c r="AJ151" s="1103"/>
      <c r="AK151" s="1137"/>
      <c r="AL151" s="1158"/>
    </row>
    <row r="152" spans="1:38" s="396" customFormat="1" ht="18" customHeight="1">
      <c r="A152" s="462"/>
      <c r="B152" s="545" t="s">
        <v>301</v>
      </c>
      <c r="C152" s="532" t="s">
        <v>310</v>
      </c>
      <c r="D152" s="535"/>
      <c r="E152" s="535"/>
      <c r="F152" s="535"/>
      <c r="G152" s="535"/>
      <c r="H152" s="535"/>
      <c r="I152" s="535"/>
      <c r="J152" s="535"/>
      <c r="K152" s="535"/>
      <c r="L152" s="535"/>
      <c r="M152" s="535"/>
      <c r="N152" s="535"/>
      <c r="O152" s="535"/>
      <c r="P152" s="535"/>
      <c r="Q152" s="535"/>
      <c r="R152" s="535"/>
      <c r="S152" s="535"/>
      <c r="T152" s="535"/>
      <c r="U152" s="535"/>
      <c r="V152" s="535"/>
      <c r="W152" s="535"/>
      <c r="X152" s="535"/>
      <c r="Y152" s="969"/>
      <c r="Z152" s="969"/>
      <c r="AA152" s="969"/>
      <c r="AB152" s="969"/>
      <c r="AC152" s="1010"/>
      <c r="AD152" s="1010"/>
      <c r="AE152" s="1010"/>
      <c r="AF152" s="1010"/>
      <c r="AG152" s="1040"/>
      <c r="AH152" s="1040"/>
      <c r="AI152" s="1040"/>
      <c r="AJ152" s="1104"/>
      <c r="AK152" s="1137"/>
      <c r="AL152" s="1158"/>
    </row>
    <row r="153" spans="1:38" s="396" customFormat="1" ht="15" customHeight="1">
      <c r="A153" s="450" t="s">
        <v>273</v>
      </c>
      <c r="B153" s="536"/>
      <c r="C153" s="536"/>
      <c r="D153" s="536"/>
      <c r="E153" s="536"/>
      <c r="F153" s="536"/>
      <c r="G153" s="536"/>
      <c r="H153" s="536"/>
      <c r="I153" s="536"/>
      <c r="J153" s="536"/>
      <c r="K153" s="536"/>
      <c r="L153" s="536"/>
      <c r="M153" s="536"/>
      <c r="N153" s="536"/>
      <c r="O153" s="536"/>
      <c r="P153" s="536"/>
      <c r="Q153" s="536"/>
      <c r="R153" s="536"/>
      <c r="S153" s="536"/>
      <c r="T153" s="536"/>
      <c r="U153" s="536"/>
      <c r="V153" s="536"/>
      <c r="W153" s="536"/>
      <c r="X153" s="536"/>
      <c r="Y153" s="536"/>
      <c r="Z153" s="536"/>
      <c r="AA153" s="536"/>
      <c r="AB153" s="536"/>
      <c r="AC153" s="536"/>
      <c r="AD153" s="536"/>
      <c r="AE153" s="536"/>
      <c r="AF153" s="634"/>
      <c r="AG153" s="1035"/>
      <c r="AH153" s="1044" t="s">
        <v>192</v>
      </c>
      <c r="AI153" s="1035"/>
      <c r="AJ153" s="1105"/>
    </row>
    <row r="154" spans="1:38" s="396" customFormat="1" ht="10.5" customHeight="1">
      <c r="A154" s="463"/>
      <c r="B154" s="546"/>
      <c r="C154" s="444"/>
      <c r="D154" s="453"/>
      <c r="E154" s="453"/>
      <c r="F154" s="453"/>
      <c r="G154" s="453"/>
      <c r="H154" s="453"/>
      <c r="I154" s="453"/>
      <c r="J154" s="453"/>
      <c r="K154" s="453"/>
      <c r="L154" s="453"/>
      <c r="M154" s="453"/>
      <c r="N154" s="453"/>
      <c r="O154" s="453"/>
      <c r="P154" s="453"/>
      <c r="Q154" s="453"/>
      <c r="R154" s="453"/>
      <c r="S154" s="453"/>
      <c r="T154" s="453"/>
      <c r="U154" s="453"/>
      <c r="V154" s="453"/>
      <c r="W154" s="453"/>
      <c r="X154" s="453"/>
      <c r="Y154" s="967"/>
      <c r="Z154" s="967"/>
      <c r="AA154" s="967"/>
      <c r="AB154" s="967"/>
      <c r="AC154" s="459"/>
      <c r="AD154" s="459"/>
      <c r="AE154" s="459"/>
      <c r="AF154" s="459"/>
      <c r="AG154" s="919"/>
      <c r="AH154" s="919"/>
      <c r="AI154" s="919"/>
      <c r="AJ154" s="785"/>
      <c r="AK154" s="1137"/>
      <c r="AL154" s="1158"/>
    </row>
    <row r="155" spans="1:38" s="396" customFormat="1" ht="17.25" customHeight="1">
      <c r="A155" s="464" t="s">
        <v>324</v>
      </c>
      <c r="B155" s="547"/>
      <c r="C155" s="547"/>
      <c r="D155" s="547"/>
      <c r="E155" s="547"/>
      <c r="F155" s="547"/>
      <c r="G155" s="547"/>
      <c r="H155" s="547"/>
      <c r="I155" s="547"/>
      <c r="J155" s="547"/>
      <c r="K155" s="547"/>
      <c r="L155" s="547"/>
      <c r="M155" s="547"/>
      <c r="N155" s="547"/>
      <c r="O155" s="547"/>
      <c r="P155" s="547"/>
      <c r="Q155" s="547"/>
      <c r="R155" s="547"/>
      <c r="S155" s="547"/>
      <c r="T155" s="892"/>
      <c r="U155" s="899" t="s">
        <v>98</v>
      </c>
      <c r="V155" s="823"/>
      <c r="W155" s="918"/>
      <c r="X155" s="918"/>
      <c r="Y155" s="918"/>
      <c r="Z155" s="918"/>
      <c r="AA155" s="918"/>
      <c r="AB155" s="918"/>
      <c r="AC155" s="1008"/>
      <c r="AD155" s="1022" t="s">
        <v>111</v>
      </c>
      <c r="AE155" s="1030"/>
      <c r="AF155" s="1030"/>
      <c r="AG155" s="1038"/>
      <c r="AH155" s="1047" t="s">
        <v>41</v>
      </c>
      <c r="AI155" s="918"/>
      <c r="AJ155" s="1101"/>
      <c r="AK155" s="1138"/>
      <c r="AL155" s="1159"/>
    </row>
    <row r="156" spans="1:38" s="396" customFormat="1" ht="31.5" customHeight="1">
      <c r="A156" s="465"/>
      <c r="B156" s="548" t="s">
        <v>99</v>
      </c>
      <c r="C156" s="604" t="s">
        <v>313</v>
      </c>
      <c r="D156" s="636"/>
      <c r="E156" s="636"/>
      <c r="F156" s="636"/>
      <c r="G156" s="636"/>
      <c r="H156" s="636"/>
      <c r="I156" s="636"/>
      <c r="J156" s="636"/>
      <c r="K156" s="636"/>
      <c r="L156" s="636"/>
      <c r="M156" s="636"/>
      <c r="N156" s="636"/>
      <c r="O156" s="636"/>
      <c r="P156" s="636"/>
      <c r="Q156" s="636"/>
      <c r="R156" s="636"/>
      <c r="S156" s="636"/>
      <c r="T156" s="636"/>
      <c r="U156" s="636"/>
      <c r="V156" s="636"/>
      <c r="W156" s="636"/>
      <c r="X156" s="636"/>
      <c r="Y156" s="636"/>
      <c r="Z156" s="636"/>
      <c r="AA156" s="636"/>
      <c r="AB156" s="636"/>
      <c r="AC156" s="636"/>
      <c r="AD156" s="636"/>
      <c r="AE156" s="636"/>
      <c r="AF156" s="636"/>
      <c r="AG156" s="636"/>
      <c r="AH156" s="636"/>
      <c r="AI156" s="636"/>
      <c r="AJ156" s="1106"/>
      <c r="AL156" s="1160"/>
    </row>
    <row r="157" spans="1:38" s="396" customFormat="1" ht="15" customHeight="1">
      <c r="A157" s="466"/>
      <c r="B157" s="549"/>
      <c r="C157" s="605" t="s">
        <v>303</v>
      </c>
      <c r="D157" s="451"/>
      <c r="E157" s="451"/>
      <c r="F157" s="451"/>
      <c r="G157" s="451"/>
      <c r="H157" s="451"/>
      <c r="I157" s="451"/>
      <c r="J157" s="741"/>
      <c r="K157" s="752"/>
      <c r="L157" s="768" t="s">
        <v>13</v>
      </c>
      <c r="M157" s="786" t="s">
        <v>338</v>
      </c>
      <c r="N157" s="453"/>
      <c r="O157" s="453"/>
      <c r="P157" s="453"/>
      <c r="Q157" s="453"/>
      <c r="R157" s="453"/>
      <c r="S157" s="453"/>
      <c r="T157" s="453"/>
      <c r="U157" s="453"/>
      <c r="V157" s="453"/>
      <c r="W157" s="453"/>
      <c r="X157" s="453"/>
      <c r="Y157" s="453"/>
      <c r="Z157" s="453"/>
      <c r="AA157" s="453"/>
      <c r="AB157" s="453"/>
      <c r="AC157" s="453"/>
      <c r="AD157" s="453"/>
      <c r="AE157" s="453"/>
      <c r="AF157" s="453"/>
      <c r="AG157" s="453"/>
      <c r="AH157" s="453"/>
      <c r="AI157" s="453"/>
      <c r="AJ157" s="1107"/>
      <c r="AK157" s="1139"/>
      <c r="AL157" s="1161"/>
    </row>
    <row r="158" spans="1:38" s="396" customFormat="1" ht="15" customHeight="1">
      <c r="A158" s="466"/>
      <c r="B158" s="550"/>
      <c r="C158" s="605"/>
      <c r="D158" s="451"/>
      <c r="E158" s="451"/>
      <c r="F158" s="451"/>
      <c r="G158" s="451"/>
      <c r="H158" s="451"/>
      <c r="I158" s="451"/>
      <c r="J158" s="741"/>
      <c r="K158" s="752"/>
      <c r="L158" s="768"/>
      <c r="M158" s="786"/>
      <c r="N158" s="453"/>
      <c r="O158" s="453"/>
      <c r="P158" s="453"/>
      <c r="Q158" s="453"/>
      <c r="R158" s="453"/>
      <c r="S158" s="453"/>
      <c r="T158" s="453"/>
      <c r="U158" s="453"/>
      <c r="V158" s="453"/>
      <c r="W158" s="453"/>
      <c r="X158" s="453"/>
      <c r="Y158" s="453"/>
      <c r="Z158" s="453"/>
      <c r="AA158" s="453"/>
      <c r="AB158" s="453"/>
      <c r="AC158" s="453"/>
      <c r="AD158" s="453"/>
      <c r="AE158" s="453"/>
      <c r="AF158" s="453"/>
      <c r="AG158" s="453"/>
      <c r="AH158" s="453"/>
      <c r="AI158" s="453"/>
      <c r="AJ158" s="1107"/>
      <c r="AK158" s="1139"/>
      <c r="AL158" s="1161"/>
    </row>
    <row r="159" spans="1:38" s="396" customFormat="1" ht="75" customHeight="1">
      <c r="A159" s="466"/>
      <c r="B159" s="550"/>
      <c r="C159" s="605"/>
      <c r="D159" s="451"/>
      <c r="E159" s="451"/>
      <c r="F159" s="451"/>
      <c r="G159" s="451"/>
      <c r="H159" s="451"/>
      <c r="I159" s="451"/>
      <c r="J159" s="741"/>
      <c r="K159" s="753"/>
      <c r="L159" s="769"/>
      <c r="M159" s="787"/>
      <c r="N159" s="807"/>
      <c r="O159" s="807"/>
      <c r="P159" s="807"/>
      <c r="Q159" s="807"/>
      <c r="R159" s="807"/>
      <c r="S159" s="807"/>
      <c r="T159" s="807"/>
      <c r="U159" s="807"/>
      <c r="V159" s="807"/>
      <c r="W159" s="807"/>
      <c r="X159" s="807"/>
      <c r="Y159" s="807"/>
      <c r="Z159" s="807"/>
      <c r="AA159" s="807"/>
      <c r="AB159" s="807"/>
      <c r="AC159" s="807"/>
      <c r="AD159" s="807"/>
      <c r="AE159" s="807"/>
      <c r="AF159" s="807"/>
      <c r="AG159" s="807"/>
      <c r="AH159" s="807"/>
      <c r="AI159" s="807"/>
      <c r="AJ159" s="1108"/>
      <c r="AL159" s="1161"/>
    </row>
    <row r="160" spans="1:38" s="396" customFormat="1" ht="17.25" customHeight="1">
      <c r="A160" s="466"/>
      <c r="B160" s="550"/>
      <c r="C160" s="605"/>
      <c r="D160" s="451"/>
      <c r="E160" s="451"/>
      <c r="F160" s="451"/>
      <c r="G160" s="451"/>
      <c r="H160" s="451"/>
      <c r="I160" s="451"/>
      <c r="J160" s="741"/>
      <c r="K160" s="752"/>
      <c r="L160" s="768" t="s">
        <v>38</v>
      </c>
      <c r="M160" s="788" t="s">
        <v>22</v>
      </c>
      <c r="N160" s="808"/>
      <c r="O160" s="808"/>
      <c r="P160" s="808"/>
      <c r="Q160" s="808"/>
      <c r="R160" s="808"/>
      <c r="S160" s="808"/>
      <c r="T160" s="808"/>
      <c r="U160" s="808"/>
      <c r="V160" s="919" t="s">
        <v>113</v>
      </c>
      <c r="W160" s="808"/>
      <c r="X160" s="808"/>
      <c r="Y160" s="808"/>
      <c r="Z160" s="808"/>
      <c r="AA160" s="808"/>
      <c r="AB160" s="808"/>
      <c r="AC160" s="808"/>
      <c r="AD160" s="808"/>
      <c r="AE160" s="808"/>
      <c r="AF160" s="808"/>
      <c r="AG160" s="808"/>
      <c r="AH160" s="808"/>
      <c r="AI160" s="808"/>
      <c r="AJ160" s="1109"/>
      <c r="AK160" s="1139"/>
      <c r="AL160" s="1161"/>
    </row>
    <row r="161" spans="1:54" s="396" customFormat="1" ht="75" customHeight="1">
      <c r="A161" s="467"/>
      <c r="B161" s="550"/>
      <c r="C161" s="605"/>
      <c r="D161" s="451"/>
      <c r="E161" s="451"/>
      <c r="F161" s="451"/>
      <c r="G161" s="451"/>
      <c r="H161" s="451"/>
      <c r="I161" s="451"/>
      <c r="J161" s="741"/>
      <c r="K161" s="754"/>
      <c r="L161" s="770"/>
      <c r="M161" s="789"/>
      <c r="N161" s="809"/>
      <c r="O161" s="809"/>
      <c r="P161" s="809"/>
      <c r="Q161" s="809"/>
      <c r="R161" s="809"/>
      <c r="S161" s="809"/>
      <c r="T161" s="809"/>
      <c r="U161" s="809"/>
      <c r="V161" s="809"/>
      <c r="W161" s="809"/>
      <c r="X161" s="809"/>
      <c r="Y161" s="809"/>
      <c r="Z161" s="809"/>
      <c r="AA161" s="809"/>
      <c r="AB161" s="809"/>
      <c r="AC161" s="809"/>
      <c r="AD161" s="809"/>
      <c r="AE161" s="809"/>
      <c r="AF161" s="809"/>
      <c r="AG161" s="809"/>
      <c r="AH161" s="809"/>
      <c r="AI161" s="809"/>
      <c r="AJ161" s="1110"/>
      <c r="AL161" s="1162"/>
    </row>
    <row r="162" spans="1:54" s="396" customFormat="1" ht="18" customHeight="1">
      <c r="A162" s="468"/>
      <c r="B162" s="551" t="s">
        <v>27</v>
      </c>
      <c r="C162" s="606" t="s">
        <v>307</v>
      </c>
      <c r="D162" s="637"/>
      <c r="E162" s="637"/>
      <c r="F162" s="637"/>
      <c r="G162" s="637"/>
      <c r="H162" s="637"/>
      <c r="I162" s="637"/>
      <c r="J162" s="637"/>
      <c r="K162" s="637"/>
      <c r="L162" s="637"/>
      <c r="M162" s="535"/>
      <c r="N162" s="535"/>
      <c r="O162" s="535"/>
      <c r="P162" s="535"/>
      <c r="Q162" s="535"/>
      <c r="R162" s="535"/>
      <c r="S162" s="535"/>
      <c r="T162" s="535"/>
      <c r="U162" s="535"/>
      <c r="V162" s="535"/>
      <c r="W162" s="535"/>
      <c r="X162" s="535"/>
      <c r="Y162" s="969"/>
      <c r="Z162" s="969"/>
      <c r="AA162" s="969"/>
      <c r="AB162" s="969"/>
      <c r="AC162" s="1010"/>
      <c r="AD162" s="1010"/>
      <c r="AE162" s="1010"/>
      <c r="AF162" s="1010"/>
      <c r="AG162" s="1040"/>
      <c r="AH162" s="1040"/>
      <c r="AI162" s="1040"/>
      <c r="AJ162" s="1111"/>
      <c r="AK162" s="1137"/>
      <c r="AL162" s="1158"/>
    </row>
    <row r="163" spans="1:54" s="396" customFormat="1" ht="15" customHeight="1">
      <c r="A163" s="450" t="s">
        <v>273</v>
      </c>
      <c r="B163" s="536"/>
      <c r="C163" s="536"/>
      <c r="D163" s="536"/>
      <c r="E163" s="536"/>
      <c r="F163" s="536"/>
      <c r="G163" s="536"/>
      <c r="H163" s="536"/>
      <c r="I163" s="536"/>
      <c r="J163" s="536"/>
      <c r="K163" s="536"/>
      <c r="L163" s="536"/>
      <c r="M163" s="536"/>
      <c r="N163" s="536"/>
      <c r="O163" s="536"/>
      <c r="P163" s="536"/>
      <c r="Q163" s="536"/>
      <c r="R163" s="536"/>
      <c r="S163" s="536"/>
      <c r="T163" s="536"/>
      <c r="U163" s="536"/>
      <c r="V163" s="536"/>
      <c r="W163" s="536"/>
      <c r="X163" s="536"/>
      <c r="Y163" s="536"/>
      <c r="Z163" s="536"/>
      <c r="AA163" s="536"/>
      <c r="AB163" s="536"/>
      <c r="AC163" s="536"/>
      <c r="AD163" s="536"/>
      <c r="AE163" s="536"/>
      <c r="AF163" s="634"/>
      <c r="AG163" s="1035"/>
      <c r="AH163" s="1044" t="s">
        <v>192</v>
      </c>
      <c r="AI163" s="1035"/>
      <c r="AJ163" s="1105"/>
    </row>
    <row r="164" spans="1:54" s="396" customFormat="1" ht="10.5" customHeight="1">
      <c r="A164" s="469"/>
      <c r="B164" s="469"/>
      <c r="C164" s="469"/>
      <c r="D164" s="469"/>
      <c r="E164" s="469"/>
      <c r="F164" s="469"/>
      <c r="G164" s="469"/>
      <c r="H164" s="469"/>
      <c r="I164" s="469"/>
      <c r="J164" s="469"/>
      <c r="K164" s="755"/>
      <c r="L164" s="755"/>
      <c r="M164" s="755"/>
      <c r="N164" s="755"/>
      <c r="O164" s="755"/>
      <c r="P164" s="755"/>
      <c r="Q164" s="755"/>
      <c r="R164" s="755"/>
      <c r="S164" s="755"/>
      <c r="T164" s="755"/>
      <c r="U164" s="755"/>
      <c r="V164" s="755"/>
      <c r="W164" s="755"/>
      <c r="X164" s="755"/>
      <c r="Y164" s="755"/>
      <c r="Z164" s="755"/>
      <c r="AA164" s="755"/>
      <c r="AB164" s="755"/>
      <c r="AC164" s="755"/>
      <c r="AD164" s="755"/>
      <c r="AE164" s="755"/>
      <c r="AF164" s="755"/>
      <c r="AG164" s="755"/>
      <c r="AH164" s="755"/>
      <c r="AI164" s="755"/>
      <c r="AJ164" s="1112"/>
      <c r="AL164" s="1163"/>
    </row>
    <row r="165" spans="1:54" s="396" customFormat="1" ht="17.25" customHeight="1">
      <c r="A165" s="470" t="s">
        <v>326</v>
      </c>
      <c r="B165" s="552"/>
      <c r="C165" s="552"/>
      <c r="D165" s="552"/>
      <c r="E165" s="552"/>
      <c r="F165" s="552"/>
      <c r="G165" s="552"/>
      <c r="H165" s="552"/>
      <c r="I165" s="552"/>
      <c r="J165" s="552"/>
      <c r="K165" s="552"/>
      <c r="L165" s="552"/>
      <c r="M165" s="552"/>
      <c r="N165" s="552"/>
      <c r="O165" s="552"/>
      <c r="P165" s="552"/>
      <c r="Q165" s="552"/>
      <c r="R165" s="552"/>
      <c r="S165" s="552"/>
      <c r="T165" s="552"/>
      <c r="U165" s="899" t="s">
        <v>143</v>
      </c>
      <c r="V165" s="823"/>
      <c r="W165" s="938"/>
      <c r="X165" s="938"/>
      <c r="Y165" s="938"/>
      <c r="Z165" s="938"/>
      <c r="AA165" s="938"/>
      <c r="AB165" s="938"/>
      <c r="AC165" s="1008"/>
      <c r="AD165" s="1022" t="s">
        <v>111</v>
      </c>
      <c r="AE165" s="1030"/>
      <c r="AF165" s="1030"/>
      <c r="AG165" s="1038"/>
      <c r="AH165" s="1047" t="s">
        <v>41</v>
      </c>
      <c r="AI165" s="918"/>
      <c r="AJ165" s="1101"/>
      <c r="AK165" s="149"/>
      <c r="AL165" s="1159"/>
    </row>
    <row r="166" spans="1:54" s="396" customFormat="1" ht="25.5" customHeight="1">
      <c r="A166" s="465"/>
      <c r="B166" s="553" t="s">
        <v>99</v>
      </c>
      <c r="C166" s="607" t="s">
        <v>144</v>
      </c>
      <c r="D166" s="638"/>
      <c r="E166" s="638"/>
      <c r="F166" s="638"/>
      <c r="G166" s="638"/>
      <c r="H166" s="638"/>
      <c r="I166" s="638"/>
      <c r="J166" s="638"/>
      <c r="K166" s="638"/>
      <c r="L166" s="638"/>
      <c r="M166" s="638"/>
      <c r="N166" s="638"/>
      <c r="O166" s="638"/>
      <c r="P166" s="638"/>
      <c r="Q166" s="638"/>
      <c r="R166" s="638"/>
      <c r="S166" s="638"/>
      <c r="T166" s="638"/>
      <c r="U166" s="557"/>
      <c r="V166" s="557"/>
      <c r="W166" s="557"/>
      <c r="X166" s="557"/>
      <c r="Y166" s="557"/>
      <c r="Z166" s="557"/>
      <c r="AA166" s="557"/>
      <c r="AB166" s="557"/>
      <c r="AC166" s="557"/>
      <c r="AD166" s="557"/>
      <c r="AE166" s="557"/>
      <c r="AF166" s="557"/>
      <c r="AG166" s="557"/>
      <c r="AH166" s="557"/>
      <c r="AI166" s="557"/>
      <c r="AJ166" s="1113"/>
      <c r="AK166" s="149"/>
      <c r="AL166" s="1162"/>
    </row>
    <row r="167" spans="1:54" s="396" customFormat="1" ht="27" customHeight="1">
      <c r="A167" s="466"/>
      <c r="B167" s="543"/>
      <c r="C167" s="608" t="s">
        <v>311</v>
      </c>
      <c r="D167" s="556"/>
      <c r="E167" s="556"/>
      <c r="F167" s="556"/>
      <c r="G167" s="556"/>
      <c r="H167" s="556"/>
      <c r="I167" s="556"/>
      <c r="J167" s="742"/>
      <c r="K167" s="756"/>
      <c r="L167" s="771" t="s">
        <v>13</v>
      </c>
      <c r="M167" s="790" t="s">
        <v>53</v>
      </c>
      <c r="N167" s="810"/>
      <c r="O167" s="810"/>
      <c r="P167" s="810"/>
      <c r="Q167" s="810"/>
      <c r="R167" s="810"/>
      <c r="S167" s="810"/>
      <c r="T167" s="810"/>
      <c r="U167" s="810"/>
      <c r="V167" s="810"/>
      <c r="W167" s="810"/>
      <c r="X167" s="810"/>
      <c r="Y167" s="810"/>
      <c r="Z167" s="810"/>
      <c r="AA167" s="810"/>
      <c r="AB167" s="810"/>
      <c r="AC167" s="810"/>
      <c r="AD167" s="810"/>
      <c r="AE167" s="810"/>
      <c r="AF167" s="810"/>
      <c r="AG167" s="810"/>
      <c r="AH167" s="810"/>
      <c r="AI167" s="810"/>
      <c r="AJ167" s="1114"/>
      <c r="AK167" s="149"/>
      <c r="AL167" s="1158"/>
    </row>
    <row r="168" spans="1:54" s="396" customFormat="1" ht="40.5" customHeight="1">
      <c r="A168" s="466"/>
      <c r="B168" s="550"/>
      <c r="C168" s="605"/>
      <c r="D168" s="451"/>
      <c r="E168" s="451"/>
      <c r="F168" s="451"/>
      <c r="G168" s="451"/>
      <c r="H168" s="451"/>
      <c r="I168" s="451"/>
      <c r="J168" s="741"/>
      <c r="K168" s="757"/>
      <c r="L168" s="772" t="s">
        <v>38</v>
      </c>
      <c r="M168" s="791" t="s">
        <v>100</v>
      </c>
      <c r="N168" s="720"/>
      <c r="O168" s="720"/>
      <c r="P168" s="720"/>
      <c r="Q168" s="720"/>
      <c r="R168" s="720"/>
      <c r="S168" s="720"/>
      <c r="T168" s="720"/>
      <c r="U168" s="720"/>
      <c r="V168" s="720"/>
      <c r="W168" s="720"/>
      <c r="X168" s="720"/>
      <c r="Y168" s="720"/>
      <c r="Z168" s="720"/>
      <c r="AA168" s="720"/>
      <c r="AB168" s="720"/>
      <c r="AC168" s="720"/>
      <c r="AD168" s="720"/>
      <c r="AE168" s="720"/>
      <c r="AF168" s="720"/>
      <c r="AG168" s="720"/>
      <c r="AH168" s="720"/>
      <c r="AI168" s="720"/>
      <c r="AJ168" s="1115"/>
      <c r="AK168" s="472"/>
      <c r="AL168" s="1164"/>
    </row>
    <row r="169" spans="1:54" s="396" customFormat="1" ht="40.5" customHeight="1">
      <c r="A169" s="467"/>
      <c r="B169" s="550"/>
      <c r="C169" s="605"/>
      <c r="D169" s="451"/>
      <c r="E169" s="451"/>
      <c r="F169" s="451"/>
      <c r="G169" s="451"/>
      <c r="H169" s="451"/>
      <c r="I169" s="451"/>
      <c r="J169" s="741"/>
      <c r="K169" s="754"/>
      <c r="L169" s="768" t="s">
        <v>78</v>
      </c>
      <c r="M169" s="792" t="s">
        <v>104</v>
      </c>
      <c r="N169" s="575"/>
      <c r="O169" s="575"/>
      <c r="P169" s="575"/>
      <c r="Q169" s="575"/>
      <c r="R169" s="575"/>
      <c r="S169" s="575"/>
      <c r="T169" s="575"/>
      <c r="U169" s="575"/>
      <c r="V169" s="575"/>
      <c r="W169" s="575"/>
      <c r="X169" s="575"/>
      <c r="Y169" s="575"/>
      <c r="Z169" s="575"/>
      <c r="AA169" s="575"/>
      <c r="AB169" s="575"/>
      <c r="AC169" s="575"/>
      <c r="AD169" s="575"/>
      <c r="AE169" s="575"/>
      <c r="AF169" s="575"/>
      <c r="AG169" s="575"/>
      <c r="AH169" s="575"/>
      <c r="AI169" s="575"/>
      <c r="AJ169" s="1116"/>
      <c r="AK169" s="472"/>
      <c r="AL169" s="1164"/>
    </row>
    <row r="170" spans="1:54" s="396" customFormat="1" ht="18" customHeight="1">
      <c r="A170" s="468"/>
      <c r="B170" s="551" t="s">
        <v>27</v>
      </c>
      <c r="C170" s="606" t="s">
        <v>307</v>
      </c>
      <c r="D170" s="637"/>
      <c r="E170" s="637"/>
      <c r="F170" s="637"/>
      <c r="G170" s="637"/>
      <c r="H170" s="637"/>
      <c r="I170" s="637"/>
      <c r="J170" s="637"/>
      <c r="K170" s="637"/>
      <c r="L170" s="637"/>
      <c r="M170" s="637"/>
      <c r="N170" s="637"/>
      <c r="O170" s="637"/>
      <c r="P170" s="637"/>
      <c r="Q170" s="637"/>
      <c r="R170" s="637"/>
      <c r="S170" s="637"/>
      <c r="T170" s="637"/>
      <c r="U170" s="637"/>
      <c r="V170" s="637"/>
      <c r="W170" s="637"/>
      <c r="X170" s="637"/>
      <c r="Y170" s="970"/>
      <c r="Z170" s="970"/>
      <c r="AA170" s="970"/>
      <c r="AB170" s="970"/>
      <c r="AC170" s="1011"/>
      <c r="AD170" s="1011"/>
      <c r="AE170" s="1011"/>
      <c r="AF170" s="1011"/>
      <c r="AG170" s="1041"/>
      <c r="AH170" s="1041"/>
      <c r="AI170" s="1041"/>
      <c r="AJ170" s="1104"/>
      <c r="AK170" s="1137"/>
      <c r="AL170" s="1158"/>
    </row>
    <row r="171" spans="1:54" s="396" customFormat="1" ht="15" customHeight="1">
      <c r="A171" s="450" t="s">
        <v>273</v>
      </c>
      <c r="B171" s="536"/>
      <c r="C171" s="536"/>
      <c r="D171" s="536"/>
      <c r="E171" s="536"/>
      <c r="F171" s="536"/>
      <c r="G171" s="536"/>
      <c r="H171" s="536"/>
      <c r="I171" s="536"/>
      <c r="J171" s="536"/>
      <c r="K171" s="536"/>
      <c r="L171" s="536"/>
      <c r="M171" s="536"/>
      <c r="N171" s="536"/>
      <c r="O171" s="536"/>
      <c r="P171" s="536"/>
      <c r="Q171" s="536"/>
      <c r="R171" s="536"/>
      <c r="S171" s="536"/>
      <c r="T171" s="536"/>
      <c r="U171" s="536"/>
      <c r="V171" s="536"/>
      <c r="W171" s="536"/>
      <c r="X171" s="536"/>
      <c r="Y171" s="536"/>
      <c r="Z171" s="536"/>
      <c r="AA171" s="536"/>
      <c r="AB171" s="536"/>
      <c r="AC171" s="536"/>
      <c r="AD171" s="536"/>
      <c r="AE171" s="536"/>
      <c r="AF171" s="634"/>
      <c r="AG171" s="1035"/>
      <c r="AH171" s="1044" t="s">
        <v>192</v>
      </c>
      <c r="AI171" s="1035"/>
      <c r="AJ171" s="1105"/>
    </row>
    <row r="172" spans="1:54" s="396" customFormat="1" ht="28.5" customHeight="1">
      <c r="A172" s="471" t="s">
        <v>210</v>
      </c>
      <c r="B172" s="471"/>
      <c r="C172" s="471"/>
      <c r="D172" s="471"/>
      <c r="E172" s="471"/>
      <c r="F172" s="471"/>
      <c r="G172" s="471"/>
      <c r="H172" s="471"/>
      <c r="I172" s="471"/>
      <c r="J172" s="471"/>
      <c r="K172" s="471"/>
      <c r="L172" s="471"/>
      <c r="M172" s="471"/>
      <c r="N172" s="471"/>
      <c r="O172" s="471"/>
      <c r="P172" s="471"/>
      <c r="Q172" s="471"/>
      <c r="R172" s="471"/>
      <c r="S172" s="471"/>
      <c r="T172" s="471"/>
      <c r="U172" s="471"/>
      <c r="V172" s="471"/>
      <c r="W172" s="471"/>
      <c r="X172" s="471"/>
      <c r="Y172" s="471"/>
      <c r="Z172" s="471"/>
      <c r="AA172" s="471"/>
      <c r="AB172" s="471"/>
      <c r="AC172" s="471"/>
      <c r="AD172" s="471"/>
      <c r="AE172" s="471"/>
      <c r="AF172" s="471"/>
      <c r="AG172" s="471"/>
      <c r="AH172" s="471"/>
      <c r="AI172" s="471"/>
      <c r="AJ172" s="471"/>
      <c r="AK172" s="472"/>
      <c r="AL172" s="1162"/>
    </row>
    <row r="173" spans="1:54" s="396" customFormat="1" ht="6" customHeight="1">
      <c r="A173" s="472"/>
      <c r="B173" s="472"/>
      <c r="C173" s="472"/>
      <c r="D173" s="472"/>
      <c r="E173" s="472"/>
      <c r="F173" s="472"/>
      <c r="G173" s="472"/>
      <c r="H173" s="472"/>
      <c r="I173" s="472"/>
      <c r="J173" s="472"/>
      <c r="K173" s="472"/>
      <c r="L173" s="472"/>
      <c r="M173" s="472"/>
      <c r="N173" s="472"/>
      <c r="O173" s="472"/>
      <c r="P173" s="472"/>
      <c r="Q173" s="472"/>
      <c r="R173" s="472"/>
      <c r="S173" s="472"/>
      <c r="T173" s="472"/>
      <c r="U173" s="472"/>
      <c r="V173" s="472"/>
      <c r="W173" s="472"/>
      <c r="X173" s="472"/>
      <c r="Y173" s="472"/>
      <c r="Z173" s="472"/>
      <c r="AA173" s="472"/>
      <c r="AB173" s="472"/>
      <c r="AC173" s="472"/>
      <c r="AD173" s="472"/>
      <c r="AE173" s="472"/>
      <c r="AF173" s="472"/>
      <c r="AG173" s="472"/>
      <c r="AH173" s="472"/>
      <c r="AI173" s="472"/>
      <c r="AJ173" s="472"/>
      <c r="AK173" s="472"/>
      <c r="AL173" s="1162"/>
      <c r="AM173" s="149"/>
      <c r="AN173" s="149"/>
      <c r="AO173" s="149"/>
      <c r="AP173" s="149"/>
      <c r="AQ173" s="149"/>
      <c r="AR173" s="149"/>
      <c r="AS173" s="149"/>
      <c r="AT173" s="1204"/>
      <c r="AU173" s="149"/>
      <c r="AV173" s="149"/>
      <c r="AW173" s="149"/>
      <c r="AX173" s="149"/>
      <c r="BA173" s="149"/>
      <c r="BB173" s="149"/>
    </row>
    <row r="174" spans="1:54">
      <c r="A174" s="413" t="s">
        <v>434</v>
      </c>
      <c r="B174" s="151"/>
      <c r="C174" s="576"/>
      <c r="D174" s="576"/>
      <c r="E174" s="576"/>
      <c r="F174" s="576"/>
      <c r="G174" s="576"/>
      <c r="H174" s="576"/>
      <c r="I174" s="576"/>
      <c r="J174" s="576"/>
      <c r="K174" s="576"/>
      <c r="L174" s="576"/>
      <c r="M174" s="576"/>
      <c r="N174" s="576"/>
      <c r="O174" s="576"/>
      <c r="P174" s="576"/>
      <c r="Q174" s="576"/>
      <c r="R174" s="576"/>
      <c r="S174" s="576"/>
      <c r="T174" s="576"/>
      <c r="U174" s="576"/>
      <c r="V174" s="576"/>
      <c r="W174" s="576"/>
      <c r="X174" s="576"/>
      <c r="Y174" s="576"/>
      <c r="Z174" s="576"/>
      <c r="AA174" s="576"/>
      <c r="AB174" s="576"/>
      <c r="AC174" s="576"/>
      <c r="AD174" s="576"/>
      <c r="AE174" s="576"/>
      <c r="AF174" s="576"/>
      <c r="AG174" s="151"/>
      <c r="AH174" s="151"/>
      <c r="AI174" s="151"/>
      <c r="AJ174" s="151"/>
      <c r="AK174" s="472"/>
      <c r="AT174" s="1204"/>
    </row>
    <row r="175" spans="1:54" ht="4.5" customHeight="1">
      <c r="A175" s="413"/>
      <c r="B175" s="151"/>
      <c r="C175" s="576"/>
      <c r="D175" s="576"/>
      <c r="E175" s="576"/>
      <c r="F175" s="576"/>
      <c r="G175" s="576"/>
      <c r="H175" s="576"/>
      <c r="I175" s="576"/>
      <c r="J175" s="576"/>
      <c r="K175" s="576"/>
      <c r="L175" s="576"/>
      <c r="M175" s="576"/>
      <c r="N175" s="576"/>
      <c r="O175" s="576"/>
      <c r="P175" s="576"/>
      <c r="Q175" s="576"/>
      <c r="R175" s="576"/>
      <c r="S175" s="576"/>
      <c r="T175" s="576"/>
      <c r="U175" s="576"/>
      <c r="V175" s="576"/>
      <c r="W175" s="576"/>
      <c r="X175" s="576"/>
      <c r="Y175" s="576"/>
      <c r="Z175" s="576"/>
      <c r="AA175" s="576"/>
      <c r="AB175" s="576"/>
      <c r="AC175" s="576"/>
      <c r="AD175" s="576"/>
      <c r="AE175" s="151"/>
      <c r="AF175" s="151"/>
      <c r="AG175" s="151"/>
      <c r="AH175" s="151"/>
      <c r="AI175" s="151"/>
      <c r="AJ175" s="151"/>
      <c r="AK175" s="396"/>
      <c r="AT175" s="1204"/>
    </row>
    <row r="176" spans="1:54" ht="79.5" customHeight="1">
      <c r="A176" s="473" t="s">
        <v>386</v>
      </c>
      <c r="B176" s="554"/>
      <c r="C176" s="554"/>
      <c r="D176" s="554"/>
      <c r="E176" s="554"/>
      <c r="F176" s="554"/>
      <c r="G176" s="554"/>
      <c r="H176" s="554"/>
      <c r="I176" s="554"/>
      <c r="J176" s="554"/>
      <c r="K176" s="554"/>
      <c r="L176" s="554"/>
      <c r="M176" s="554"/>
      <c r="N176" s="554"/>
      <c r="O176" s="554"/>
      <c r="P176" s="554"/>
      <c r="Q176" s="554"/>
      <c r="R176" s="554"/>
      <c r="S176" s="554"/>
      <c r="T176" s="554"/>
      <c r="U176" s="554"/>
      <c r="V176" s="554"/>
      <c r="W176" s="554"/>
      <c r="X176" s="554"/>
      <c r="Y176" s="554"/>
      <c r="Z176" s="554"/>
      <c r="AA176" s="554"/>
      <c r="AB176" s="554"/>
      <c r="AC176" s="554"/>
      <c r="AD176" s="554"/>
      <c r="AE176" s="554"/>
      <c r="AF176" s="554"/>
      <c r="AG176" s="554"/>
      <c r="AH176" s="554"/>
      <c r="AI176" s="554"/>
      <c r="AJ176" s="1117"/>
      <c r="AK176" s="1140"/>
      <c r="AT176" s="1204"/>
    </row>
    <row r="177" spans="1:54" ht="4.5" customHeight="1">
      <c r="A177" s="474"/>
      <c r="B177" s="474"/>
      <c r="C177" s="474"/>
      <c r="D177" s="474"/>
      <c r="E177" s="474"/>
      <c r="F177" s="474"/>
      <c r="G177" s="474"/>
      <c r="H177" s="474"/>
      <c r="I177" s="474"/>
      <c r="J177" s="474"/>
      <c r="K177" s="474"/>
      <c r="L177" s="474"/>
      <c r="M177" s="474"/>
      <c r="N177" s="474"/>
      <c r="O177" s="474"/>
      <c r="P177" s="474"/>
      <c r="Q177" s="474"/>
      <c r="R177" s="474"/>
      <c r="S177" s="474"/>
      <c r="T177" s="474"/>
      <c r="U177" s="474"/>
      <c r="V177" s="474"/>
      <c r="W177" s="474"/>
      <c r="X177" s="474"/>
      <c r="Y177" s="474"/>
      <c r="Z177" s="474"/>
      <c r="AA177" s="474"/>
      <c r="AB177" s="474"/>
      <c r="AC177" s="474"/>
      <c r="AD177" s="474"/>
      <c r="AE177" s="474"/>
      <c r="AF177" s="474"/>
      <c r="AG177" s="474"/>
      <c r="AH177" s="474"/>
      <c r="AI177" s="474"/>
      <c r="AJ177" s="474"/>
      <c r="AK177" s="1140"/>
      <c r="AT177" s="1204"/>
    </row>
    <row r="178" spans="1:54" ht="13.5" customHeight="1">
      <c r="A178" s="475" t="s">
        <v>203</v>
      </c>
      <c r="B178" s="555"/>
      <c r="C178" s="555"/>
      <c r="D178" s="639"/>
      <c r="E178" s="680" t="s">
        <v>83</v>
      </c>
      <c r="F178" s="708"/>
      <c r="G178" s="708"/>
      <c r="H178" s="708"/>
      <c r="I178" s="708"/>
      <c r="J178" s="708"/>
      <c r="K178" s="708"/>
      <c r="L178" s="708"/>
      <c r="M178" s="708"/>
      <c r="N178" s="708"/>
      <c r="O178" s="708"/>
      <c r="P178" s="708"/>
      <c r="Q178" s="708"/>
      <c r="R178" s="708"/>
      <c r="S178" s="708"/>
      <c r="T178" s="708"/>
      <c r="U178" s="708"/>
      <c r="V178" s="708"/>
      <c r="W178" s="708"/>
      <c r="X178" s="708"/>
      <c r="Y178" s="708"/>
      <c r="Z178" s="708"/>
      <c r="AA178" s="708"/>
      <c r="AB178" s="708"/>
      <c r="AC178" s="708"/>
      <c r="AD178" s="708"/>
      <c r="AE178" s="708"/>
      <c r="AF178" s="708"/>
      <c r="AG178" s="708"/>
      <c r="AH178" s="708"/>
      <c r="AI178" s="708"/>
      <c r="AJ178" s="1118"/>
      <c r="AK178" s="1140"/>
      <c r="AM178" s="398"/>
      <c r="AN178" s="398"/>
      <c r="AO178" s="398"/>
      <c r="AP178" s="398"/>
      <c r="AQ178" s="398"/>
      <c r="AR178" s="398"/>
      <c r="AS178" s="398"/>
      <c r="AT178" s="398"/>
      <c r="AU178" s="398"/>
      <c r="AV178" s="398"/>
      <c r="AW178" s="398"/>
      <c r="AX178" s="398"/>
      <c r="BA178" s="398"/>
      <c r="BB178" s="398"/>
    </row>
    <row r="179" spans="1:54" s="398" customFormat="1" ht="14.25" customHeight="1">
      <c r="A179" s="476" t="s">
        <v>356</v>
      </c>
      <c r="B179" s="556"/>
      <c r="C179" s="556"/>
      <c r="D179" s="640"/>
      <c r="E179" s="681"/>
      <c r="F179" s="709" t="s">
        <v>342</v>
      </c>
      <c r="G179" s="709"/>
      <c r="H179" s="709"/>
      <c r="I179" s="709"/>
      <c r="J179" s="709"/>
      <c r="K179" s="709"/>
      <c r="L179" s="709"/>
      <c r="M179" s="709"/>
      <c r="N179" s="709"/>
      <c r="O179" s="709"/>
      <c r="P179" s="709"/>
      <c r="Q179" s="709"/>
      <c r="R179" s="709"/>
      <c r="S179" s="709"/>
      <c r="T179" s="709"/>
      <c r="U179" s="709"/>
      <c r="V179" s="709"/>
      <c r="W179" s="709"/>
      <c r="X179" s="709"/>
      <c r="Y179" s="709"/>
      <c r="Z179" s="709"/>
      <c r="AA179" s="709"/>
      <c r="AB179" s="709"/>
      <c r="AC179" s="709"/>
      <c r="AD179" s="709"/>
      <c r="AE179" s="709"/>
      <c r="AF179" s="709"/>
      <c r="AG179" s="709"/>
      <c r="AH179" s="709"/>
      <c r="AI179" s="709"/>
      <c r="AJ179" s="1119"/>
      <c r="AK179" s="1140"/>
      <c r="BA179" s="1226" t="b">
        <v>0</v>
      </c>
    </row>
    <row r="180" spans="1:54" s="398" customFormat="1" ht="13.5" customHeight="1">
      <c r="A180" s="477"/>
      <c r="B180" s="451"/>
      <c r="C180" s="451"/>
      <c r="D180" s="641"/>
      <c r="E180" s="682"/>
      <c r="F180" s="710" t="s">
        <v>344</v>
      </c>
      <c r="G180" s="710"/>
      <c r="H180" s="710"/>
      <c r="I180" s="710"/>
      <c r="J180" s="710"/>
      <c r="K180" s="710"/>
      <c r="L180" s="710"/>
      <c r="M180" s="710"/>
      <c r="N180" s="710"/>
      <c r="O180" s="710"/>
      <c r="P180" s="710"/>
      <c r="Q180" s="710"/>
      <c r="R180" s="710"/>
      <c r="S180" s="710"/>
      <c r="T180" s="710"/>
      <c r="U180" s="710"/>
      <c r="V180" s="710"/>
      <c r="W180" s="710"/>
      <c r="X180" s="710"/>
      <c r="Y180" s="710"/>
      <c r="Z180" s="710"/>
      <c r="AA180" s="710"/>
      <c r="AB180" s="710"/>
      <c r="AC180" s="710"/>
      <c r="AD180" s="710"/>
      <c r="AE180" s="710"/>
      <c r="AF180" s="710"/>
      <c r="AG180" s="710"/>
      <c r="AH180" s="710"/>
      <c r="AI180" s="710"/>
      <c r="AJ180" s="1120"/>
      <c r="AK180" s="1140"/>
      <c r="BA180" s="1226" t="b">
        <v>0</v>
      </c>
    </row>
    <row r="181" spans="1:54" s="398" customFormat="1" ht="13.5" customHeight="1">
      <c r="A181" s="477"/>
      <c r="B181" s="451"/>
      <c r="C181" s="451"/>
      <c r="D181" s="641"/>
      <c r="E181" s="682"/>
      <c r="F181" s="710" t="s">
        <v>277</v>
      </c>
      <c r="G181" s="710"/>
      <c r="H181" s="710"/>
      <c r="I181" s="710"/>
      <c r="J181" s="710"/>
      <c r="K181" s="710"/>
      <c r="L181" s="710"/>
      <c r="M181" s="710"/>
      <c r="N181" s="710"/>
      <c r="O181" s="710"/>
      <c r="P181" s="710"/>
      <c r="Q181" s="710"/>
      <c r="R181" s="710"/>
      <c r="S181" s="710"/>
      <c r="T181" s="710"/>
      <c r="U181" s="710"/>
      <c r="V181" s="710"/>
      <c r="W181" s="710"/>
      <c r="X181" s="710"/>
      <c r="Y181" s="710"/>
      <c r="Z181" s="710"/>
      <c r="AA181" s="710"/>
      <c r="AB181" s="710"/>
      <c r="AC181" s="710"/>
      <c r="AD181" s="710"/>
      <c r="AE181" s="710"/>
      <c r="AF181" s="710"/>
      <c r="AG181" s="710"/>
      <c r="AH181" s="710"/>
      <c r="AI181" s="710"/>
      <c r="AJ181" s="1120"/>
      <c r="AK181" s="1140"/>
      <c r="BA181" s="1226" t="b">
        <v>0</v>
      </c>
    </row>
    <row r="182" spans="1:54" s="398" customFormat="1" ht="13.5" customHeight="1">
      <c r="A182" s="478"/>
      <c r="B182" s="557"/>
      <c r="C182" s="557"/>
      <c r="D182" s="642"/>
      <c r="E182" s="683"/>
      <c r="F182" s="711" t="s">
        <v>365</v>
      </c>
      <c r="G182" s="711"/>
      <c r="H182" s="711"/>
      <c r="I182" s="711"/>
      <c r="J182" s="711"/>
      <c r="K182" s="711"/>
      <c r="L182" s="711"/>
      <c r="M182" s="711"/>
      <c r="N182" s="711"/>
      <c r="O182" s="711"/>
      <c r="P182" s="711"/>
      <c r="Q182" s="711"/>
      <c r="R182" s="711"/>
      <c r="S182" s="711"/>
      <c r="T182" s="711"/>
      <c r="U182" s="711"/>
      <c r="V182" s="711"/>
      <c r="W182" s="711"/>
      <c r="X182" s="711"/>
      <c r="Y182" s="711"/>
      <c r="Z182" s="711"/>
      <c r="AA182" s="711"/>
      <c r="AB182" s="711"/>
      <c r="AC182" s="711"/>
      <c r="AD182" s="711"/>
      <c r="AE182" s="711"/>
      <c r="AF182" s="711"/>
      <c r="AG182" s="711"/>
      <c r="AH182" s="711"/>
      <c r="AI182" s="711"/>
      <c r="AJ182" s="1121"/>
      <c r="AK182" s="1140"/>
      <c r="BA182" s="1226" t="b">
        <v>0</v>
      </c>
      <c r="BB182" s="398">
        <f>COUNTIF(BA179:BA182,TRUE)</f>
        <v>0</v>
      </c>
    </row>
    <row r="183" spans="1:54" s="398" customFormat="1" ht="24.75" customHeight="1">
      <c r="A183" s="476" t="s">
        <v>362</v>
      </c>
      <c r="B183" s="556"/>
      <c r="C183" s="556"/>
      <c r="D183" s="640"/>
      <c r="E183" s="684"/>
      <c r="F183" s="712" t="s">
        <v>346</v>
      </c>
      <c r="G183" s="712"/>
      <c r="H183" s="712"/>
      <c r="I183" s="712"/>
      <c r="J183" s="712"/>
      <c r="K183" s="712"/>
      <c r="L183" s="712"/>
      <c r="M183" s="712"/>
      <c r="N183" s="712"/>
      <c r="O183" s="712"/>
      <c r="P183" s="712"/>
      <c r="Q183" s="712"/>
      <c r="R183" s="712"/>
      <c r="S183" s="712"/>
      <c r="T183" s="712"/>
      <c r="U183" s="712"/>
      <c r="V183" s="712"/>
      <c r="W183" s="712"/>
      <c r="X183" s="712"/>
      <c r="Y183" s="712"/>
      <c r="Z183" s="712"/>
      <c r="AA183" s="712"/>
      <c r="AB183" s="712"/>
      <c r="AC183" s="712"/>
      <c r="AD183" s="712"/>
      <c r="AE183" s="712"/>
      <c r="AF183" s="712"/>
      <c r="AG183" s="712"/>
      <c r="AH183" s="712"/>
      <c r="AI183" s="712"/>
      <c r="AJ183" s="1122"/>
      <c r="AK183" s="1140"/>
      <c r="AM183" s="396"/>
      <c r="AN183" s="396"/>
      <c r="AO183" s="396"/>
      <c r="AP183" s="396"/>
      <c r="AQ183" s="396"/>
      <c r="AR183" s="396"/>
      <c r="AS183" s="396"/>
      <c r="AT183" s="396"/>
      <c r="AU183" s="396"/>
      <c r="AV183" s="396"/>
      <c r="AW183" s="396"/>
      <c r="AX183" s="396"/>
      <c r="BA183" s="1225" t="b">
        <v>0</v>
      </c>
      <c r="BB183" s="396"/>
    </row>
    <row r="184" spans="1:54" s="396" customFormat="1" ht="13.5" customHeight="1">
      <c r="A184" s="477"/>
      <c r="B184" s="451"/>
      <c r="C184" s="451"/>
      <c r="D184" s="641"/>
      <c r="E184" s="685"/>
      <c r="F184" s="713" t="s">
        <v>244</v>
      </c>
      <c r="G184" s="713"/>
      <c r="H184" s="713"/>
      <c r="I184" s="713"/>
      <c r="J184" s="713"/>
      <c r="K184" s="713"/>
      <c r="L184" s="713"/>
      <c r="M184" s="713"/>
      <c r="N184" s="713"/>
      <c r="O184" s="713"/>
      <c r="P184" s="713"/>
      <c r="Q184" s="713"/>
      <c r="R184" s="713"/>
      <c r="S184" s="713"/>
      <c r="T184" s="713"/>
      <c r="U184" s="713"/>
      <c r="V184" s="713"/>
      <c r="W184" s="713"/>
      <c r="X184" s="713"/>
      <c r="Y184" s="713"/>
      <c r="Z184" s="713"/>
      <c r="AA184" s="713"/>
      <c r="AB184" s="713"/>
      <c r="AC184" s="713"/>
      <c r="AD184" s="713"/>
      <c r="AE184" s="713"/>
      <c r="AF184" s="713"/>
      <c r="AG184" s="713"/>
      <c r="AH184" s="713"/>
      <c r="AI184" s="713"/>
      <c r="AJ184" s="1123"/>
      <c r="AK184" s="1140"/>
      <c r="BA184" s="1225" t="b">
        <v>0</v>
      </c>
    </row>
    <row r="185" spans="1:54" s="396" customFormat="1" ht="13.5" customHeight="1">
      <c r="A185" s="477"/>
      <c r="B185" s="451"/>
      <c r="C185" s="451"/>
      <c r="D185" s="641"/>
      <c r="E185" s="682"/>
      <c r="F185" s="710" t="s">
        <v>347</v>
      </c>
      <c r="G185" s="710"/>
      <c r="H185" s="710"/>
      <c r="I185" s="710"/>
      <c r="J185" s="710"/>
      <c r="K185" s="710"/>
      <c r="L185" s="710"/>
      <c r="M185" s="710"/>
      <c r="N185" s="710"/>
      <c r="O185" s="710"/>
      <c r="P185" s="710"/>
      <c r="Q185" s="710"/>
      <c r="R185" s="710"/>
      <c r="S185" s="710"/>
      <c r="T185" s="710"/>
      <c r="U185" s="710"/>
      <c r="V185" s="710"/>
      <c r="W185" s="710"/>
      <c r="X185" s="710"/>
      <c r="Y185" s="710"/>
      <c r="Z185" s="710"/>
      <c r="AA185" s="710"/>
      <c r="AB185" s="710"/>
      <c r="AC185" s="710"/>
      <c r="AD185" s="710"/>
      <c r="AE185" s="710"/>
      <c r="AF185" s="710"/>
      <c r="AG185" s="710"/>
      <c r="AH185" s="710"/>
      <c r="AI185" s="710"/>
      <c r="AJ185" s="1120"/>
      <c r="AK185" s="1140"/>
      <c r="BA185" s="1225" t="b">
        <v>0</v>
      </c>
    </row>
    <row r="186" spans="1:54" s="396" customFormat="1" ht="13.5" customHeight="1">
      <c r="A186" s="478"/>
      <c r="B186" s="557"/>
      <c r="C186" s="557"/>
      <c r="D186" s="642"/>
      <c r="E186" s="686"/>
      <c r="F186" s="714" t="s">
        <v>84</v>
      </c>
      <c r="G186" s="714"/>
      <c r="H186" s="714"/>
      <c r="I186" s="714"/>
      <c r="J186" s="714"/>
      <c r="K186" s="714"/>
      <c r="L186" s="714"/>
      <c r="M186" s="714"/>
      <c r="N186" s="714"/>
      <c r="O186" s="714"/>
      <c r="P186" s="714"/>
      <c r="Q186" s="714"/>
      <c r="R186" s="714"/>
      <c r="S186" s="714"/>
      <c r="T186" s="714"/>
      <c r="U186" s="714"/>
      <c r="V186" s="714"/>
      <c r="W186" s="714"/>
      <c r="X186" s="714"/>
      <c r="Y186" s="714"/>
      <c r="Z186" s="714"/>
      <c r="AA186" s="714"/>
      <c r="AB186" s="714"/>
      <c r="AC186" s="714"/>
      <c r="AD186" s="714"/>
      <c r="AE186" s="714"/>
      <c r="AF186" s="714"/>
      <c r="AG186" s="714"/>
      <c r="AH186" s="714"/>
      <c r="AI186" s="714"/>
      <c r="AJ186" s="1124"/>
      <c r="AK186" s="1140"/>
      <c r="BA186" s="1225" t="b">
        <v>0</v>
      </c>
      <c r="BB186" s="398">
        <f>COUNTIF(BA183:BA186,TRUE)</f>
        <v>0</v>
      </c>
    </row>
    <row r="187" spans="1:54" s="396" customFormat="1" ht="13.5" customHeight="1">
      <c r="A187" s="476" t="s">
        <v>304</v>
      </c>
      <c r="B187" s="556"/>
      <c r="C187" s="556"/>
      <c r="D187" s="640"/>
      <c r="E187" s="685"/>
      <c r="F187" s="713" t="s">
        <v>142</v>
      </c>
      <c r="G187" s="713"/>
      <c r="H187" s="713"/>
      <c r="I187" s="713"/>
      <c r="J187" s="713"/>
      <c r="K187" s="713"/>
      <c r="L187" s="713"/>
      <c r="M187" s="713"/>
      <c r="N187" s="713"/>
      <c r="O187" s="713"/>
      <c r="P187" s="713"/>
      <c r="Q187" s="713"/>
      <c r="R187" s="713"/>
      <c r="S187" s="713"/>
      <c r="T187" s="713"/>
      <c r="U187" s="713"/>
      <c r="V187" s="713"/>
      <c r="W187" s="713"/>
      <c r="X187" s="713"/>
      <c r="Y187" s="713"/>
      <c r="Z187" s="713"/>
      <c r="AA187" s="713"/>
      <c r="AB187" s="713"/>
      <c r="AC187" s="713"/>
      <c r="AD187" s="713"/>
      <c r="AE187" s="713"/>
      <c r="AF187" s="713"/>
      <c r="AG187" s="713"/>
      <c r="AH187" s="713"/>
      <c r="AI187" s="713"/>
      <c r="AJ187" s="1123"/>
      <c r="AK187" s="1140"/>
      <c r="BA187" s="1225" t="b">
        <v>0</v>
      </c>
    </row>
    <row r="188" spans="1:54" s="396" customFormat="1" ht="22.5" customHeight="1">
      <c r="A188" s="477"/>
      <c r="B188" s="451"/>
      <c r="C188" s="451"/>
      <c r="D188" s="641"/>
      <c r="E188" s="682"/>
      <c r="F188" s="710" t="s">
        <v>55</v>
      </c>
      <c r="G188" s="710"/>
      <c r="H188" s="710"/>
      <c r="I188" s="710"/>
      <c r="J188" s="710"/>
      <c r="K188" s="710"/>
      <c r="L188" s="710"/>
      <c r="M188" s="710"/>
      <c r="N188" s="710"/>
      <c r="O188" s="710"/>
      <c r="P188" s="710"/>
      <c r="Q188" s="710"/>
      <c r="R188" s="710"/>
      <c r="S188" s="710"/>
      <c r="T188" s="710"/>
      <c r="U188" s="710"/>
      <c r="V188" s="710"/>
      <c r="W188" s="710"/>
      <c r="X188" s="710"/>
      <c r="Y188" s="710"/>
      <c r="Z188" s="710"/>
      <c r="AA188" s="710"/>
      <c r="AB188" s="710"/>
      <c r="AC188" s="710"/>
      <c r="AD188" s="710"/>
      <c r="AE188" s="710"/>
      <c r="AF188" s="710"/>
      <c r="AG188" s="710"/>
      <c r="AH188" s="710"/>
      <c r="AI188" s="710"/>
      <c r="AJ188" s="1120"/>
      <c r="AK188" s="1140"/>
      <c r="BA188" s="1225" t="b">
        <v>0</v>
      </c>
    </row>
    <row r="189" spans="1:54" s="396" customFormat="1" ht="13.5" customHeight="1">
      <c r="A189" s="477"/>
      <c r="B189" s="451"/>
      <c r="C189" s="451"/>
      <c r="D189" s="641"/>
      <c r="E189" s="682"/>
      <c r="F189" s="710" t="s">
        <v>349</v>
      </c>
      <c r="G189" s="710"/>
      <c r="H189" s="710"/>
      <c r="I189" s="710"/>
      <c r="J189" s="710"/>
      <c r="K189" s="710"/>
      <c r="L189" s="710"/>
      <c r="M189" s="710"/>
      <c r="N189" s="710"/>
      <c r="O189" s="710"/>
      <c r="P189" s="710"/>
      <c r="Q189" s="710"/>
      <c r="R189" s="710"/>
      <c r="S189" s="710"/>
      <c r="T189" s="710"/>
      <c r="U189" s="710"/>
      <c r="V189" s="710"/>
      <c r="W189" s="710"/>
      <c r="X189" s="710"/>
      <c r="Y189" s="710"/>
      <c r="Z189" s="710"/>
      <c r="AA189" s="710"/>
      <c r="AB189" s="710"/>
      <c r="AC189" s="710"/>
      <c r="AD189" s="710"/>
      <c r="AE189" s="710"/>
      <c r="AF189" s="710"/>
      <c r="AG189" s="710"/>
      <c r="AH189" s="710"/>
      <c r="AI189" s="710"/>
      <c r="AJ189" s="1120"/>
      <c r="AK189" s="1140"/>
      <c r="BA189" s="1225" t="b">
        <v>0</v>
      </c>
    </row>
    <row r="190" spans="1:54" s="396" customFormat="1" ht="13.5" customHeight="1">
      <c r="A190" s="478"/>
      <c r="B190" s="557"/>
      <c r="C190" s="557"/>
      <c r="D190" s="642"/>
      <c r="E190" s="686"/>
      <c r="F190" s="714" t="s">
        <v>350</v>
      </c>
      <c r="G190" s="714"/>
      <c r="H190" s="714"/>
      <c r="I190" s="714"/>
      <c r="J190" s="714"/>
      <c r="K190" s="714"/>
      <c r="L190" s="714"/>
      <c r="M190" s="714"/>
      <c r="N190" s="714"/>
      <c r="O190" s="714"/>
      <c r="P190" s="714"/>
      <c r="Q190" s="714"/>
      <c r="R190" s="714"/>
      <c r="S190" s="714"/>
      <c r="T190" s="714"/>
      <c r="U190" s="714"/>
      <c r="V190" s="714"/>
      <c r="W190" s="714"/>
      <c r="X190" s="714"/>
      <c r="Y190" s="714"/>
      <c r="Z190" s="714"/>
      <c r="AA190" s="714"/>
      <c r="AB190" s="714"/>
      <c r="AC190" s="714"/>
      <c r="AD190" s="714"/>
      <c r="AE190" s="714"/>
      <c r="AF190" s="714"/>
      <c r="AG190" s="714"/>
      <c r="AH190" s="714"/>
      <c r="AI190" s="714"/>
      <c r="AJ190" s="1125"/>
      <c r="AK190" s="1140"/>
      <c r="BA190" s="1225" t="b">
        <v>0</v>
      </c>
      <c r="BB190" s="398">
        <f>COUNTIF(BA187:BA190,TRUE)</f>
        <v>0</v>
      </c>
    </row>
    <row r="191" spans="1:54" s="396" customFormat="1" ht="21" customHeight="1">
      <c r="A191" s="476" t="s">
        <v>363</v>
      </c>
      <c r="B191" s="556"/>
      <c r="C191" s="556"/>
      <c r="D191" s="640"/>
      <c r="E191" s="685"/>
      <c r="F191" s="715" t="s">
        <v>353</v>
      </c>
      <c r="G191" s="715"/>
      <c r="H191" s="715"/>
      <c r="I191" s="715"/>
      <c r="J191" s="715"/>
      <c r="K191" s="715"/>
      <c r="L191" s="715"/>
      <c r="M191" s="715"/>
      <c r="N191" s="715"/>
      <c r="O191" s="715"/>
      <c r="P191" s="715"/>
      <c r="Q191" s="715"/>
      <c r="R191" s="715"/>
      <c r="S191" s="715"/>
      <c r="T191" s="715"/>
      <c r="U191" s="715"/>
      <c r="V191" s="715"/>
      <c r="W191" s="715"/>
      <c r="X191" s="715"/>
      <c r="Y191" s="715"/>
      <c r="Z191" s="715"/>
      <c r="AA191" s="715"/>
      <c r="AB191" s="715"/>
      <c r="AC191" s="715"/>
      <c r="AD191" s="715"/>
      <c r="AE191" s="715"/>
      <c r="AF191" s="715"/>
      <c r="AG191" s="715"/>
      <c r="AH191" s="715"/>
      <c r="AI191" s="715"/>
      <c r="AJ191" s="1123"/>
      <c r="AK191" s="1140"/>
      <c r="BA191" s="1225" t="b">
        <v>0</v>
      </c>
    </row>
    <row r="192" spans="1:54" s="396" customFormat="1" ht="13.5" customHeight="1">
      <c r="A192" s="477"/>
      <c r="B192" s="451"/>
      <c r="C192" s="451"/>
      <c r="D192" s="641"/>
      <c r="E192" s="682"/>
      <c r="F192" s="716" t="s">
        <v>352</v>
      </c>
      <c r="G192" s="716"/>
      <c r="H192" s="716"/>
      <c r="I192" s="716"/>
      <c r="J192" s="716"/>
      <c r="K192" s="716"/>
      <c r="L192" s="716"/>
      <c r="M192" s="716"/>
      <c r="N192" s="716"/>
      <c r="O192" s="716"/>
      <c r="P192" s="716"/>
      <c r="Q192" s="716"/>
      <c r="R192" s="716"/>
      <c r="S192" s="716"/>
      <c r="T192" s="716"/>
      <c r="U192" s="716"/>
      <c r="V192" s="716"/>
      <c r="W192" s="716"/>
      <c r="X192" s="716"/>
      <c r="Y192" s="716"/>
      <c r="Z192" s="716"/>
      <c r="AA192" s="716"/>
      <c r="AB192" s="716"/>
      <c r="AC192" s="716"/>
      <c r="AD192" s="716"/>
      <c r="AE192" s="716"/>
      <c r="AF192" s="716"/>
      <c r="AG192" s="716"/>
      <c r="AH192" s="716"/>
      <c r="AI192" s="716"/>
      <c r="AJ192" s="1123"/>
      <c r="AK192" s="149"/>
      <c r="BA192" s="1225" t="b">
        <v>0</v>
      </c>
    </row>
    <row r="193" spans="1:54" s="396" customFormat="1" ht="13.5" customHeight="1">
      <c r="A193" s="477"/>
      <c r="B193" s="451"/>
      <c r="C193" s="451"/>
      <c r="D193" s="641"/>
      <c r="E193" s="685"/>
      <c r="F193" s="715" t="s">
        <v>355</v>
      </c>
      <c r="G193" s="715"/>
      <c r="H193" s="715"/>
      <c r="I193" s="715"/>
      <c r="J193" s="715"/>
      <c r="K193" s="715"/>
      <c r="L193" s="715"/>
      <c r="M193" s="715"/>
      <c r="N193" s="715"/>
      <c r="O193" s="715"/>
      <c r="P193" s="715"/>
      <c r="Q193" s="715"/>
      <c r="R193" s="715"/>
      <c r="S193" s="715"/>
      <c r="T193" s="715"/>
      <c r="U193" s="715"/>
      <c r="V193" s="715"/>
      <c r="W193" s="715"/>
      <c r="X193" s="715"/>
      <c r="Y193" s="715"/>
      <c r="Z193" s="715"/>
      <c r="AA193" s="715"/>
      <c r="AB193" s="715"/>
      <c r="AC193" s="715"/>
      <c r="AD193" s="715"/>
      <c r="AE193" s="715"/>
      <c r="AF193" s="715"/>
      <c r="AG193" s="715"/>
      <c r="AH193" s="715"/>
      <c r="AI193" s="715"/>
      <c r="AJ193" s="1126"/>
      <c r="BA193" s="1225" t="b">
        <v>0</v>
      </c>
    </row>
    <row r="194" spans="1:54" s="396" customFormat="1" ht="13.5" customHeight="1">
      <c r="A194" s="478"/>
      <c r="B194" s="557"/>
      <c r="C194" s="557"/>
      <c r="D194" s="642"/>
      <c r="E194" s="686"/>
      <c r="F194" s="714" t="s">
        <v>357</v>
      </c>
      <c r="G194" s="714"/>
      <c r="H194" s="714"/>
      <c r="I194" s="714"/>
      <c r="J194" s="714"/>
      <c r="K194" s="714"/>
      <c r="L194" s="714"/>
      <c r="M194" s="714"/>
      <c r="N194" s="714"/>
      <c r="O194" s="714"/>
      <c r="P194" s="714"/>
      <c r="Q194" s="714"/>
      <c r="R194" s="714"/>
      <c r="S194" s="714"/>
      <c r="T194" s="714"/>
      <c r="U194" s="714"/>
      <c r="V194" s="714"/>
      <c r="W194" s="714"/>
      <c r="X194" s="714"/>
      <c r="Y194" s="714"/>
      <c r="Z194" s="714"/>
      <c r="AA194" s="714"/>
      <c r="AB194" s="714"/>
      <c r="AC194" s="714"/>
      <c r="AD194" s="714"/>
      <c r="AE194" s="714"/>
      <c r="AF194" s="714"/>
      <c r="AG194" s="714"/>
      <c r="AH194" s="714"/>
      <c r="AI194" s="714"/>
      <c r="AJ194" s="1124"/>
      <c r="BA194" s="1225" t="b">
        <v>0</v>
      </c>
      <c r="BB194" s="398">
        <f>COUNTIF(BA191:BA194,TRUE)</f>
        <v>0</v>
      </c>
    </row>
    <row r="195" spans="1:54" s="396" customFormat="1" ht="13.5" customHeight="1">
      <c r="A195" s="476" t="s">
        <v>298</v>
      </c>
      <c r="B195" s="556"/>
      <c r="C195" s="556"/>
      <c r="D195" s="640"/>
      <c r="E195" s="685"/>
      <c r="F195" s="715" t="s">
        <v>358</v>
      </c>
      <c r="G195" s="715"/>
      <c r="H195" s="715"/>
      <c r="I195" s="715"/>
      <c r="J195" s="715"/>
      <c r="K195" s="715"/>
      <c r="L195" s="715"/>
      <c r="M195" s="715"/>
      <c r="N195" s="715"/>
      <c r="O195" s="715"/>
      <c r="P195" s="715"/>
      <c r="Q195" s="715"/>
      <c r="R195" s="715"/>
      <c r="S195" s="715"/>
      <c r="T195" s="715"/>
      <c r="U195" s="715"/>
      <c r="V195" s="715"/>
      <c r="W195" s="715"/>
      <c r="X195" s="715"/>
      <c r="Y195" s="715"/>
      <c r="Z195" s="715"/>
      <c r="AA195" s="715"/>
      <c r="AB195" s="715"/>
      <c r="AC195" s="715"/>
      <c r="AD195" s="715"/>
      <c r="AE195" s="715"/>
      <c r="AF195" s="715"/>
      <c r="AG195" s="715"/>
      <c r="AH195" s="715"/>
      <c r="AI195" s="715"/>
      <c r="AJ195" s="1123"/>
      <c r="BA195" s="1225" t="b">
        <v>0</v>
      </c>
    </row>
    <row r="196" spans="1:54" s="396" customFormat="1" ht="21" customHeight="1">
      <c r="A196" s="477"/>
      <c r="B196" s="451"/>
      <c r="C196" s="451"/>
      <c r="D196" s="641"/>
      <c r="E196" s="682"/>
      <c r="F196" s="716" t="s">
        <v>159</v>
      </c>
      <c r="G196" s="716"/>
      <c r="H196" s="716"/>
      <c r="I196" s="716"/>
      <c r="J196" s="716"/>
      <c r="K196" s="716"/>
      <c r="L196" s="716"/>
      <c r="M196" s="716"/>
      <c r="N196" s="716"/>
      <c r="O196" s="716"/>
      <c r="P196" s="716"/>
      <c r="Q196" s="716"/>
      <c r="R196" s="716"/>
      <c r="S196" s="716"/>
      <c r="T196" s="716"/>
      <c r="U196" s="716"/>
      <c r="V196" s="716"/>
      <c r="W196" s="716"/>
      <c r="X196" s="716"/>
      <c r="Y196" s="716"/>
      <c r="Z196" s="716"/>
      <c r="AA196" s="716"/>
      <c r="AB196" s="716"/>
      <c r="AC196" s="716"/>
      <c r="AD196" s="716"/>
      <c r="AE196" s="716"/>
      <c r="AF196" s="716"/>
      <c r="AG196" s="716"/>
      <c r="AH196" s="716"/>
      <c r="AI196" s="716"/>
      <c r="AJ196" s="1120"/>
      <c r="BA196" s="1225" t="b">
        <v>0</v>
      </c>
    </row>
    <row r="197" spans="1:54" s="396" customFormat="1" ht="13.5" customHeight="1">
      <c r="A197" s="477"/>
      <c r="B197" s="451"/>
      <c r="C197" s="451"/>
      <c r="D197" s="641"/>
      <c r="E197" s="682"/>
      <c r="F197" s="716" t="s">
        <v>359</v>
      </c>
      <c r="G197" s="716"/>
      <c r="H197" s="716"/>
      <c r="I197" s="716"/>
      <c r="J197" s="716"/>
      <c r="K197" s="716"/>
      <c r="L197" s="716"/>
      <c r="M197" s="716"/>
      <c r="N197" s="716"/>
      <c r="O197" s="716"/>
      <c r="P197" s="716"/>
      <c r="Q197" s="716"/>
      <c r="R197" s="716"/>
      <c r="S197" s="716"/>
      <c r="T197" s="716"/>
      <c r="U197" s="716"/>
      <c r="V197" s="716"/>
      <c r="W197" s="716"/>
      <c r="X197" s="716"/>
      <c r="Y197" s="716"/>
      <c r="Z197" s="716"/>
      <c r="AA197" s="716"/>
      <c r="AB197" s="716"/>
      <c r="AC197" s="716"/>
      <c r="AD197" s="716"/>
      <c r="AE197" s="716"/>
      <c r="AF197" s="716"/>
      <c r="AG197" s="716"/>
      <c r="AH197" s="716"/>
      <c r="AI197" s="716"/>
      <c r="AJ197" s="1120"/>
      <c r="BA197" s="1225" t="b">
        <v>0</v>
      </c>
    </row>
    <row r="198" spans="1:54" s="396" customFormat="1" ht="13.5" customHeight="1">
      <c r="A198" s="478"/>
      <c r="B198" s="557"/>
      <c r="C198" s="557"/>
      <c r="D198" s="642"/>
      <c r="E198" s="686"/>
      <c r="F198" s="714" t="s">
        <v>360</v>
      </c>
      <c r="G198" s="714"/>
      <c r="H198" s="714"/>
      <c r="I198" s="714"/>
      <c r="J198" s="714"/>
      <c r="K198" s="714"/>
      <c r="L198" s="714"/>
      <c r="M198" s="714"/>
      <c r="N198" s="714"/>
      <c r="O198" s="714"/>
      <c r="P198" s="714"/>
      <c r="Q198" s="714"/>
      <c r="R198" s="714"/>
      <c r="S198" s="714"/>
      <c r="T198" s="714"/>
      <c r="U198" s="714"/>
      <c r="V198" s="714"/>
      <c r="W198" s="714"/>
      <c r="X198" s="714"/>
      <c r="Y198" s="714"/>
      <c r="Z198" s="714"/>
      <c r="AA198" s="714"/>
      <c r="AB198" s="714"/>
      <c r="AC198" s="714"/>
      <c r="AD198" s="714"/>
      <c r="AE198" s="714"/>
      <c r="AF198" s="714"/>
      <c r="AG198" s="714"/>
      <c r="AH198" s="714"/>
      <c r="AI198" s="714"/>
      <c r="AJ198" s="1125"/>
      <c r="BA198" s="1225" t="b">
        <v>0</v>
      </c>
      <c r="BB198" s="398">
        <f>COUNTIF(BA195:BA198,TRUE)</f>
        <v>0</v>
      </c>
    </row>
    <row r="199" spans="1:54" s="396" customFormat="1" ht="13.5" customHeight="1">
      <c r="A199" s="476" t="s">
        <v>318</v>
      </c>
      <c r="B199" s="556"/>
      <c r="C199" s="556"/>
      <c r="D199" s="640"/>
      <c r="E199" s="685"/>
      <c r="F199" s="717" t="s">
        <v>302</v>
      </c>
      <c r="G199" s="717"/>
      <c r="H199" s="717"/>
      <c r="I199" s="717"/>
      <c r="J199" s="717"/>
      <c r="K199" s="717"/>
      <c r="L199" s="717"/>
      <c r="M199" s="717"/>
      <c r="N199" s="717"/>
      <c r="O199" s="717"/>
      <c r="P199" s="717"/>
      <c r="Q199" s="717"/>
      <c r="R199" s="717"/>
      <c r="S199" s="717"/>
      <c r="T199" s="717"/>
      <c r="U199" s="717"/>
      <c r="V199" s="717"/>
      <c r="W199" s="717"/>
      <c r="X199" s="717"/>
      <c r="Y199" s="717"/>
      <c r="Z199" s="717"/>
      <c r="AA199" s="717"/>
      <c r="AB199" s="717"/>
      <c r="AC199" s="717"/>
      <c r="AD199" s="717"/>
      <c r="AE199" s="717"/>
      <c r="AF199" s="717"/>
      <c r="AG199" s="717"/>
      <c r="AH199" s="717"/>
      <c r="AI199" s="717"/>
      <c r="AJ199" s="1127"/>
      <c r="AK199" s="472"/>
      <c r="BA199" s="1225" t="b">
        <v>0</v>
      </c>
    </row>
    <row r="200" spans="1:54" s="396" customFormat="1" ht="13.5" customHeight="1">
      <c r="A200" s="477"/>
      <c r="B200" s="451"/>
      <c r="C200" s="451"/>
      <c r="D200" s="641"/>
      <c r="E200" s="682"/>
      <c r="F200" s="716" t="s">
        <v>367</v>
      </c>
      <c r="G200" s="716"/>
      <c r="H200" s="716"/>
      <c r="I200" s="716"/>
      <c r="J200" s="716"/>
      <c r="K200" s="716"/>
      <c r="L200" s="716"/>
      <c r="M200" s="716"/>
      <c r="N200" s="716"/>
      <c r="O200" s="716"/>
      <c r="P200" s="716"/>
      <c r="Q200" s="716"/>
      <c r="R200" s="716"/>
      <c r="S200" s="716"/>
      <c r="T200" s="716"/>
      <c r="U200" s="716"/>
      <c r="V200" s="716"/>
      <c r="W200" s="716"/>
      <c r="X200" s="716"/>
      <c r="Y200" s="716"/>
      <c r="Z200" s="716"/>
      <c r="AA200" s="716"/>
      <c r="AB200" s="716"/>
      <c r="AC200" s="716"/>
      <c r="AD200" s="716"/>
      <c r="AE200" s="716"/>
      <c r="AF200" s="716"/>
      <c r="AG200" s="716"/>
      <c r="AH200" s="716"/>
      <c r="AI200" s="716"/>
      <c r="AJ200" s="1120"/>
      <c r="AK200" s="1140"/>
      <c r="BA200" s="1225" t="b">
        <v>0</v>
      </c>
    </row>
    <row r="201" spans="1:54" s="396" customFormat="1" ht="13.5" customHeight="1">
      <c r="A201" s="477"/>
      <c r="B201" s="451"/>
      <c r="C201" s="451"/>
      <c r="D201" s="641"/>
      <c r="E201" s="682"/>
      <c r="F201" s="716" t="s">
        <v>309</v>
      </c>
      <c r="G201" s="716"/>
      <c r="H201" s="716"/>
      <c r="I201" s="716"/>
      <c r="J201" s="716"/>
      <c r="K201" s="716"/>
      <c r="L201" s="716"/>
      <c r="M201" s="716"/>
      <c r="N201" s="716"/>
      <c r="O201" s="716"/>
      <c r="P201" s="716"/>
      <c r="Q201" s="716"/>
      <c r="R201" s="716"/>
      <c r="S201" s="716"/>
      <c r="T201" s="716"/>
      <c r="U201" s="716"/>
      <c r="V201" s="716"/>
      <c r="W201" s="716"/>
      <c r="X201" s="716"/>
      <c r="Y201" s="716"/>
      <c r="Z201" s="716"/>
      <c r="AA201" s="716"/>
      <c r="AB201" s="716"/>
      <c r="AC201" s="716"/>
      <c r="AD201" s="716"/>
      <c r="AE201" s="716"/>
      <c r="AF201" s="716"/>
      <c r="AG201" s="716"/>
      <c r="AH201" s="716"/>
      <c r="AI201" s="716"/>
      <c r="AJ201" s="1120"/>
      <c r="AK201" s="1140"/>
      <c r="BA201" s="1225" t="b">
        <v>0</v>
      </c>
    </row>
    <row r="202" spans="1:54" s="396" customFormat="1" ht="13.5" customHeight="1">
      <c r="A202" s="478"/>
      <c r="B202" s="557"/>
      <c r="C202" s="557"/>
      <c r="D202" s="642"/>
      <c r="E202" s="687"/>
      <c r="F202" s="718" t="s">
        <v>361</v>
      </c>
      <c r="G202" s="718"/>
      <c r="H202" s="718"/>
      <c r="I202" s="718"/>
      <c r="J202" s="718"/>
      <c r="K202" s="718"/>
      <c r="L202" s="718"/>
      <c r="M202" s="718"/>
      <c r="N202" s="718"/>
      <c r="O202" s="718"/>
      <c r="P202" s="718"/>
      <c r="Q202" s="718"/>
      <c r="R202" s="718"/>
      <c r="S202" s="718"/>
      <c r="T202" s="718"/>
      <c r="U202" s="718"/>
      <c r="V202" s="718"/>
      <c r="W202" s="718"/>
      <c r="X202" s="718"/>
      <c r="Y202" s="718"/>
      <c r="Z202" s="718"/>
      <c r="AA202" s="718"/>
      <c r="AB202" s="718"/>
      <c r="AC202" s="718"/>
      <c r="AD202" s="718"/>
      <c r="AE202" s="718"/>
      <c r="AF202" s="718"/>
      <c r="AG202" s="718"/>
      <c r="AH202" s="718"/>
      <c r="AI202" s="718"/>
      <c r="AJ202" s="1128"/>
      <c r="AK202" s="149"/>
      <c r="BA202" s="1225" t="b">
        <v>0</v>
      </c>
      <c r="BB202" s="398">
        <f>COUNTIF(BA199:BA202,TRUE)</f>
        <v>0</v>
      </c>
    </row>
    <row r="203" spans="1:54" s="396" customFormat="1" ht="15" customHeight="1">
      <c r="A203" s="450" t="s">
        <v>273</v>
      </c>
      <c r="B203" s="536"/>
      <c r="C203" s="536"/>
      <c r="D203" s="536"/>
      <c r="E203" s="536"/>
      <c r="F203" s="536"/>
      <c r="G203" s="536"/>
      <c r="H203" s="536"/>
      <c r="I203" s="536"/>
      <c r="J203" s="536"/>
      <c r="K203" s="536"/>
      <c r="L203" s="536"/>
      <c r="M203" s="536"/>
      <c r="N203" s="536"/>
      <c r="O203" s="536"/>
      <c r="P203" s="536"/>
      <c r="Q203" s="536"/>
      <c r="R203" s="536"/>
      <c r="S203" s="536"/>
      <c r="T203" s="536"/>
      <c r="U203" s="536"/>
      <c r="V203" s="536"/>
      <c r="W203" s="536"/>
      <c r="X203" s="536"/>
      <c r="Y203" s="536"/>
      <c r="Z203" s="536"/>
      <c r="AA203" s="536"/>
      <c r="AB203" s="536"/>
      <c r="AC203" s="536"/>
      <c r="AD203" s="536"/>
      <c r="AE203" s="536"/>
      <c r="AF203" s="634"/>
      <c r="AG203" s="1042"/>
      <c r="AH203" s="1048" t="s">
        <v>192</v>
      </c>
      <c r="AI203" s="1042"/>
      <c r="AJ203" s="1129"/>
      <c r="AM203" s="149"/>
      <c r="AN203" s="149"/>
      <c r="AO203" s="149"/>
      <c r="AP203" s="149"/>
      <c r="AQ203" s="149"/>
      <c r="AR203" s="149"/>
      <c r="AS203" s="149"/>
      <c r="AT203" s="1204"/>
      <c r="AU203" s="149"/>
      <c r="AV203" s="149"/>
      <c r="AW203" s="149"/>
      <c r="AX203" s="149"/>
      <c r="BA203" s="149"/>
      <c r="BB203" s="149"/>
    </row>
    <row r="204" spans="1:54" ht="9" customHeight="1">
      <c r="A204" s="479"/>
      <c r="B204" s="479"/>
      <c r="C204" s="479"/>
      <c r="D204" s="479"/>
      <c r="E204" s="479"/>
      <c r="F204" s="479"/>
      <c r="G204" s="479"/>
      <c r="H204" s="479"/>
      <c r="I204" s="479"/>
      <c r="J204" s="479"/>
      <c r="K204" s="479"/>
      <c r="L204" s="479"/>
      <c r="M204" s="479"/>
      <c r="N204" s="479"/>
      <c r="O204" s="479"/>
      <c r="P204" s="479"/>
      <c r="Q204" s="479"/>
      <c r="R204" s="479"/>
      <c r="S204" s="479"/>
      <c r="T204" s="479"/>
      <c r="U204" s="479"/>
      <c r="V204" s="479"/>
      <c r="W204" s="479"/>
      <c r="X204" s="479"/>
      <c r="Y204" s="479"/>
      <c r="Z204" s="479"/>
      <c r="AA204" s="479"/>
      <c r="AB204" s="479"/>
      <c r="AC204" s="479"/>
      <c r="AD204" s="479"/>
      <c r="AE204" s="479"/>
      <c r="AF204" s="479"/>
      <c r="AG204" s="479"/>
      <c r="AH204" s="479"/>
      <c r="AI204" s="479"/>
      <c r="AJ204" s="1130"/>
      <c r="AT204" s="1204"/>
    </row>
    <row r="205" spans="1:54">
      <c r="A205" s="413" t="s">
        <v>364</v>
      </c>
      <c r="B205" s="151"/>
      <c r="C205" s="576"/>
      <c r="D205" s="576"/>
      <c r="E205" s="576"/>
      <c r="F205" s="576"/>
      <c r="G205" s="576"/>
      <c r="H205" s="576"/>
      <c r="I205" s="576"/>
      <c r="J205" s="576"/>
      <c r="K205" s="576"/>
      <c r="L205" s="576"/>
      <c r="M205" s="576"/>
      <c r="N205" s="576"/>
      <c r="O205" s="576"/>
      <c r="P205" s="576"/>
      <c r="Q205" s="576"/>
      <c r="R205" s="576"/>
      <c r="S205" s="576"/>
      <c r="T205" s="576"/>
      <c r="U205" s="576"/>
      <c r="V205" s="576"/>
      <c r="W205" s="576"/>
      <c r="X205" s="576"/>
      <c r="Y205" s="576"/>
      <c r="Z205" s="576"/>
      <c r="AA205" s="576"/>
      <c r="AB205" s="576"/>
      <c r="AC205" s="576"/>
      <c r="AD205" s="576"/>
      <c r="AE205" s="576"/>
      <c r="AF205" s="576"/>
      <c r="AG205" s="151"/>
      <c r="AH205" s="151"/>
      <c r="AI205" s="151"/>
      <c r="AJ205" s="151"/>
      <c r="AT205" s="1204"/>
    </row>
    <row r="206" spans="1:54" ht="17.25" customHeight="1">
      <c r="A206" s="480" t="s">
        <v>240</v>
      </c>
      <c r="B206" s="151"/>
      <c r="C206" s="576"/>
      <c r="D206" s="576"/>
      <c r="E206" s="576"/>
      <c r="F206" s="576"/>
      <c r="G206" s="576"/>
      <c r="H206" s="576"/>
      <c r="I206" s="576"/>
      <c r="J206" s="576"/>
      <c r="K206" s="576"/>
      <c r="L206" s="576"/>
      <c r="M206" s="576"/>
      <c r="N206" s="576"/>
      <c r="O206" s="576"/>
      <c r="P206" s="576"/>
      <c r="Q206" s="576"/>
      <c r="R206" s="576"/>
      <c r="S206" s="576"/>
      <c r="T206" s="576"/>
      <c r="U206" s="576"/>
      <c r="V206" s="576"/>
      <c r="W206" s="576"/>
      <c r="X206" s="576"/>
      <c r="Y206" s="576"/>
      <c r="Z206" s="576"/>
      <c r="AA206" s="576"/>
      <c r="AB206" s="576"/>
      <c r="AC206" s="576"/>
      <c r="AD206" s="576"/>
      <c r="AE206" s="576"/>
      <c r="AF206" s="576"/>
      <c r="AG206" s="576"/>
      <c r="AH206" s="576"/>
      <c r="AI206" s="576"/>
      <c r="AJ206" s="576"/>
      <c r="AM206" s="398"/>
      <c r="AN206" s="398"/>
      <c r="AO206" s="398"/>
      <c r="AP206" s="398"/>
      <c r="AQ206" s="398"/>
      <c r="AR206" s="398"/>
      <c r="AS206" s="398"/>
      <c r="AT206" s="398"/>
      <c r="AU206" s="398"/>
      <c r="AV206" s="398"/>
      <c r="AW206" s="398"/>
      <c r="AX206" s="398"/>
      <c r="BA206" s="398"/>
      <c r="BB206" s="398"/>
    </row>
    <row r="207" spans="1:54" s="398" customFormat="1" ht="15" customHeight="1">
      <c r="A207" s="455" t="s">
        <v>74</v>
      </c>
      <c r="B207" s="538"/>
      <c r="C207" s="538"/>
      <c r="D207" s="643"/>
      <c r="E207" s="688"/>
      <c r="F207" s="719" t="s">
        <v>54</v>
      </c>
      <c r="G207" s="719"/>
      <c r="H207" s="719"/>
      <c r="I207" s="719"/>
      <c r="J207" s="719"/>
      <c r="K207" s="719"/>
      <c r="L207" s="719"/>
      <c r="M207" s="719"/>
      <c r="N207" s="719"/>
      <c r="O207" s="828"/>
      <c r="P207" s="828"/>
      <c r="Q207" s="828"/>
      <c r="R207" s="719" t="s">
        <v>135</v>
      </c>
      <c r="S207" s="878"/>
      <c r="T207" s="878" t="s">
        <v>319</v>
      </c>
      <c r="U207" s="878"/>
      <c r="V207" s="878"/>
      <c r="W207" s="719"/>
      <c r="X207" s="719"/>
      <c r="Y207" s="719"/>
      <c r="Z207" s="719"/>
      <c r="AA207" s="828"/>
      <c r="AB207" s="828"/>
      <c r="AC207" s="828"/>
      <c r="AD207" s="828"/>
      <c r="AE207" s="828"/>
      <c r="AF207" s="828"/>
      <c r="AG207" s="828"/>
      <c r="AH207" s="828"/>
      <c r="AI207" s="828"/>
      <c r="AJ207" s="1131"/>
      <c r="AK207" s="396"/>
    </row>
    <row r="208" spans="1:54" s="398" customFormat="1" ht="15" customHeight="1">
      <c r="A208" s="481"/>
      <c r="B208" s="558"/>
      <c r="C208" s="558"/>
      <c r="D208" s="644"/>
      <c r="E208" s="689"/>
      <c r="F208" s="716" t="s">
        <v>127</v>
      </c>
      <c r="G208" s="716"/>
      <c r="H208" s="716"/>
      <c r="I208" s="716"/>
      <c r="J208" s="716"/>
      <c r="K208" s="716"/>
      <c r="L208" s="716"/>
      <c r="M208" s="710"/>
      <c r="N208" s="710"/>
      <c r="O208" s="710"/>
      <c r="P208" s="710"/>
      <c r="Q208" s="710"/>
      <c r="R208" s="863" t="s">
        <v>135</v>
      </c>
      <c r="S208" s="879"/>
      <c r="T208" s="879" t="s">
        <v>319</v>
      </c>
      <c r="U208" s="879"/>
      <c r="V208" s="879"/>
      <c r="W208" s="863"/>
      <c r="X208" s="863"/>
      <c r="Y208" s="971"/>
      <c r="Z208" s="863"/>
      <c r="AA208" s="996"/>
      <c r="AB208" s="710"/>
      <c r="AC208" s="710"/>
      <c r="AD208" s="710"/>
      <c r="AE208" s="710"/>
      <c r="AF208" s="710"/>
      <c r="AG208" s="710"/>
      <c r="AH208" s="710"/>
      <c r="AI208" s="710"/>
      <c r="AJ208" s="1120"/>
      <c r="AK208" s="149"/>
      <c r="AM208" s="396"/>
      <c r="AN208" s="396"/>
      <c r="AO208" s="396"/>
      <c r="AP208" s="396"/>
      <c r="AQ208" s="396"/>
      <c r="AR208" s="396"/>
      <c r="AS208" s="396"/>
      <c r="AT208" s="396"/>
      <c r="AU208" s="396"/>
      <c r="AV208" s="396"/>
      <c r="AW208" s="396"/>
      <c r="AX208" s="396"/>
      <c r="BA208" s="396"/>
      <c r="BB208" s="396"/>
    </row>
    <row r="209" spans="1:54" s="396" customFormat="1" ht="15" customHeight="1">
      <c r="A209" s="482" t="s">
        <v>87</v>
      </c>
      <c r="B209" s="559"/>
      <c r="C209" s="559"/>
      <c r="D209" s="645"/>
      <c r="E209" s="689"/>
      <c r="F209" s="720" t="s">
        <v>88</v>
      </c>
      <c r="G209" s="720"/>
      <c r="H209" s="720"/>
      <c r="I209" s="720"/>
      <c r="J209" s="720"/>
      <c r="K209" s="720"/>
      <c r="L209" s="720"/>
      <c r="M209" s="720"/>
      <c r="N209" s="720"/>
      <c r="O209" s="720"/>
      <c r="P209" s="720"/>
      <c r="Q209" s="720"/>
      <c r="R209" s="720"/>
      <c r="S209" s="720"/>
      <c r="T209" s="720"/>
      <c r="U209" s="863" t="s">
        <v>135</v>
      </c>
      <c r="V209" s="879"/>
      <c r="W209" s="879" t="s">
        <v>319</v>
      </c>
      <c r="X209" s="879"/>
      <c r="Y209" s="879"/>
      <c r="Z209" s="863"/>
      <c r="AA209" s="863"/>
      <c r="AB209" s="863"/>
      <c r="AC209" s="863"/>
      <c r="AD209" s="710"/>
      <c r="AE209" s="710"/>
      <c r="AF209" s="710"/>
      <c r="AG209" s="710"/>
      <c r="AH209" s="710"/>
      <c r="AI209" s="710"/>
      <c r="AJ209" s="1120"/>
      <c r="AK209" s="149"/>
    </row>
    <row r="210" spans="1:54" s="396" customFormat="1" ht="15" customHeight="1">
      <c r="A210" s="450"/>
      <c r="B210" s="536"/>
      <c r="C210" s="536"/>
      <c r="D210" s="646"/>
      <c r="E210" s="690"/>
      <c r="F210" s="721" t="s">
        <v>107</v>
      </c>
      <c r="G210" s="721"/>
      <c r="H210" s="737"/>
      <c r="I210" s="737"/>
      <c r="J210" s="737"/>
      <c r="K210" s="737"/>
      <c r="L210" s="737"/>
      <c r="M210" s="737"/>
      <c r="N210" s="737"/>
      <c r="O210" s="737"/>
      <c r="P210" s="737"/>
      <c r="Q210" s="737"/>
      <c r="R210" s="737"/>
      <c r="S210" s="737"/>
      <c r="T210" s="737"/>
      <c r="U210" s="737"/>
      <c r="V210" s="737"/>
      <c r="W210" s="737"/>
      <c r="X210" s="737"/>
      <c r="Y210" s="972" t="s">
        <v>89</v>
      </c>
      <c r="Z210" s="983" t="s">
        <v>135</v>
      </c>
      <c r="AA210" s="997"/>
      <c r="AB210" s="997" t="s">
        <v>95</v>
      </c>
      <c r="AC210" s="997"/>
      <c r="AD210" s="983"/>
      <c r="AE210" s="983"/>
      <c r="AF210" s="983"/>
      <c r="AG210" s="983"/>
      <c r="AH210" s="1049"/>
      <c r="AI210" s="1049"/>
      <c r="AJ210" s="1132"/>
      <c r="AK210" s="149"/>
    </row>
    <row r="211" spans="1:54" s="396" customFormat="1" ht="15" customHeight="1">
      <c r="A211" s="450" t="s">
        <v>273</v>
      </c>
      <c r="B211" s="536"/>
      <c r="C211" s="536"/>
      <c r="D211" s="536"/>
      <c r="E211" s="536"/>
      <c r="F211" s="536"/>
      <c r="G211" s="536"/>
      <c r="H211" s="536"/>
      <c r="I211" s="536"/>
      <c r="J211" s="536"/>
      <c r="K211" s="536"/>
      <c r="L211" s="536"/>
      <c r="M211" s="536"/>
      <c r="N211" s="536"/>
      <c r="O211" s="536"/>
      <c r="P211" s="536"/>
      <c r="Q211" s="536"/>
      <c r="R211" s="536"/>
      <c r="S211" s="536"/>
      <c r="T211" s="536"/>
      <c r="U211" s="536"/>
      <c r="V211" s="536"/>
      <c r="W211" s="536"/>
      <c r="X211" s="536"/>
      <c r="Y211" s="536"/>
      <c r="Z211" s="536"/>
      <c r="AA211" s="536"/>
      <c r="AB211" s="536"/>
      <c r="AC211" s="536"/>
      <c r="AD211" s="536"/>
      <c r="AE211" s="536"/>
      <c r="AF211" s="634"/>
      <c r="AG211" s="1036"/>
      <c r="AH211" s="1045" t="s">
        <v>192</v>
      </c>
      <c r="AI211" s="1036"/>
      <c r="AJ211" s="1095"/>
      <c r="AM211" s="149"/>
      <c r="AN211" s="149"/>
      <c r="AO211" s="149"/>
      <c r="AP211" s="149"/>
      <c r="AQ211" s="149"/>
      <c r="AR211" s="149"/>
      <c r="AS211" s="149"/>
      <c r="AT211" s="1204"/>
      <c r="AU211" s="149"/>
      <c r="AV211" s="149"/>
      <c r="AW211" s="149"/>
      <c r="AX211" s="149"/>
      <c r="BA211" s="149"/>
      <c r="BB211" s="149"/>
    </row>
    <row r="212" spans="1:54" ht="6" customHeight="1">
      <c r="A212" s="414"/>
      <c r="B212" s="151"/>
      <c r="C212" s="576"/>
      <c r="D212" s="576"/>
      <c r="E212" s="576"/>
      <c r="F212" s="576"/>
      <c r="G212" s="576"/>
      <c r="H212" s="576"/>
      <c r="I212" s="576"/>
      <c r="J212" s="576"/>
      <c r="K212" s="576"/>
      <c r="L212" s="576"/>
      <c r="M212" s="576"/>
      <c r="N212" s="576"/>
      <c r="O212" s="576"/>
      <c r="P212" s="576"/>
      <c r="Q212" s="576"/>
      <c r="R212" s="576"/>
      <c r="S212" s="576"/>
      <c r="T212" s="576"/>
      <c r="U212" s="576"/>
      <c r="V212" s="576"/>
      <c r="W212" s="576"/>
      <c r="X212" s="576"/>
      <c r="Y212" s="576"/>
      <c r="Z212" s="576"/>
      <c r="AA212" s="576"/>
      <c r="AB212" s="576"/>
      <c r="AC212" s="576"/>
      <c r="AD212" s="576"/>
      <c r="AE212" s="576"/>
      <c r="AF212" s="576"/>
      <c r="AG212" s="576"/>
      <c r="AH212" s="576"/>
      <c r="AI212" s="576"/>
      <c r="AJ212" s="151"/>
    </row>
    <row r="213" spans="1:54" ht="15.75" customHeight="1">
      <c r="A213" s="483"/>
      <c r="B213" s="560" t="s">
        <v>121</v>
      </c>
      <c r="C213" s="483"/>
      <c r="D213" s="483"/>
      <c r="E213" s="483"/>
      <c r="F213" s="483"/>
      <c r="G213" s="483"/>
      <c r="H213" s="483"/>
      <c r="I213" s="483"/>
      <c r="J213" s="483"/>
      <c r="K213" s="483"/>
      <c r="L213" s="483"/>
      <c r="M213" s="483"/>
      <c r="N213" s="483"/>
      <c r="O213" s="483"/>
      <c r="P213" s="483"/>
      <c r="Q213" s="483"/>
      <c r="R213" s="483"/>
      <c r="S213" s="483"/>
      <c r="T213" s="483"/>
      <c r="U213" s="483"/>
      <c r="V213" s="483"/>
      <c r="W213" s="483"/>
      <c r="X213" s="483"/>
      <c r="Y213" s="483"/>
      <c r="Z213" s="483"/>
      <c r="AA213" s="483"/>
      <c r="AB213" s="483"/>
      <c r="AC213" s="483"/>
      <c r="AD213" s="483"/>
      <c r="AE213" s="483"/>
      <c r="AF213" s="483"/>
      <c r="AG213" s="483"/>
      <c r="AH213" s="483"/>
      <c r="AI213" s="483"/>
      <c r="AJ213" s="1133"/>
    </row>
    <row r="214" spans="1:54" ht="14.25">
      <c r="A214" s="483"/>
      <c r="B214" s="561" t="s">
        <v>157</v>
      </c>
      <c r="C214" s="609"/>
      <c r="D214" s="609"/>
      <c r="E214" s="609"/>
      <c r="F214" s="609"/>
      <c r="G214" s="609"/>
      <c r="H214" s="609"/>
      <c r="I214" s="609"/>
      <c r="J214" s="609"/>
      <c r="K214" s="609"/>
      <c r="L214" s="609"/>
      <c r="M214" s="609"/>
      <c r="N214" s="609"/>
      <c r="O214" s="609"/>
      <c r="P214" s="609"/>
      <c r="Q214" s="609"/>
      <c r="R214" s="609"/>
      <c r="S214" s="609"/>
      <c r="T214" s="609"/>
      <c r="U214" s="609"/>
      <c r="V214" s="609"/>
      <c r="W214" s="609"/>
      <c r="X214" s="609"/>
      <c r="Y214" s="973"/>
      <c r="Z214" s="984" t="s">
        <v>116</v>
      </c>
      <c r="AA214" s="984"/>
      <c r="AB214" s="984"/>
      <c r="AC214" s="984"/>
      <c r="AD214" s="984"/>
      <c r="AE214" s="984"/>
      <c r="AF214" s="984"/>
      <c r="AG214" s="984"/>
      <c r="AH214" s="984"/>
      <c r="AI214" s="984"/>
      <c r="AJ214" s="984"/>
      <c r="AK214" s="984"/>
    </row>
    <row r="215" spans="1:54" ht="16.5" customHeight="1">
      <c r="A215" s="483"/>
      <c r="B215" s="562"/>
      <c r="C215" s="610" t="s">
        <v>188</v>
      </c>
      <c r="D215" s="647"/>
      <c r="E215" s="647"/>
      <c r="F215" s="647"/>
      <c r="G215" s="647"/>
      <c r="H215" s="647"/>
      <c r="I215" s="647"/>
      <c r="J215" s="647"/>
      <c r="K215" s="647"/>
      <c r="L215" s="647"/>
      <c r="M215" s="647"/>
      <c r="N215" s="647"/>
      <c r="O215" s="647"/>
      <c r="P215" s="647"/>
      <c r="Q215" s="647"/>
      <c r="R215" s="647"/>
      <c r="S215" s="647"/>
      <c r="T215" s="647"/>
      <c r="U215" s="647"/>
      <c r="V215" s="647"/>
      <c r="W215" s="647"/>
      <c r="X215" s="647"/>
      <c r="Y215" s="974"/>
      <c r="Z215" s="985" t="s">
        <v>119</v>
      </c>
      <c r="AA215" s="985"/>
      <c r="AB215" s="985"/>
      <c r="AC215" s="985"/>
      <c r="AD215" s="985"/>
      <c r="AE215" s="985"/>
      <c r="AF215" s="985"/>
      <c r="AG215" s="985"/>
      <c r="AH215" s="985"/>
      <c r="AI215" s="985"/>
      <c r="AJ215" s="985"/>
      <c r="AK215" s="1141"/>
      <c r="BA215" s="1227" t="b">
        <v>0</v>
      </c>
    </row>
    <row r="216" spans="1:54" ht="16.5" customHeight="1">
      <c r="A216" s="483"/>
      <c r="B216" s="563"/>
      <c r="C216" s="611" t="s">
        <v>354</v>
      </c>
      <c r="D216" s="648"/>
      <c r="E216" s="648"/>
      <c r="F216" s="648"/>
      <c r="G216" s="648"/>
      <c r="H216" s="648"/>
      <c r="I216" s="648"/>
      <c r="J216" s="648"/>
      <c r="K216" s="648"/>
      <c r="L216" s="648"/>
      <c r="M216" s="648"/>
      <c r="N216" s="648"/>
      <c r="O216" s="648"/>
      <c r="P216" s="648"/>
      <c r="Q216" s="648"/>
      <c r="R216" s="648"/>
      <c r="S216" s="648"/>
      <c r="T216" s="648"/>
      <c r="U216" s="648"/>
      <c r="V216" s="648"/>
      <c r="W216" s="648"/>
      <c r="X216" s="648"/>
      <c r="Y216" s="975"/>
      <c r="Z216" s="986" t="s">
        <v>122</v>
      </c>
      <c r="AA216" s="986"/>
      <c r="AB216" s="986"/>
      <c r="AC216" s="986"/>
      <c r="AD216" s="986"/>
      <c r="AE216" s="986"/>
      <c r="AF216" s="986"/>
      <c r="AG216" s="986"/>
      <c r="AH216" s="986"/>
      <c r="AI216" s="986"/>
      <c r="AJ216" s="986"/>
      <c r="AK216" s="1142"/>
      <c r="BA216" s="1227" t="b">
        <v>0</v>
      </c>
    </row>
    <row r="217" spans="1:54" ht="16.5" customHeight="1">
      <c r="A217" s="483"/>
      <c r="B217" s="563"/>
      <c r="C217" s="611" t="s">
        <v>214</v>
      </c>
      <c r="D217" s="648"/>
      <c r="E217" s="648"/>
      <c r="F217" s="648"/>
      <c r="G217" s="648"/>
      <c r="H217" s="648"/>
      <c r="I217" s="648"/>
      <c r="J217" s="648"/>
      <c r="K217" s="648"/>
      <c r="L217" s="648"/>
      <c r="M217" s="648"/>
      <c r="N217" s="648"/>
      <c r="O217" s="648"/>
      <c r="P217" s="648"/>
      <c r="Q217" s="648"/>
      <c r="R217" s="648"/>
      <c r="S217" s="648"/>
      <c r="T217" s="648"/>
      <c r="U217" s="648"/>
      <c r="V217" s="648"/>
      <c r="W217" s="648"/>
      <c r="X217" s="648"/>
      <c r="Y217" s="975"/>
      <c r="Z217" s="986" t="s">
        <v>300</v>
      </c>
      <c r="AA217" s="986"/>
      <c r="AB217" s="986"/>
      <c r="AC217" s="986"/>
      <c r="AD217" s="986"/>
      <c r="AE217" s="986"/>
      <c r="AF217" s="986"/>
      <c r="AG217" s="986"/>
      <c r="AH217" s="986"/>
      <c r="AI217" s="986"/>
      <c r="AJ217" s="986"/>
      <c r="AK217" s="1142"/>
      <c r="BA217" s="1227" t="b">
        <v>0</v>
      </c>
    </row>
    <row r="218" spans="1:54" ht="16.5" customHeight="1">
      <c r="A218" s="483"/>
      <c r="B218" s="563"/>
      <c r="C218" s="611" t="s">
        <v>292</v>
      </c>
      <c r="D218" s="648"/>
      <c r="E218" s="648"/>
      <c r="F218" s="648"/>
      <c r="G218" s="648"/>
      <c r="H218" s="648"/>
      <c r="I218" s="648"/>
      <c r="J218" s="648"/>
      <c r="K218" s="648"/>
      <c r="L218" s="648"/>
      <c r="M218" s="648"/>
      <c r="N218" s="648"/>
      <c r="O218" s="648"/>
      <c r="P218" s="648"/>
      <c r="Q218" s="648"/>
      <c r="R218" s="648"/>
      <c r="S218" s="648"/>
      <c r="T218" s="648"/>
      <c r="U218" s="648"/>
      <c r="V218" s="648"/>
      <c r="W218" s="648"/>
      <c r="X218" s="648"/>
      <c r="Y218" s="975"/>
      <c r="Z218" s="986" t="s">
        <v>315</v>
      </c>
      <c r="AA218" s="986"/>
      <c r="AB218" s="986"/>
      <c r="AC218" s="986"/>
      <c r="AD218" s="986"/>
      <c r="AE218" s="986"/>
      <c r="AF218" s="986"/>
      <c r="AG218" s="986"/>
      <c r="AH218" s="986"/>
      <c r="AI218" s="986"/>
      <c r="AJ218" s="986"/>
      <c r="AK218" s="1142"/>
      <c r="BA218" s="1227" t="b">
        <v>0</v>
      </c>
    </row>
    <row r="219" spans="1:54" ht="24.75" customHeight="1">
      <c r="A219" s="483"/>
      <c r="B219" s="563"/>
      <c r="C219" s="612" t="s">
        <v>224</v>
      </c>
      <c r="D219" s="612"/>
      <c r="E219" s="612"/>
      <c r="F219" s="612"/>
      <c r="G219" s="612"/>
      <c r="H219" s="612"/>
      <c r="I219" s="612"/>
      <c r="J219" s="612"/>
      <c r="K219" s="612"/>
      <c r="L219" s="612"/>
      <c r="M219" s="612"/>
      <c r="N219" s="612"/>
      <c r="O219" s="612"/>
      <c r="P219" s="612"/>
      <c r="Q219" s="612"/>
      <c r="R219" s="612"/>
      <c r="S219" s="612"/>
      <c r="T219" s="612"/>
      <c r="U219" s="612"/>
      <c r="V219" s="612"/>
      <c r="W219" s="612"/>
      <c r="X219" s="612"/>
      <c r="Y219" s="976"/>
      <c r="Z219" s="986" t="s">
        <v>225</v>
      </c>
      <c r="AA219" s="986"/>
      <c r="AB219" s="986"/>
      <c r="AC219" s="986"/>
      <c r="AD219" s="986"/>
      <c r="AE219" s="986"/>
      <c r="AF219" s="986"/>
      <c r="AG219" s="986"/>
      <c r="AH219" s="986"/>
      <c r="AI219" s="986"/>
      <c r="AJ219" s="986"/>
      <c r="AK219" s="1142"/>
      <c r="BA219" s="1227" t="b">
        <v>0</v>
      </c>
    </row>
    <row r="220" spans="1:54" ht="16.5" customHeight="1">
      <c r="A220" s="483"/>
      <c r="B220" s="563"/>
      <c r="C220" s="612" t="s">
        <v>195</v>
      </c>
      <c r="D220" s="612"/>
      <c r="E220" s="612"/>
      <c r="F220" s="612"/>
      <c r="G220" s="612"/>
      <c r="H220" s="612"/>
      <c r="I220" s="612"/>
      <c r="J220" s="612"/>
      <c r="K220" s="612"/>
      <c r="L220" s="612"/>
      <c r="M220" s="612"/>
      <c r="N220" s="612"/>
      <c r="O220" s="612"/>
      <c r="P220" s="612"/>
      <c r="Q220" s="612"/>
      <c r="R220" s="612"/>
      <c r="S220" s="612"/>
      <c r="T220" s="612"/>
      <c r="U220" s="612"/>
      <c r="V220" s="612"/>
      <c r="W220" s="612"/>
      <c r="X220" s="612"/>
      <c r="Y220" s="976"/>
      <c r="Z220" s="987" t="s">
        <v>226</v>
      </c>
      <c r="AA220" s="987"/>
      <c r="AB220" s="987"/>
      <c r="AC220" s="987"/>
      <c r="AD220" s="987"/>
      <c r="AE220" s="987"/>
      <c r="AF220" s="987"/>
      <c r="AG220" s="987"/>
      <c r="AH220" s="987"/>
      <c r="AI220" s="987"/>
      <c r="AJ220" s="987"/>
      <c r="AK220" s="1143"/>
      <c r="BA220" s="1227" t="b">
        <v>0</v>
      </c>
    </row>
    <row r="221" spans="1:54" ht="16.5" customHeight="1">
      <c r="A221" s="483"/>
      <c r="B221" s="564"/>
      <c r="C221" s="613" t="s">
        <v>190</v>
      </c>
      <c r="D221" s="649"/>
      <c r="E221" s="649"/>
      <c r="F221" s="649"/>
      <c r="G221" s="649"/>
      <c r="H221" s="649"/>
      <c r="I221" s="649"/>
      <c r="J221" s="649"/>
      <c r="K221" s="649"/>
      <c r="L221" s="649"/>
      <c r="M221" s="649"/>
      <c r="N221" s="649"/>
      <c r="O221" s="649"/>
      <c r="P221" s="649"/>
      <c r="Q221" s="649"/>
      <c r="R221" s="649"/>
      <c r="S221" s="649"/>
      <c r="T221" s="649"/>
      <c r="U221" s="649"/>
      <c r="V221" s="649"/>
      <c r="W221" s="649"/>
      <c r="X221" s="649"/>
      <c r="Y221" s="977"/>
      <c r="Z221" s="988" t="s">
        <v>118</v>
      </c>
      <c r="AA221" s="988"/>
      <c r="AB221" s="988"/>
      <c r="AC221" s="988"/>
      <c r="AD221" s="988"/>
      <c r="AE221" s="988"/>
      <c r="AF221" s="988"/>
      <c r="AG221" s="988"/>
      <c r="AH221" s="988"/>
      <c r="AI221" s="988"/>
      <c r="AJ221" s="988"/>
      <c r="AK221" s="1144"/>
      <c r="BA221" s="1227" t="b">
        <v>0</v>
      </c>
    </row>
    <row r="222" spans="1:54" ht="3" customHeight="1">
      <c r="A222" s="483"/>
      <c r="B222" s="483"/>
      <c r="C222" s="560"/>
      <c r="D222" s="483"/>
      <c r="E222" s="483"/>
      <c r="F222" s="483"/>
      <c r="G222" s="483"/>
      <c r="H222" s="483"/>
      <c r="I222" s="483"/>
      <c r="J222" s="483"/>
      <c r="K222" s="483"/>
      <c r="L222" s="483"/>
      <c r="M222" s="483"/>
      <c r="N222" s="483"/>
      <c r="O222" s="483"/>
      <c r="P222" s="483"/>
      <c r="Q222" s="483"/>
      <c r="R222" s="483"/>
      <c r="S222" s="483"/>
      <c r="T222" s="483"/>
      <c r="U222" s="483"/>
      <c r="V222" s="483"/>
      <c r="W222" s="483"/>
      <c r="X222" s="483"/>
      <c r="Y222" s="483"/>
      <c r="Z222" s="560"/>
      <c r="AA222" s="560"/>
      <c r="AB222" s="560"/>
      <c r="AC222" s="560"/>
      <c r="AD222" s="560"/>
      <c r="AE222" s="560"/>
      <c r="AF222" s="560"/>
      <c r="AG222" s="560"/>
      <c r="AH222" s="560"/>
      <c r="AI222" s="483"/>
      <c r="AJ222" s="1133"/>
    </row>
    <row r="223" spans="1:54" ht="12" customHeight="1">
      <c r="A223" s="483"/>
      <c r="B223" s="565" t="s">
        <v>235</v>
      </c>
      <c r="C223" s="614" t="s">
        <v>234</v>
      </c>
      <c r="D223" s="614"/>
      <c r="E223" s="614"/>
      <c r="F223" s="614"/>
      <c r="G223" s="614"/>
      <c r="H223" s="614"/>
      <c r="I223" s="614"/>
      <c r="J223" s="614"/>
      <c r="K223" s="614"/>
      <c r="L223" s="614"/>
      <c r="M223" s="614"/>
      <c r="N223" s="614"/>
      <c r="O223" s="614"/>
      <c r="P223" s="614"/>
      <c r="Q223" s="614"/>
      <c r="R223" s="614"/>
      <c r="S223" s="614"/>
      <c r="T223" s="614"/>
      <c r="U223" s="614"/>
      <c r="V223" s="614"/>
      <c r="W223" s="614"/>
      <c r="X223" s="614"/>
      <c r="Y223" s="614"/>
      <c r="Z223" s="614"/>
      <c r="AA223" s="614"/>
      <c r="AB223" s="614"/>
      <c r="AC223" s="614"/>
      <c r="AD223" s="614"/>
      <c r="AE223" s="614"/>
      <c r="AF223" s="614"/>
      <c r="AG223" s="614"/>
      <c r="AH223" s="614"/>
      <c r="AI223" s="614"/>
      <c r="AJ223" s="614"/>
      <c r="AK223" s="614"/>
    </row>
    <row r="224" spans="1:54" ht="21" customHeight="1">
      <c r="A224" s="483"/>
      <c r="B224" s="566" t="s">
        <v>50</v>
      </c>
      <c r="C224" s="615" t="s">
        <v>120</v>
      </c>
      <c r="D224" s="615"/>
      <c r="E224" s="615"/>
      <c r="F224" s="615"/>
      <c r="G224" s="615"/>
      <c r="H224" s="615"/>
      <c r="I224" s="615"/>
      <c r="J224" s="615"/>
      <c r="K224" s="615"/>
      <c r="L224" s="615"/>
      <c r="M224" s="615"/>
      <c r="N224" s="615"/>
      <c r="O224" s="615"/>
      <c r="P224" s="615"/>
      <c r="Q224" s="615"/>
      <c r="R224" s="615"/>
      <c r="S224" s="615"/>
      <c r="T224" s="615"/>
      <c r="U224" s="615"/>
      <c r="V224" s="615"/>
      <c r="W224" s="615"/>
      <c r="X224" s="615"/>
      <c r="Y224" s="615"/>
      <c r="Z224" s="615"/>
      <c r="AA224" s="615"/>
      <c r="AB224" s="615"/>
      <c r="AC224" s="615"/>
      <c r="AD224" s="615"/>
      <c r="AE224" s="615"/>
      <c r="AF224" s="615"/>
      <c r="AG224" s="615"/>
      <c r="AH224" s="615"/>
      <c r="AI224" s="615"/>
      <c r="AJ224" s="615"/>
      <c r="AK224" s="615"/>
    </row>
    <row r="225" spans="1:52" ht="7.5" customHeight="1">
      <c r="A225" s="484"/>
      <c r="B225" s="484"/>
      <c r="C225" s="616"/>
      <c r="D225" s="616"/>
      <c r="E225" s="616"/>
      <c r="F225" s="616"/>
      <c r="G225" s="616"/>
      <c r="H225" s="616"/>
      <c r="I225" s="616"/>
      <c r="J225" s="616"/>
      <c r="K225" s="616"/>
      <c r="L225" s="616"/>
      <c r="M225" s="616"/>
      <c r="N225" s="616"/>
      <c r="O225" s="616"/>
      <c r="P225" s="616"/>
      <c r="Q225" s="616"/>
      <c r="R225" s="616"/>
      <c r="S225" s="616"/>
      <c r="T225" s="616"/>
      <c r="U225" s="616"/>
      <c r="V225" s="616"/>
      <c r="W225" s="616"/>
      <c r="X225" s="616"/>
      <c r="Y225" s="616"/>
      <c r="Z225" s="616"/>
      <c r="AA225" s="616"/>
      <c r="AB225" s="616"/>
      <c r="AC225" s="616"/>
      <c r="AD225" s="616"/>
      <c r="AE225" s="616"/>
      <c r="AF225" s="616"/>
      <c r="AG225" s="616"/>
      <c r="AH225" s="616"/>
      <c r="AI225" s="616"/>
      <c r="AJ225" s="1134"/>
    </row>
    <row r="226" spans="1:52" ht="4.5" customHeight="1">
      <c r="A226" s="485"/>
      <c r="B226" s="567"/>
      <c r="C226" s="567"/>
      <c r="D226" s="567"/>
      <c r="E226" s="567"/>
      <c r="F226" s="567"/>
      <c r="G226" s="567"/>
      <c r="H226" s="567"/>
      <c r="I226" s="567"/>
      <c r="J226" s="567"/>
      <c r="K226" s="567"/>
      <c r="L226" s="567"/>
      <c r="M226" s="567"/>
      <c r="N226" s="567"/>
      <c r="O226" s="567"/>
      <c r="P226" s="567"/>
      <c r="Q226" s="567"/>
      <c r="R226" s="567"/>
      <c r="S226" s="567"/>
      <c r="T226" s="567"/>
      <c r="U226" s="567"/>
      <c r="V226" s="567"/>
      <c r="W226" s="567"/>
      <c r="X226" s="567"/>
      <c r="Y226" s="567"/>
      <c r="Z226" s="567"/>
      <c r="AA226" s="567"/>
      <c r="AB226" s="567"/>
      <c r="AC226" s="567"/>
      <c r="AD226" s="567"/>
      <c r="AE226" s="567"/>
      <c r="AF226" s="567"/>
      <c r="AG226" s="567"/>
      <c r="AH226" s="567"/>
      <c r="AI226" s="567"/>
      <c r="AJ226" s="567"/>
      <c r="AK226" s="1145"/>
    </row>
    <row r="227" spans="1:52" ht="31.5" customHeight="1">
      <c r="A227" s="486"/>
      <c r="B227" s="568" t="s">
        <v>165</v>
      </c>
      <c r="C227" s="568"/>
      <c r="D227" s="568"/>
      <c r="E227" s="568"/>
      <c r="F227" s="568"/>
      <c r="G227" s="568"/>
      <c r="H227" s="568"/>
      <c r="I227" s="568"/>
      <c r="J227" s="568"/>
      <c r="K227" s="568"/>
      <c r="L227" s="568"/>
      <c r="M227" s="568"/>
      <c r="N227" s="568"/>
      <c r="O227" s="568"/>
      <c r="P227" s="568"/>
      <c r="Q227" s="568"/>
      <c r="R227" s="568"/>
      <c r="S227" s="568"/>
      <c r="T227" s="568"/>
      <c r="U227" s="568"/>
      <c r="V227" s="568"/>
      <c r="W227" s="568"/>
      <c r="X227" s="568"/>
      <c r="Y227" s="568"/>
      <c r="Z227" s="568"/>
      <c r="AA227" s="568"/>
      <c r="AB227" s="568"/>
      <c r="AC227" s="568"/>
      <c r="AD227" s="568"/>
      <c r="AE227" s="568"/>
      <c r="AF227" s="568"/>
      <c r="AG227" s="568"/>
      <c r="AH227" s="568"/>
      <c r="AI227" s="568"/>
      <c r="AJ227" s="568"/>
      <c r="AK227" s="1146"/>
    </row>
    <row r="228" spans="1:52" ht="3" customHeight="1">
      <c r="A228" s="486"/>
      <c r="B228" s="560"/>
      <c r="C228" s="483"/>
      <c r="D228" s="483"/>
      <c r="E228" s="483"/>
      <c r="F228" s="483"/>
      <c r="G228" s="483"/>
      <c r="H228" s="483"/>
      <c r="I228" s="483"/>
      <c r="J228" s="483"/>
      <c r="K228" s="483"/>
      <c r="L228" s="483"/>
      <c r="M228" s="483"/>
      <c r="N228" s="483"/>
      <c r="O228" s="483"/>
      <c r="P228" s="483"/>
      <c r="Q228" s="483"/>
      <c r="R228" s="483"/>
      <c r="S228" s="483"/>
      <c r="T228" s="483"/>
      <c r="U228" s="483"/>
      <c r="V228" s="483"/>
      <c r="W228" s="483"/>
      <c r="X228" s="483"/>
      <c r="Y228" s="483"/>
      <c r="Z228" s="483"/>
      <c r="AA228" s="483"/>
      <c r="AB228" s="483"/>
      <c r="AC228" s="483"/>
      <c r="AD228" s="483"/>
      <c r="AE228" s="483"/>
      <c r="AF228" s="483"/>
      <c r="AG228" s="483"/>
      <c r="AH228" s="483"/>
      <c r="AI228" s="483"/>
      <c r="AJ228" s="483"/>
      <c r="AK228" s="1147"/>
      <c r="AM228" s="399"/>
      <c r="AN228" s="399"/>
      <c r="AO228" s="399"/>
      <c r="AP228" s="399"/>
      <c r="AQ228" s="399"/>
      <c r="AR228" s="399"/>
      <c r="AS228" s="399"/>
      <c r="AT228" s="399"/>
      <c r="AU228" s="399"/>
      <c r="AV228" s="399"/>
      <c r="AW228" s="399"/>
      <c r="AX228" s="399"/>
      <c r="AY228" s="399"/>
      <c r="AZ228" s="399"/>
    </row>
    <row r="229" spans="1:52" s="399" customFormat="1" ht="13.5" customHeight="1">
      <c r="A229" s="487"/>
      <c r="B229" s="569" t="s">
        <v>77</v>
      </c>
      <c r="C229" s="569"/>
      <c r="D229" s="650"/>
      <c r="E229" s="691"/>
      <c r="F229" s="569" t="s">
        <v>5</v>
      </c>
      <c r="G229" s="650"/>
      <c r="H229" s="691"/>
      <c r="I229" s="569" t="s">
        <v>3</v>
      </c>
      <c r="J229" s="650"/>
      <c r="K229" s="691"/>
      <c r="L229" s="569" t="s">
        <v>26</v>
      </c>
      <c r="M229" s="793"/>
      <c r="N229" s="811" t="s">
        <v>28</v>
      </c>
      <c r="O229" s="811"/>
      <c r="P229" s="811"/>
      <c r="Q229" s="851" t="str">
        <f>IF(G9="","",G9)</f>
        <v/>
      </c>
      <c r="R229" s="851"/>
      <c r="S229" s="851"/>
      <c r="T229" s="851"/>
      <c r="U229" s="851"/>
      <c r="V229" s="851"/>
      <c r="W229" s="851"/>
      <c r="X229" s="851"/>
      <c r="Y229" s="851"/>
      <c r="Z229" s="851"/>
      <c r="AA229" s="851"/>
      <c r="AB229" s="851"/>
      <c r="AC229" s="851"/>
      <c r="AD229" s="851"/>
      <c r="AE229" s="851"/>
      <c r="AF229" s="851"/>
      <c r="AG229" s="851"/>
      <c r="AH229" s="851"/>
      <c r="AI229" s="851"/>
      <c r="AJ229" s="851"/>
      <c r="AK229" s="1148"/>
    </row>
    <row r="230" spans="1:52" s="399" customFormat="1" ht="13.5" customHeight="1">
      <c r="A230" s="488"/>
      <c r="B230" s="570"/>
      <c r="C230" s="617"/>
      <c r="D230" s="617"/>
      <c r="E230" s="617"/>
      <c r="F230" s="617"/>
      <c r="G230" s="617"/>
      <c r="H230" s="617"/>
      <c r="I230" s="617"/>
      <c r="J230" s="617"/>
      <c r="K230" s="617"/>
      <c r="L230" s="617"/>
      <c r="M230" s="617"/>
      <c r="N230" s="812" t="s">
        <v>153</v>
      </c>
      <c r="O230" s="812"/>
      <c r="P230" s="812"/>
      <c r="Q230" s="852" t="s">
        <v>154</v>
      </c>
      <c r="R230" s="852"/>
      <c r="S230" s="880"/>
      <c r="T230" s="880"/>
      <c r="U230" s="880"/>
      <c r="V230" s="880"/>
      <c r="W230" s="880"/>
      <c r="X230" s="960" t="s">
        <v>156</v>
      </c>
      <c r="Y230" s="960"/>
      <c r="Z230" s="880"/>
      <c r="AA230" s="880"/>
      <c r="AB230" s="880"/>
      <c r="AC230" s="880"/>
      <c r="AD230" s="880"/>
      <c r="AE230" s="880"/>
      <c r="AF230" s="880"/>
      <c r="AG230" s="880"/>
      <c r="AH230" s="880"/>
      <c r="AI230" s="1051"/>
      <c r="AJ230" s="1051"/>
      <c r="AK230" s="1148"/>
    </row>
    <row r="231" spans="1:52" s="399" customFormat="1" ht="2.25" customHeight="1">
      <c r="A231" s="489"/>
      <c r="B231" s="571"/>
      <c r="C231" s="618"/>
      <c r="D231" s="618"/>
      <c r="E231" s="618"/>
      <c r="F231" s="618"/>
      <c r="G231" s="618"/>
      <c r="H231" s="618"/>
      <c r="I231" s="618"/>
      <c r="J231" s="618"/>
      <c r="K231" s="618"/>
      <c r="L231" s="618"/>
      <c r="M231" s="618"/>
      <c r="N231" s="618"/>
      <c r="O231" s="618"/>
      <c r="P231" s="571"/>
      <c r="Q231" s="853"/>
      <c r="R231" s="864"/>
      <c r="S231" s="864"/>
      <c r="T231" s="864"/>
      <c r="U231" s="864"/>
      <c r="V231" s="864"/>
      <c r="W231" s="939"/>
      <c r="X231" s="939"/>
      <c r="Y231" s="939"/>
      <c r="Z231" s="939"/>
      <c r="AA231" s="939"/>
      <c r="AB231" s="939"/>
      <c r="AC231" s="939"/>
      <c r="AD231" s="939"/>
      <c r="AE231" s="939"/>
      <c r="AF231" s="939"/>
      <c r="AG231" s="939"/>
      <c r="AH231" s="939"/>
      <c r="AI231" s="1052"/>
      <c r="AJ231" s="1135"/>
      <c r="AK231" s="1149"/>
      <c r="AM231" s="149"/>
      <c r="AN231" s="149"/>
      <c r="AO231" s="149"/>
      <c r="AP231" s="149"/>
      <c r="AQ231" s="149"/>
      <c r="AR231" s="149"/>
      <c r="AS231" s="149"/>
      <c r="AT231" s="149"/>
      <c r="AU231" s="149"/>
      <c r="AV231" s="149"/>
      <c r="AW231" s="149"/>
      <c r="AX231" s="149"/>
      <c r="AY231" s="149"/>
      <c r="AZ231" s="149"/>
    </row>
    <row r="232" spans="1:52" ht="7.5" customHeight="1">
      <c r="A232" s="490"/>
      <c r="B232" s="572"/>
      <c r="C232" s="619"/>
      <c r="D232" s="619"/>
      <c r="E232" s="619"/>
      <c r="F232" s="619"/>
      <c r="G232" s="619"/>
      <c r="H232" s="619"/>
      <c r="I232" s="619"/>
      <c r="J232" s="619"/>
      <c r="K232" s="619"/>
      <c r="L232" s="619"/>
      <c r="M232" s="619"/>
      <c r="N232" s="619"/>
      <c r="O232" s="619"/>
      <c r="P232" s="619"/>
      <c r="Q232" s="619"/>
      <c r="R232" s="619"/>
      <c r="S232" s="619"/>
      <c r="T232" s="619"/>
      <c r="U232" s="619"/>
      <c r="V232" s="619"/>
      <c r="W232" s="619"/>
      <c r="X232" s="619"/>
      <c r="Y232" s="619"/>
      <c r="Z232" s="619"/>
      <c r="AA232" s="619"/>
      <c r="AB232" s="619"/>
      <c r="AC232" s="619"/>
      <c r="AD232" s="619"/>
      <c r="AE232" s="619"/>
      <c r="AF232" s="619"/>
      <c r="AG232" s="619"/>
      <c r="AH232" s="619"/>
      <c r="AI232" s="619"/>
      <c r="AJ232" s="490"/>
    </row>
    <row r="233" spans="1:52">
      <c r="B233" s="573"/>
    </row>
  </sheetData>
  <sheetProtection sheet="1" formatCells="0" formatColumns="0" formatRows="0" insertColumns="0" insertRows="0" autoFilter="0"/>
  <mergeCells count="309">
    <mergeCell ref="Y1:AB1"/>
    <mergeCell ref="AC1:AJ1"/>
    <mergeCell ref="B3:AK3"/>
    <mergeCell ref="V4:W4"/>
    <mergeCell ref="A8:F8"/>
    <mergeCell ref="G8:AJ8"/>
    <mergeCell ref="A9:F9"/>
    <mergeCell ref="G9:AJ9"/>
    <mergeCell ref="H10:L10"/>
    <mergeCell ref="G11:AJ11"/>
    <mergeCell ref="G12:AJ12"/>
    <mergeCell ref="A13:F13"/>
    <mergeCell ref="G13:AJ13"/>
    <mergeCell ref="A14:F14"/>
    <mergeCell ref="G14:AJ14"/>
    <mergeCell ref="A15:F15"/>
    <mergeCell ref="G15:J15"/>
    <mergeCell ref="K15:O15"/>
    <mergeCell ref="P15:S15"/>
    <mergeCell ref="T15:X15"/>
    <mergeCell ref="Y15:AB15"/>
    <mergeCell ref="AC15:AJ15"/>
    <mergeCell ref="B20:AK20"/>
    <mergeCell ref="B25:AK25"/>
    <mergeCell ref="A27:O27"/>
    <mergeCell ref="P27:U27"/>
    <mergeCell ref="W27:AB27"/>
    <mergeCell ref="AD27:AI27"/>
    <mergeCell ref="B28:C28"/>
    <mergeCell ref="D28:E28"/>
    <mergeCell ref="P28:U28"/>
    <mergeCell ref="W28:AB28"/>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39:AK39"/>
    <mergeCell ref="B40:AK40"/>
    <mergeCell ref="B41:AK41"/>
    <mergeCell ref="B42:AK42"/>
    <mergeCell ref="B43:AK43"/>
    <mergeCell ref="B44:AK44"/>
    <mergeCell ref="B45:AK45"/>
    <mergeCell ref="B47:AK47"/>
    <mergeCell ref="B48:AK48"/>
    <mergeCell ref="B50:AK50"/>
    <mergeCell ref="A53:AA53"/>
    <mergeCell ref="AB53:AK53"/>
    <mergeCell ref="A54:AA54"/>
    <mergeCell ref="AB54:AK54"/>
    <mergeCell ref="Q55:R55"/>
    <mergeCell ref="T55:U55"/>
    <mergeCell ref="W55:X55"/>
    <mergeCell ref="AA55:AB55"/>
    <mergeCell ref="AD55:AE55"/>
    <mergeCell ref="AI55:AJ55"/>
    <mergeCell ref="A59:AA59"/>
    <mergeCell ref="AB59:AK59"/>
    <mergeCell ref="A60:AA60"/>
    <mergeCell ref="AB60:AK60"/>
    <mergeCell ref="A61:AA61"/>
    <mergeCell ref="AB61:AK61"/>
    <mergeCell ref="S62:X62"/>
    <mergeCell ref="Y62:AD62"/>
    <mergeCell ref="AE62:AJ62"/>
    <mergeCell ref="B63:R63"/>
    <mergeCell ref="S63:W63"/>
    <mergeCell ref="Y63:AC63"/>
    <mergeCell ref="AE63:AI63"/>
    <mergeCell ref="S64:W64"/>
    <mergeCell ref="Y64:AC64"/>
    <mergeCell ref="AE64:AI64"/>
    <mergeCell ref="S65:W65"/>
    <mergeCell ref="Y65:AC65"/>
    <mergeCell ref="AE65:AI65"/>
    <mergeCell ref="S66:W66"/>
    <mergeCell ref="Y66:AC66"/>
    <mergeCell ref="AE66:AI66"/>
    <mergeCell ref="S67:W67"/>
    <mergeCell ref="N68:P68"/>
    <mergeCell ref="T68:V68"/>
    <mergeCell ref="S69:W69"/>
    <mergeCell ref="Y69:AC69"/>
    <mergeCell ref="N70:P70"/>
    <mergeCell ref="T70:V70"/>
    <mergeCell ref="Z70:AB70"/>
    <mergeCell ref="S71:W71"/>
    <mergeCell ref="Y71:AC71"/>
    <mergeCell ref="AE71:AI71"/>
    <mergeCell ref="N72:P72"/>
    <mergeCell ref="T72:V72"/>
    <mergeCell ref="Z72:AB72"/>
    <mergeCell ref="AF72:AH72"/>
    <mergeCell ref="S73:W73"/>
    <mergeCell ref="Y73:AC73"/>
    <mergeCell ref="AE73:AI73"/>
    <mergeCell ref="N74:P74"/>
    <mergeCell ref="T74:V74"/>
    <mergeCell ref="Z74:AB74"/>
    <mergeCell ref="AF74:AH74"/>
    <mergeCell ref="X75:Y75"/>
    <mergeCell ref="AC75:AD75"/>
    <mergeCell ref="D79:AI79"/>
    <mergeCell ref="F80:AI80"/>
    <mergeCell ref="P81:Q81"/>
    <mergeCell ref="S81:T81"/>
    <mergeCell ref="V81:W81"/>
    <mergeCell ref="Z81:AA81"/>
    <mergeCell ref="AC81:AD81"/>
    <mergeCell ref="AH81:AI81"/>
    <mergeCell ref="B84:AJ84"/>
    <mergeCell ref="B85:AJ85"/>
    <mergeCell ref="N87:Y87"/>
    <mergeCell ref="B88:AJ88"/>
    <mergeCell ref="A90:AA90"/>
    <mergeCell ref="AB90:AK90"/>
    <mergeCell ref="A91:AA91"/>
    <mergeCell ref="AB91:AK91"/>
    <mergeCell ref="A92:AA92"/>
    <mergeCell ref="B93:N93"/>
    <mergeCell ref="O93:U93"/>
    <mergeCell ref="O94:U94"/>
    <mergeCell ref="X94:Y94"/>
    <mergeCell ref="O95:Q95"/>
    <mergeCell ref="R95:U95"/>
    <mergeCell ref="X95:Y95"/>
    <mergeCell ref="B96:N96"/>
    <mergeCell ref="O96:U96"/>
    <mergeCell ref="O97:U97"/>
    <mergeCell ref="X97:Y97"/>
    <mergeCell ref="O98:Q98"/>
    <mergeCell ref="R98:U98"/>
    <mergeCell ref="X98:Y98"/>
    <mergeCell ref="Q99:R99"/>
    <mergeCell ref="T99:U99"/>
    <mergeCell ref="W99:X99"/>
    <mergeCell ref="AA99:AB99"/>
    <mergeCell ref="AD99:AE99"/>
    <mergeCell ref="AI99:AJ99"/>
    <mergeCell ref="B102:AJ102"/>
    <mergeCell ref="A107:D107"/>
    <mergeCell ref="V109:AI109"/>
    <mergeCell ref="E111:AJ111"/>
    <mergeCell ref="L113:N113"/>
    <mergeCell ref="O113:P113"/>
    <mergeCell ref="R113:S113"/>
    <mergeCell ref="A114:AF114"/>
    <mergeCell ref="A117:D117"/>
    <mergeCell ref="E117:AJ117"/>
    <mergeCell ref="P119:AJ119"/>
    <mergeCell ref="A120:D120"/>
    <mergeCell ref="V122:AI122"/>
    <mergeCell ref="E123:AJ123"/>
    <mergeCell ref="E124:AJ124"/>
    <mergeCell ref="L126:M126"/>
    <mergeCell ref="N126:O126"/>
    <mergeCell ref="Q126:R126"/>
    <mergeCell ref="A127:AF127"/>
    <mergeCell ref="E130:H130"/>
    <mergeCell ref="J130:L130"/>
    <mergeCell ref="N130:S130"/>
    <mergeCell ref="U130:Z130"/>
    <mergeCell ref="E131:H131"/>
    <mergeCell ref="J131:L131"/>
    <mergeCell ref="N131:S131"/>
    <mergeCell ref="U131:Z131"/>
    <mergeCell ref="AB131:AD131"/>
    <mergeCell ref="V133:AI133"/>
    <mergeCell ref="E135:AJ135"/>
    <mergeCell ref="L137:M137"/>
    <mergeCell ref="N137:O137"/>
    <mergeCell ref="Q137:R137"/>
    <mergeCell ref="A138:AF138"/>
    <mergeCell ref="B141:AJ141"/>
    <mergeCell ref="A142:D142"/>
    <mergeCell ref="E142:AJ142"/>
    <mergeCell ref="A143:D143"/>
    <mergeCell ref="E143:AJ143"/>
    <mergeCell ref="A153:AF153"/>
    <mergeCell ref="C156:AJ156"/>
    <mergeCell ref="M159:AJ159"/>
    <mergeCell ref="M161:AJ161"/>
    <mergeCell ref="A163:AF163"/>
    <mergeCell ref="C166:AJ166"/>
    <mergeCell ref="M167:AJ167"/>
    <mergeCell ref="M168:AJ168"/>
    <mergeCell ref="M169:AJ169"/>
    <mergeCell ref="A171:AF171"/>
    <mergeCell ref="A172:AJ172"/>
    <mergeCell ref="A176:AJ176"/>
    <mergeCell ref="A178:D178"/>
    <mergeCell ref="E178:AJ178"/>
    <mergeCell ref="F179:AJ179"/>
    <mergeCell ref="F180:AI180"/>
    <mergeCell ref="F181:AI181"/>
    <mergeCell ref="F182:AI182"/>
    <mergeCell ref="F183:AI183"/>
    <mergeCell ref="F184:AI184"/>
    <mergeCell ref="F185:AI185"/>
    <mergeCell ref="F186:AJ186"/>
    <mergeCell ref="F187:AI187"/>
    <mergeCell ref="F188:AI188"/>
    <mergeCell ref="F189:AI189"/>
    <mergeCell ref="F190:AI190"/>
    <mergeCell ref="F191:AI191"/>
    <mergeCell ref="F192:AI192"/>
    <mergeCell ref="F193:AI193"/>
    <mergeCell ref="F194:AJ194"/>
    <mergeCell ref="F195:AI195"/>
    <mergeCell ref="F196:AI196"/>
    <mergeCell ref="F197:AI197"/>
    <mergeCell ref="F198:AI198"/>
    <mergeCell ref="F199:AJ199"/>
    <mergeCell ref="F200:AI200"/>
    <mergeCell ref="F201:AI201"/>
    <mergeCell ref="F202:AI202"/>
    <mergeCell ref="A203:AF203"/>
    <mergeCell ref="F208:L208"/>
    <mergeCell ref="F209:T209"/>
    <mergeCell ref="H210:X210"/>
    <mergeCell ref="A211:AF211"/>
    <mergeCell ref="B214:Y214"/>
    <mergeCell ref="Z214:AK214"/>
    <mergeCell ref="Z215:AK215"/>
    <mergeCell ref="Z216:AK216"/>
    <mergeCell ref="Z217:AK217"/>
    <mergeCell ref="Z218:AK218"/>
    <mergeCell ref="C219:Y219"/>
    <mergeCell ref="Z219:AK219"/>
    <mergeCell ref="C220:Y220"/>
    <mergeCell ref="Z220:AK220"/>
    <mergeCell ref="Z221:AK221"/>
    <mergeCell ref="C223:AK223"/>
    <mergeCell ref="C224:AK224"/>
    <mergeCell ref="B227:AK227"/>
    <mergeCell ref="D229:E229"/>
    <mergeCell ref="G229:H229"/>
    <mergeCell ref="J229:K229"/>
    <mergeCell ref="N229:P229"/>
    <mergeCell ref="Q229:AJ229"/>
    <mergeCell ref="N230:P230"/>
    <mergeCell ref="Q230:R230"/>
    <mergeCell ref="S230:W230"/>
    <mergeCell ref="X230:Y230"/>
    <mergeCell ref="Z230:AH230"/>
    <mergeCell ref="AI230:AJ230"/>
    <mergeCell ref="A10:F12"/>
    <mergeCell ref="B32:B36"/>
    <mergeCell ref="Y67:AD68"/>
    <mergeCell ref="AE67:AJ68"/>
    <mergeCell ref="AE69:AJ70"/>
    <mergeCell ref="AB93:AB95"/>
    <mergeCell ref="AC93:AC95"/>
    <mergeCell ref="AD93:AD98"/>
    <mergeCell ref="D94:N95"/>
    <mergeCell ref="AB96:AB98"/>
    <mergeCell ref="AC96:AC98"/>
    <mergeCell ref="D97:N98"/>
    <mergeCell ref="A108:D113"/>
    <mergeCell ref="A118:D119"/>
    <mergeCell ref="A121:D126"/>
    <mergeCell ref="A130:D131"/>
    <mergeCell ref="A132:D137"/>
    <mergeCell ref="A156:A161"/>
    <mergeCell ref="B157:B161"/>
    <mergeCell ref="C157:J161"/>
    <mergeCell ref="K157:K158"/>
    <mergeCell ref="L157:L159"/>
    <mergeCell ref="M157:AJ158"/>
    <mergeCell ref="L160:L161"/>
    <mergeCell ref="A166:A169"/>
    <mergeCell ref="B167:B169"/>
    <mergeCell ref="C167:J169"/>
    <mergeCell ref="A179:D182"/>
    <mergeCell ref="A183:D186"/>
    <mergeCell ref="A187:D190"/>
    <mergeCell ref="A191:D194"/>
    <mergeCell ref="A195:D198"/>
    <mergeCell ref="A199:D202"/>
    <mergeCell ref="A207:D208"/>
    <mergeCell ref="A209:D210"/>
    <mergeCell ref="A63:A71"/>
    <mergeCell ref="B67:J74"/>
  </mergeCells>
  <phoneticPr fontId="20"/>
  <conditionalFormatting sqref="AD27:AJ36">
    <cfRule type="expression" dxfId="19" priority="33">
      <formula>$W$19="×"</formula>
    </cfRule>
  </conditionalFormatting>
  <conditionalFormatting sqref="A52:AK54 A55:AF55">
    <cfRule type="expression" dxfId="18" priority="32">
      <formula>$B$19="×"</formula>
    </cfRule>
  </conditionalFormatting>
  <conditionalFormatting sqref="A116:AJ126">
    <cfRule type="expression" dxfId="17" priority="27">
      <formula>$L$19="×"</formula>
    </cfRule>
  </conditionalFormatting>
  <conditionalFormatting sqref="A106:AJ113">
    <cfRule type="expression" dxfId="16" priority="26">
      <formula>$B$19="×"</formula>
    </cfRule>
  </conditionalFormatting>
  <conditionalFormatting sqref="A129:AJ137">
    <cfRule type="expression" dxfId="15" priority="23">
      <formula>$W$19="×"</formula>
    </cfRule>
  </conditionalFormatting>
  <conditionalFormatting sqref="A205:AJ211">
    <cfRule type="expression" dxfId="14" priority="22">
      <formula>$L$19="×"</formula>
    </cfRule>
  </conditionalFormatting>
  <conditionalFormatting sqref="A114:AJ114">
    <cfRule type="expression" dxfId="13" priority="20">
      <formula>$B$19="×"</formula>
    </cfRule>
  </conditionalFormatting>
  <conditionalFormatting sqref="A127:AJ127">
    <cfRule type="expression" dxfId="12" priority="19">
      <formula>$L$19="×"</formula>
    </cfRule>
  </conditionalFormatting>
  <conditionalFormatting sqref="A138:AJ138">
    <cfRule type="expression" dxfId="11" priority="18">
      <formula>$W$19="×"</formula>
    </cfRule>
  </conditionalFormatting>
  <conditionalFormatting sqref="A146:AJ172">
    <cfRule type="expression" dxfId="10" priority="14">
      <formula>$B$19="×"</formula>
    </cfRule>
  </conditionalFormatting>
  <conditionalFormatting sqref="A57:AK85">
    <cfRule type="expression" dxfId="9" priority="13">
      <formula>$L$19="×"</formula>
    </cfRule>
  </conditionalFormatting>
  <conditionalFormatting sqref="A87:AK102">
    <cfRule type="expression" dxfId="8" priority="11">
      <formula>$W$19="×"</formula>
    </cfRule>
  </conditionalFormatting>
  <conditionalFormatting sqref="W27:AC36">
    <cfRule type="expression" dxfId="7" priority="10">
      <formula>$L$19="×"</formula>
    </cfRule>
  </conditionalFormatting>
  <conditionalFormatting sqref="P27:V36">
    <cfRule type="expression" dxfId="6" priority="9">
      <formula>$B$19="×"</formula>
    </cfRule>
  </conditionalFormatting>
  <conditionalFormatting sqref="A174:AJ203">
    <cfRule type="expression" dxfId="5" priority="7">
      <formula>AND($B$19="×",$L$19="×")</formula>
    </cfRule>
  </conditionalFormatting>
  <conditionalFormatting sqref="B218:AK218">
    <cfRule type="expression" dxfId="4" priority="6">
      <formula>$B$19="×"</formula>
    </cfRule>
  </conditionalFormatting>
  <conditionalFormatting sqref="B19:K19">
    <cfRule type="expression" dxfId="3" priority="5">
      <formula>$B$19="×"</formula>
    </cfRule>
  </conditionalFormatting>
  <conditionalFormatting sqref="L19:V19">
    <cfRule type="expression" dxfId="2" priority="4">
      <formula>$L$19="×"</formula>
    </cfRule>
  </conditionalFormatting>
  <conditionalFormatting sqref="W19:AK19">
    <cfRule type="expression" dxfId="1" priority="3">
      <formula>$W$19="×"</formula>
    </cfRule>
  </conditionalFormatting>
  <conditionalFormatting sqref="AG55:AK55">
    <cfRule type="expression" dxfId="0" priority="1">
      <formula>$L$19="×"</formula>
    </cfRule>
  </conditionalFormatting>
  <dataValidations count="8">
    <dataValidation imeMode="halfAlpha" allowBlank="1" showDropDown="0" showInputMessage="1" showErrorMessage="1" sqref="J229:K229 D229:E229 O104:P104 R104:S104 P62:Q62 Y104:Z104 P81:Q81 AC81:AD81 Z81:AA81 S81:T81 AB104:AC104 G229:H229 A15 K15 T15 W75 AH75 Q99:R99 AD99:AE99 AA99:AB99 T99:U99 T55:U55 Q55:R55 AA55:AB55 AD55:AE55"/>
    <dataValidation imeMode="hiragana" allowBlank="1" showDropDown="0" showInputMessage="1" showErrorMessage="1" sqref="S107:S110 W231 S230 S118 S120:S122 S132:S134"/>
    <dataValidation type="list" allowBlank="1" showDropDown="0" showInputMessage="1" showErrorMessage="1" sqref="L113:N113">
      <formula1>"平成,令和"</formula1>
    </dataValidation>
    <dataValidation type="list" allowBlank="1" showDropDown="0" showInputMessage="1" showErrorMessage="1" sqref="W19 B19 L19">
      <formula1>"○,×"</formula1>
    </dataValidation>
    <dataValidation allowBlank="1" showDropDown="0" showInputMessage="1" showErrorMessage="1" prompt="その他の職種(C)に支払われた額は含めません。" sqref="P34:U35"/>
    <dataValidation allowBlank="1" showDropDown="0" showInputMessage="1" showErrorMessage="1" prompt="下記の記入上の注意を読んだ上で記載すること。" sqref="AD32:AI32 P30:AI30"/>
    <dataValidation allowBlank="1" showDropDown="0" showInputMessage="1" showErrorMessage="1" prompt="介護職員以外に支払われた額は含みません" sqref="P32:U32"/>
    <dataValidation allowBlank="1" showDropDown="0" showInputMessage="1" showErrorMessage="1" prompt="介護職員及びその他の職種の賃金の総額を記載すること。" sqref="W32:AB32"/>
  </dataValidations>
  <pageMargins left="0.62992125984251968" right="0.15748031496062992" top="0.62992125984251968" bottom="0.23622047244094488" header="0.51181102362204722" footer="0.35433070866141736"/>
  <pageSetup paperSize="9" fitToWidth="1" fitToHeight="1" orientation="portrait" usePrinterDefaults="1" r:id="rId1"/>
  <headerFooter alignWithMargins="0"/>
  <rowBreaks count="4" manualBreakCount="4">
    <brk id="51" max="52" man="1"/>
    <brk id="103" max="52" man="1"/>
    <brk id="139" max="52" man="1"/>
    <brk id="173" max="16383" man="1"/>
  </rowBreaks>
  <drawing r:id="rId2"/>
  <legacyDrawing r:id="rId3"/>
  <mc:AlternateContent>
    <mc:Choice xmlns:x14="http://schemas.microsoft.com/office/spreadsheetml/2009/9/main" Requires="x14">
      <controls>
        <mc:AlternateContent>
          <mc:Choice Requires="x14">
            <control shapeId="75798" r:id="rId4" name="チェック 22">
              <controlPr defaultSize="0" autoFill="0" autoLine="0" autoPict="0">
                <anchor moveWithCells="1">
                  <from xmlns:xdr="http://schemas.openxmlformats.org/drawingml/2006/spreadsheetDrawing">
                    <xdr:col>3</xdr:col>
                    <xdr:colOff>200025</xdr:colOff>
                    <xdr:row>206</xdr:row>
                    <xdr:rowOff>47625</xdr:rowOff>
                  </from>
                  <to xmlns:xdr="http://schemas.openxmlformats.org/drawingml/2006/spreadsheetDrawing">
                    <xdr:col>5</xdr:col>
                    <xdr:colOff>19050</xdr:colOff>
                    <xdr:row>206</xdr:row>
                    <xdr:rowOff>180975</xdr:rowOff>
                  </to>
                </anchor>
              </controlPr>
            </control>
          </mc:Choice>
        </mc:AlternateContent>
        <mc:AlternateContent>
          <mc:Choice Requires="x14">
            <control shapeId="75799" r:id="rId5" name="チェック 23">
              <controlPr defaultSize="0" autoFill="0" autoLine="0" autoPict="0">
                <anchor moveWithCells="1">
                  <from xmlns:xdr="http://schemas.openxmlformats.org/drawingml/2006/spreadsheetDrawing">
                    <xdr:col>3</xdr:col>
                    <xdr:colOff>200025</xdr:colOff>
                    <xdr:row>207</xdr:row>
                    <xdr:rowOff>38100</xdr:rowOff>
                  </from>
                  <to xmlns:xdr="http://schemas.openxmlformats.org/drawingml/2006/spreadsheetDrawing">
                    <xdr:col>5</xdr:col>
                    <xdr:colOff>19050</xdr:colOff>
                    <xdr:row>207</xdr:row>
                    <xdr:rowOff>161925</xdr:rowOff>
                  </to>
                </anchor>
              </controlPr>
            </control>
          </mc:Choice>
        </mc:AlternateContent>
        <mc:AlternateContent>
          <mc:Choice Requires="x14">
            <control shapeId="75800" r:id="rId6" name="チェック 24">
              <controlPr defaultSize="0" autoFill="0" autoLine="0" autoPict="0">
                <anchor moveWithCells="1">
                  <from xmlns:xdr="http://schemas.openxmlformats.org/drawingml/2006/spreadsheetDrawing">
                    <xdr:col>3</xdr:col>
                    <xdr:colOff>200025</xdr:colOff>
                    <xdr:row>207</xdr:row>
                    <xdr:rowOff>172085</xdr:rowOff>
                  </from>
                  <to xmlns:xdr="http://schemas.openxmlformats.org/drawingml/2006/spreadsheetDrawing">
                    <xdr:col>5</xdr:col>
                    <xdr:colOff>0</xdr:colOff>
                    <xdr:row>209</xdr:row>
                    <xdr:rowOff>28575</xdr:rowOff>
                  </to>
                </anchor>
              </controlPr>
            </control>
          </mc:Choice>
        </mc:AlternateContent>
        <mc:AlternateContent>
          <mc:Choice Requires="x14">
            <control shapeId="75801" r:id="rId7" name="チェック 25">
              <controlPr defaultSize="0" autoFill="0" autoLine="0" autoPict="0">
                <anchor moveWithCells="1">
                  <from xmlns:xdr="http://schemas.openxmlformats.org/drawingml/2006/spreadsheetDrawing">
                    <xdr:col>3</xdr:col>
                    <xdr:colOff>200025</xdr:colOff>
                    <xdr:row>208</xdr:row>
                    <xdr:rowOff>152400</xdr:rowOff>
                  </from>
                  <to xmlns:xdr="http://schemas.openxmlformats.org/drawingml/2006/spreadsheetDrawing">
                    <xdr:col>5</xdr:col>
                    <xdr:colOff>38100</xdr:colOff>
                    <xdr:row>210</xdr:row>
                    <xdr:rowOff>38100</xdr:rowOff>
                  </to>
                </anchor>
              </controlPr>
            </control>
          </mc:Choice>
        </mc:AlternateContent>
        <mc:AlternateContent>
          <mc:Choice Requires="x14">
            <control shapeId="75802" r:id="rId8" name="チェック 26">
              <controlPr defaultSize="0" autoFill="0" autoLine="0" autoPict="0">
                <anchor moveWithCells="1">
                  <from xmlns:xdr="http://schemas.openxmlformats.org/drawingml/2006/spreadsheetDrawing">
                    <xdr:col>17</xdr:col>
                    <xdr:colOff>171450</xdr:colOff>
                    <xdr:row>206</xdr:row>
                    <xdr:rowOff>28575</xdr:rowOff>
                  </from>
                  <to xmlns:xdr="http://schemas.openxmlformats.org/drawingml/2006/spreadsheetDrawing">
                    <xdr:col>19</xdr:col>
                    <xdr:colOff>28575</xdr:colOff>
                    <xdr:row>206</xdr:row>
                    <xdr:rowOff>172085</xdr:rowOff>
                  </to>
                </anchor>
              </controlPr>
            </control>
          </mc:Choice>
        </mc:AlternateContent>
        <mc:AlternateContent>
          <mc:Choice Requires="x14">
            <control shapeId="75882" r:id="rId9" name="チェック 106">
              <controlPr defaultSize="0" autoFill="0" autoLine="0" autoPict="0">
                <anchor moveWithCells="1">
                  <from xmlns:xdr="http://schemas.openxmlformats.org/drawingml/2006/spreadsheetDrawing">
                    <xdr:col>1</xdr:col>
                    <xdr:colOff>0</xdr:colOff>
                    <xdr:row>214</xdr:row>
                    <xdr:rowOff>0</xdr:rowOff>
                  </from>
                  <to xmlns:xdr="http://schemas.openxmlformats.org/drawingml/2006/spreadsheetDrawing">
                    <xdr:col>2</xdr:col>
                    <xdr:colOff>19050</xdr:colOff>
                    <xdr:row>215</xdr:row>
                    <xdr:rowOff>19050</xdr:rowOff>
                  </to>
                </anchor>
              </controlPr>
            </control>
          </mc:Choice>
        </mc:AlternateContent>
        <mc:AlternateContent>
          <mc:Choice Requires="x14">
            <control shapeId="75886" r:id="rId10" name="チェック 110">
              <controlPr defaultSize="0" autoFill="0" autoLine="0" autoPict="0">
                <anchor moveWithCells="1">
                  <from xmlns:xdr="http://schemas.openxmlformats.org/drawingml/2006/spreadsheetDrawing">
                    <xdr:col>1</xdr:col>
                    <xdr:colOff>0</xdr:colOff>
                    <xdr:row>215</xdr:row>
                    <xdr:rowOff>0</xdr:rowOff>
                  </from>
                  <to xmlns:xdr="http://schemas.openxmlformats.org/drawingml/2006/spreadsheetDrawing">
                    <xdr:col>2</xdr:col>
                    <xdr:colOff>19050</xdr:colOff>
                    <xdr:row>216</xdr:row>
                    <xdr:rowOff>19050</xdr:rowOff>
                  </to>
                </anchor>
              </controlPr>
            </control>
          </mc:Choice>
        </mc:AlternateContent>
        <mc:AlternateContent>
          <mc:Choice Requires="x14">
            <control shapeId="75887" r:id="rId11" name="チェック 111">
              <controlPr defaultSize="0" autoFill="0" autoLine="0" autoPict="0">
                <anchor moveWithCells="1">
                  <from xmlns:xdr="http://schemas.openxmlformats.org/drawingml/2006/spreadsheetDrawing">
                    <xdr:col>1</xdr:col>
                    <xdr:colOff>0</xdr:colOff>
                    <xdr:row>216</xdr:row>
                    <xdr:rowOff>0</xdr:rowOff>
                  </from>
                  <to xmlns:xdr="http://schemas.openxmlformats.org/drawingml/2006/spreadsheetDrawing">
                    <xdr:col>2</xdr:col>
                    <xdr:colOff>19050</xdr:colOff>
                    <xdr:row>217</xdr:row>
                    <xdr:rowOff>19050</xdr:rowOff>
                  </to>
                </anchor>
              </controlPr>
            </control>
          </mc:Choice>
        </mc:AlternateContent>
        <mc:AlternateContent>
          <mc:Choice Requires="x14">
            <control shapeId="75888" r:id="rId12" name="チェック 112">
              <controlPr defaultSize="0" autoFill="0" autoLine="0" autoPict="0">
                <anchor moveWithCells="1">
                  <from xmlns:xdr="http://schemas.openxmlformats.org/drawingml/2006/spreadsheetDrawing">
                    <xdr:col>1</xdr:col>
                    <xdr:colOff>9525</xdr:colOff>
                    <xdr:row>219</xdr:row>
                    <xdr:rowOff>209550</xdr:rowOff>
                  </from>
                  <to xmlns:xdr="http://schemas.openxmlformats.org/drawingml/2006/spreadsheetDrawing">
                    <xdr:col>2</xdr:col>
                    <xdr:colOff>28575</xdr:colOff>
                    <xdr:row>221</xdr:row>
                    <xdr:rowOff>9525</xdr:rowOff>
                  </to>
                </anchor>
              </controlPr>
            </control>
          </mc:Choice>
        </mc:AlternateContent>
        <mc:AlternateContent>
          <mc:Choice Requires="x14">
            <control shapeId="75915" r:id="rId13" name="チェック 139">
              <controlPr defaultSize="0" autoFill="0" autoLine="0" autoPict="0">
                <anchor moveWithCells="1">
                  <from xmlns:xdr="http://schemas.openxmlformats.org/drawingml/2006/spreadsheetDrawing">
                    <xdr:col>4</xdr:col>
                    <xdr:colOff>0</xdr:colOff>
                    <xdr:row>107</xdr:row>
                    <xdr:rowOff>228600</xdr:rowOff>
                  </from>
                  <to xmlns:xdr="http://schemas.openxmlformats.org/drawingml/2006/spreadsheetDrawing">
                    <xdr:col>5</xdr:col>
                    <xdr:colOff>28575</xdr:colOff>
                    <xdr:row>108</xdr:row>
                    <xdr:rowOff>218440</xdr:rowOff>
                  </to>
                </anchor>
              </controlPr>
            </control>
          </mc:Choice>
        </mc:AlternateContent>
        <mc:AlternateContent>
          <mc:Choice Requires="x14">
            <control shapeId="75916" r:id="rId14" name="チェック 140">
              <controlPr defaultSize="0" autoFill="0" autoLine="0" autoPict="0">
                <anchor moveWithCells="1">
                  <from xmlns:xdr="http://schemas.openxmlformats.org/drawingml/2006/spreadsheetDrawing">
                    <xdr:col>4</xdr:col>
                    <xdr:colOff>0</xdr:colOff>
                    <xdr:row>105</xdr:row>
                    <xdr:rowOff>218440</xdr:rowOff>
                  </from>
                  <to xmlns:xdr="http://schemas.openxmlformats.org/drawingml/2006/spreadsheetDrawing">
                    <xdr:col>5</xdr:col>
                    <xdr:colOff>28575</xdr:colOff>
                    <xdr:row>107</xdr:row>
                    <xdr:rowOff>28575</xdr:rowOff>
                  </to>
                </anchor>
              </controlPr>
            </control>
          </mc:Choice>
        </mc:AlternateContent>
        <mc:AlternateContent>
          <mc:Choice Requires="x14">
            <control shapeId="75917" r:id="rId15" name="チェック 141">
              <controlPr defaultSize="0" autoFill="0" autoLine="0" autoPict="0">
                <anchor moveWithCells="1">
                  <from xmlns:xdr="http://schemas.openxmlformats.org/drawingml/2006/spreadsheetDrawing">
                    <xdr:col>7</xdr:col>
                    <xdr:colOff>171450</xdr:colOff>
                    <xdr:row>105</xdr:row>
                    <xdr:rowOff>218440</xdr:rowOff>
                  </from>
                  <to xmlns:xdr="http://schemas.openxmlformats.org/drawingml/2006/spreadsheetDrawing">
                    <xdr:col>9</xdr:col>
                    <xdr:colOff>28575</xdr:colOff>
                    <xdr:row>107</xdr:row>
                    <xdr:rowOff>28575</xdr:rowOff>
                  </to>
                </anchor>
              </controlPr>
            </control>
          </mc:Choice>
        </mc:AlternateContent>
        <mc:AlternateContent>
          <mc:Choice Requires="x14">
            <control shapeId="75918" r:id="rId16" name="チェック 142">
              <controlPr defaultSize="0" autoFill="0" autoLine="0" autoPict="0">
                <anchor moveWithCells="1">
                  <from xmlns:xdr="http://schemas.openxmlformats.org/drawingml/2006/spreadsheetDrawing">
                    <xdr:col>13</xdr:col>
                    <xdr:colOff>171450</xdr:colOff>
                    <xdr:row>105</xdr:row>
                    <xdr:rowOff>218440</xdr:rowOff>
                  </from>
                  <to xmlns:xdr="http://schemas.openxmlformats.org/drawingml/2006/spreadsheetDrawing">
                    <xdr:col>15</xdr:col>
                    <xdr:colOff>28575</xdr:colOff>
                    <xdr:row>107</xdr:row>
                    <xdr:rowOff>28575</xdr:rowOff>
                  </to>
                </anchor>
              </controlPr>
            </control>
          </mc:Choice>
        </mc:AlternateContent>
        <mc:AlternateContent>
          <mc:Choice Requires="x14">
            <control shapeId="75919" r:id="rId17" name="チェック 143">
              <controlPr defaultSize="0" autoFill="0" autoLine="0" autoPict="0">
                <anchor moveWithCells="1">
                  <from xmlns:xdr="http://schemas.openxmlformats.org/drawingml/2006/spreadsheetDrawing">
                    <xdr:col>20</xdr:col>
                    <xdr:colOff>171450</xdr:colOff>
                    <xdr:row>105</xdr:row>
                    <xdr:rowOff>218440</xdr:rowOff>
                  </from>
                  <to xmlns:xdr="http://schemas.openxmlformats.org/drawingml/2006/spreadsheetDrawing">
                    <xdr:col>22</xdr:col>
                    <xdr:colOff>28575</xdr:colOff>
                    <xdr:row>107</xdr:row>
                    <xdr:rowOff>28575</xdr:rowOff>
                  </to>
                </anchor>
              </controlPr>
            </control>
          </mc:Choice>
        </mc:AlternateContent>
        <mc:AlternateContent>
          <mc:Choice Requires="x14">
            <control shapeId="75920" r:id="rId18" name="チェック 144">
              <controlPr defaultSize="0" autoFill="0" autoLine="0" autoPict="0">
                <anchor moveWithCells="1">
                  <from xmlns:xdr="http://schemas.openxmlformats.org/drawingml/2006/spreadsheetDrawing">
                    <xdr:col>24</xdr:col>
                    <xdr:colOff>171450</xdr:colOff>
                    <xdr:row>105</xdr:row>
                    <xdr:rowOff>218440</xdr:rowOff>
                  </from>
                  <to xmlns:xdr="http://schemas.openxmlformats.org/drawingml/2006/spreadsheetDrawing">
                    <xdr:col>26</xdr:col>
                    <xdr:colOff>28575</xdr:colOff>
                    <xdr:row>107</xdr:row>
                    <xdr:rowOff>28575</xdr:rowOff>
                  </to>
                </anchor>
              </controlPr>
            </control>
          </mc:Choice>
        </mc:AlternateContent>
        <mc:AlternateContent>
          <mc:Choice Requires="x14">
            <control shapeId="75921" r:id="rId19" name="チェック 145">
              <controlPr defaultSize="0" autoFill="0" autoLine="0" autoPict="0">
                <anchor moveWithCells="1">
                  <from xmlns:xdr="http://schemas.openxmlformats.org/drawingml/2006/spreadsheetDrawing">
                    <xdr:col>9</xdr:col>
                    <xdr:colOff>180975</xdr:colOff>
                    <xdr:row>108</xdr:row>
                    <xdr:rowOff>0</xdr:rowOff>
                  </from>
                  <to xmlns:xdr="http://schemas.openxmlformats.org/drawingml/2006/spreadsheetDrawing">
                    <xdr:col>11</xdr:col>
                    <xdr:colOff>38100</xdr:colOff>
                    <xdr:row>108</xdr:row>
                    <xdr:rowOff>218440</xdr:rowOff>
                  </to>
                </anchor>
              </controlPr>
            </control>
          </mc:Choice>
        </mc:AlternateContent>
        <mc:AlternateContent>
          <mc:Choice Requires="x14">
            <control shapeId="75922" r:id="rId20" name="チェック 146">
              <controlPr defaultSize="0" autoFill="0" autoLine="0" autoPict="0">
                <anchor moveWithCells="1">
                  <from xmlns:xdr="http://schemas.openxmlformats.org/drawingml/2006/spreadsheetDrawing">
                    <xdr:col>16</xdr:col>
                    <xdr:colOff>161925</xdr:colOff>
                    <xdr:row>108</xdr:row>
                    <xdr:rowOff>0</xdr:rowOff>
                  </from>
                  <to xmlns:xdr="http://schemas.openxmlformats.org/drawingml/2006/spreadsheetDrawing">
                    <xdr:col>18</xdr:col>
                    <xdr:colOff>19050</xdr:colOff>
                    <xdr:row>108</xdr:row>
                    <xdr:rowOff>218440</xdr:rowOff>
                  </to>
                </anchor>
              </controlPr>
            </control>
          </mc:Choice>
        </mc:AlternateContent>
        <mc:AlternateContent>
          <mc:Choice Requires="x14">
            <control shapeId="75923" r:id="rId21" name="チェック 147">
              <controlPr defaultSize="0" autoFill="0" autoLine="0" autoPict="0">
                <anchor moveWithCells="1">
                  <from xmlns:xdr="http://schemas.openxmlformats.org/drawingml/2006/spreadsheetDrawing">
                    <xdr:col>20</xdr:col>
                    <xdr:colOff>180975</xdr:colOff>
                    <xdr:row>112</xdr:row>
                    <xdr:rowOff>0</xdr:rowOff>
                  </from>
                  <to xmlns:xdr="http://schemas.openxmlformats.org/drawingml/2006/spreadsheetDrawing">
                    <xdr:col>22</xdr:col>
                    <xdr:colOff>38100</xdr:colOff>
                    <xdr:row>112</xdr:row>
                    <xdr:rowOff>218440</xdr:rowOff>
                  </to>
                </anchor>
              </controlPr>
            </control>
          </mc:Choice>
        </mc:AlternateContent>
        <mc:AlternateContent>
          <mc:Choice Requires="x14">
            <control shapeId="75924" r:id="rId22" name="チェック 148">
              <controlPr defaultSize="0" autoFill="0" autoLine="0" autoPict="0">
                <anchor moveWithCells="1">
                  <from xmlns:xdr="http://schemas.openxmlformats.org/drawingml/2006/spreadsheetDrawing">
                    <xdr:col>24</xdr:col>
                    <xdr:colOff>180975</xdr:colOff>
                    <xdr:row>112</xdr:row>
                    <xdr:rowOff>0</xdr:rowOff>
                  </from>
                  <to xmlns:xdr="http://schemas.openxmlformats.org/drawingml/2006/spreadsheetDrawing">
                    <xdr:col>26</xdr:col>
                    <xdr:colOff>38100</xdr:colOff>
                    <xdr:row>112</xdr:row>
                    <xdr:rowOff>218440</xdr:rowOff>
                  </to>
                </anchor>
              </controlPr>
            </control>
          </mc:Choice>
        </mc:AlternateContent>
        <mc:AlternateContent>
          <mc:Choice Requires="x14">
            <control shapeId="75928" r:id="rId23" name="チェック 152">
              <controlPr defaultSize="0" autoFill="0" autoLine="0" autoPict="0">
                <anchor moveWithCells="1">
                  <from xmlns:xdr="http://schemas.openxmlformats.org/drawingml/2006/spreadsheetDrawing">
                    <xdr:col>4</xdr:col>
                    <xdr:colOff>0</xdr:colOff>
                    <xdr:row>120</xdr:row>
                    <xdr:rowOff>172085</xdr:rowOff>
                  </from>
                  <to xmlns:xdr="http://schemas.openxmlformats.org/drawingml/2006/spreadsheetDrawing">
                    <xdr:col>5</xdr:col>
                    <xdr:colOff>28575</xdr:colOff>
                    <xdr:row>122</xdr:row>
                    <xdr:rowOff>38735</xdr:rowOff>
                  </to>
                </anchor>
              </controlPr>
            </control>
          </mc:Choice>
        </mc:AlternateContent>
        <mc:AlternateContent>
          <mc:Choice Requires="x14">
            <control shapeId="75930" r:id="rId24" name="チェック 154">
              <controlPr defaultSize="0" autoFill="0" autoLine="0" autoPict="0">
                <anchor moveWithCells="1">
                  <from xmlns:xdr="http://schemas.openxmlformats.org/drawingml/2006/spreadsheetDrawing">
                    <xdr:col>7</xdr:col>
                    <xdr:colOff>171450</xdr:colOff>
                    <xdr:row>118</xdr:row>
                    <xdr:rowOff>180975</xdr:rowOff>
                  </from>
                  <to xmlns:xdr="http://schemas.openxmlformats.org/drawingml/2006/spreadsheetDrawing">
                    <xdr:col>9</xdr:col>
                    <xdr:colOff>28575</xdr:colOff>
                    <xdr:row>120</xdr:row>
                    <xdr:rowOff>47625</xdr:rowOff>
                  </to>
                </anchor>
              </controlPr>
            </control>
          </mc:Choice>
        </mc:AlternateContent>
        <mc:AlternateContent>
          <mc:Choice Requires="x14">
            <control shapeId="75931" r:id="rId25" name="チェック 155">
              <controlPr defaultSize="0" autoFill="0" autoLine="0" autoPict="0">
                <anchor moveWithCells="1">
                  <from xmlns:xdr="http://schemas.openxmlformats.org/drawingml/2006/spreadsheetDrawing">
                    <xdr:col>13</xdr:col>
                    <xdr:colOff>171450</xdr:colOff>
                    <xdr:row>118</xdr:row>
                    <xdr:rowOff>180975</xdr:rowOff>
                  </from>
                  <to xmlns:xdr="http://schemas.openxmlformats.org/drawingml/2006/spreadsheetDrawing">
                    <xdr:col>15</xdr:col>
                    <xdr:colOff>28575</xdr:colOff>
                    <xdr:row>120</xdr:row>
                    <xdr:rowOff>47625</xdr:rowOff>
                  </to>
                </anchor>
              </controlPr>
            </control>
          </mc:Choice>
        </mc:AlternateContent>
        <mc:AlternateContent>
          <mc:Choice Requires="x14">
            <control shapeId="75932" r:id="rId26" name="チェック 156">
              <controlPr defaultSize="0" autoFill="0" autoLine="0" autoPict="0">
                <anchor moveWithCells="1">
                  <from xmlns:xdr="http://schemas.openxmlformats.org/drawingml/2006/spreadsheetDrawing">
                    <xdr:col>20</xdr:col>
                    <xdr:colOff>180975</xdr:colOff>
                    <xdr:row>119</xdr:row>
                    <xdr:rowOff>0</xdr:rowOff>
                  </from>
                  <to xmlns:xdr="http://schemas.openxmlformats.org/drawingml/2006/spreadsheetDrawing">
                    <xdr:col>22</xdr:col>
                    <xdr:colOff>38100</xdr:colOff>
                    <xdr:row>120</xdr:row>
                    <xdr:rowOff>38100</xdr:rowOff>
                  </to>
                </anchor>
              </controlPr>
            </control>
          </mc:Choice>
        </mc:AlternateContent>
        <mc:AlternateContent>
          <mc:Choice Requires="x14">
            <control shapeId="75933" r:id="rId27" name="チェック 157">
              <controlPr defaultSize="0" autoFill="0" autoLine="0" autoPict="0">
                <anchor moveWithCells="1">
                  <from xmlns:xdr="http://schemas.openxmlformats.org/drawingml/2006/spreadsheetDrawing">
                    <xdr:col>23</xdr:col>
                    <xdr:colOff>180975</xdr:colOff>
                    <xdr:row>119</xdr:row>
                    <xdr:rowOff>0</xdr:rowOff>
                  </from>
                  <to xmlns:xdr="http://schemas.openxmlformats.org/drawingml/2006/spreadsheetDrawing">
                    <xdr:col>25</xdr:col>
                    <xdr:colOff>38100</xdr:colOff>
                    <xdr:row>120</xdr:row>
                    <xdr:rowOff>38100</xdr:rowOff>
                  </to>
                </anchor>
              </controlPr>
            </control>
          </mc:Choice>
        </mc:AlternateContent>
        <mc:AlternateContent>
          <mc:Choice Requires="x14">
            <control shapeId="75934" r:id="rId28" name="チェック 158">
              <controlPr defaultSize="0" autoFill="0" autoLine="0" autoPict="0">
                <anchor moveWithCells="1">
                  <from xmlns:xdr="http://schemas.openxmlformats.org/drawingml/2006/spreadsheetDrawing">
                    <xdr:col>9</xdr:col>
                    <xdr:colOff>180975</xdr:colOff>
                    <xdr:row>120</xdr:row>
                    <xdr:rowOff>172085</xdr:rowOff>
                  </from>
                  <to xmlns:xdr="http://schemas.openxmlformats.org/drawingml/2006/spreadsheetDrawing">
                    <xdr:col>11</xdr:col>
                    <xdr:colOff>38100</xdr:colOff>
                    <xdr:row>122</xdr:row>
                    <xdr:rowOff>27940</xdr:rowOff>
                  </to>
                </anchor>
              </controlPr>
            </control>
          </mc:Choice>
        </mc:AlternateContent>
        <mc:AlternateContent>
          <mc:Choice Requires="x14">
            <control shapeId="75935" r:id="rId29" name="チェック 159">
              <controlPr defaultSize="0" autoFill="0" autoLine="0" autoPict="0">
                <anchor moveWithCells="1">
                  <from xmlns:xdr="http://schemas.openxmlformats.org/drawingml/2006/spreadsheetDrawing">
                    <xdr:col>16</xdr:col>
                    <xdr:colOff>171450</xdr:colOff>
                    <xdr:row>120</xdr:row>
                    <xdr:rowOff>172085</xdr:rowOff>
                  </from>
                  <to xmlns:xdr="http://schemas.openxmlformats.org/drawingml/2006/spreadsheetDrawing">
                    <xdr:col>18</xdr:col>
                    <xdr:colOff>28575</xdr:colOff>
                    <xdr:row>122</xdr:row>
                    <xdr:rowOff>27940</xdr:rowOff>
                  </to>
                </anchor>
              </controlPr>
            </control>
          </mc:Choice>
        </mc:AlternateContent>
        <mc:AlternateContent>
          <mc:Choice Requires="x14">
            <control shapeId="75936" r:id="rId30" name="チェック 160">
              <controlPr defaultSize="0" autoFill="0" autoLine="0" autoPict="0">
                <anchor moveWithCells="1">
                  <from xmlns:xdr="http://schemas.openxmlformats.org/drawingml/2006/spreadsheetDrawing">
                    <xdr:col>19</xdr:col>
                    <xdr:colOff>171450</xdr:colOff>
                    <xdr:row>124</xdr:row>
                    <xdr:rowOff>142875</xdr:rowOff>
                  </from>
                  <to xmlns:xdr="http://schemas.openxmlformats.org/drawingml/2006/spreadsheetDrawing">
                    <xdr:col>21</xdr:col>
                    <xdr:colOff>28575</xdr:colOff>
                    <xdr:row>126</xdr:row>
                    <xdr:rowOff>28575</xdr:rowOff>
                  </to>
                </anchor>
              </controlPr>
            </control>
          </mc:Choice>
        </mc:AlternateContent>
        <mc:AlternateContent>
          <mc:Choice Requires="x14">
            <control shapeId="75937" r:id="rId31" name="チェック 161">
              <controlPr defaultSize="0" autoFill="0" autoLine="0" autoPict="0">
                <anchor moveWithCells="1">
                  <from xmlns:xdr="http://schemas.openxmlformats.org/drawingml/2006/spreadsheetDrawing">
                    <xdr:col>23</xdr:col>
                    <xdr:colOff>171450</xdr:colOff>
                    <xdr:row>124</xdr:row>
                    <xdr:rowOff>142875</xdr:rowOff>
                  </from>
                  <to xmlns:xdr="http://schemas.openxmlformats.org/drawingml/2006/spreadsheetDrawing">
                    <xdr:col>25</xdr:col>
                    <xdr:colOff>28575</xdr:colOff>
                    <xdr:row>126</xdr:row>
                    <xdr:rowOff>28575</xdr:rowOff>
                  </to>
                </anchor>
              </controlPr>
            </control>
          </mc:Choice>
        </mc:AlternateContent>
        <mc:AlternateContent>
          <mc:Choice Requires="x14">
            <control shapeId="75940" r:id="rId32" name="チェック 164">
              <controlPr defaultSize="0" autoFill="0" autoLine="0" autoPict="0">
                <anchor moveWithCells="1">
                  <from xmlns:xdr="http://schemas.openxmlformats.org/drawingml/2006/spreadsheetDrawing">
                    <xdr:col>3</xdr:col>
                    <xdr:colOff>200025</xdr:colOff>
                    <xdr:row>118</xdr:row>
                    <xdr:rowOff>180975</xdr:rowOff>
                  </from>
                  <to xmlns:xdr="http://schemas.openxmlformats.org/drawingml/2006/spreadsheetDrawing">
                    <xdr:col>5</xdr:col>
                    <xdr:colOff>19050</xdr:colOff>
                    <xdr:row>120</xdr:row>
                    <xdr:rowOff>47625</xdr:rowOff>
                  </to>
                </anchor>
              </controlPr>
            </control>
          </mc:Choice>
        </mc:AlternateContent>
        <mc:AlternateContent>
          <mc:Choice Requires="x14">
            <control shapeId="75943" r:id="rId33" name="チェック 167">
              <controlPr defaultSize="0" autoFill="0" autoLine="0" autoPict="0">
                <anchor moveWithCells="1">
                  <from xmlns:xdr="http://schemas.openxmlformats.org/drawingml/2006/spreadsheetDrawing">
                    <xdr:col>27</xdr:col>
                    <xdr:colOff>171450</xdr:colOff>
                    <xdr:row>147</xdr:row>
                    <xdr:rowOff>57150</xdr:rowOff>
                  </from>
                  <to xmlns:xdr="http://schemas.openxmlformats.org/drawingml/2006/spreadsheetDrawing">
                    <xdr:col>29</xdr:col>
                    <xdr:colOff>0</xdr:colOff>
                    <xdr:row>149</xdr:row>
                    <xdr:rowOff>28575</xdr:rowOff>
                  </to>
                </anchor>
              </controlPr>
            </control>
          </mc:Choice>
        </mc:AlternateContent>
        <mc:AlternateContent>
          <mc:Choice Requires="x14">
            <control shapeId="75944" r:id="rId34" name="チェック 168">
              <controlPr defaultSize="0" autoFill="0" autoLine="0" autoPict="0">
                <anchor moveWithCells="1">
                  <from xmlns:xdr="http://schemas.openxmlformats.org/drawingml/2006/spreadsheetDrawing">
                    <xdr:col>9</xdr:col>
                    <xdr:colOff>180975</xdr:colOff>
                    <xdr:row>165</xdr:row>
                    <xdr:rowOff>323850</xdr:rowOff>
                  </from>
                  <to xmlns:xdr="http://schemas.openxmlformats.org/drawingml/2006/spreadsheetDrawing">
                    <xdr:col>11</xdr:col>
                    <xdr:colOff>0</xdr:colOff>
                    <xdr:row>167</xdr:row>
                    <xdr:rowOff>27940</xdr:rowOff>
                  </to>
                </anchor>
              </controlPr>
            </control>
          </mc:Choice>
        </mc:AlternateContent>
        <mc:AlternateContent>
          <mc:Choice Requires="x14">
            <control shapeId="75945" r:id="rId35" name="チェック 169">
              <controlPr defaultSize="0" autoFill="0" autoLine="0" autoPict="0">
                <anchor moveWithCells="1">
                  <from xmlns:xdr="http://schemas.openxmlformats.org/drawingml/2006/spreadsheetDrawing">
                    <xdr:col>9</xdr:col>
                    <xdr:colOff>180975</xdr:colOff>
                    <xdr:row>167</xdr:row>
                    <xdr:rowOff>86995</xdr:rowOff>
                  </from>
                  <to xmlns:xdr="http://schemas.openxmlformats.org/drawingml/2006/spreadsheetDrawing">
                    <xdr:col>11</xdr:col>
                    <xdr:colOff>0</xdr:colOff>
                    <xdr:row>167</xdr:row>
                    <xdr:rowOff>361315</xdr:rowOff>
                  </to>
                </anchor>
              </controlPr>
            </control>
          </mc:Choice>
        </mc:AlternateContent>
        <mc:AlternateContent>
          <mc:Choice Requires="x14">
            <control shapeId="75946" r:id="rId36" name="チェック 170">
              <controlPr defaultSize="0" autoFill="0" autoLine="0" autoPict="0">
                <anchor moveWithCells="1">
                  <from xmlns:xdr="http://schemas.openxmlformats.org/drawingml/2006/spreadsheetDrawing">
                    <xdr:col>9</xdr:col>
                    <xdr:colOff>180975</xdr:colOff>
                    <xdr:row>168</xdr:row>
                    <xdr:rowOff>27940</xdr:rowOff>
                  </from>
                  <to xmlns:xdr="http://schemas.openxmlformats.org/drawingml/2006/spreadsheetDrawing">
                    <xdr:col>11</xdr:col>
                    <xdr:colOff>19050</xdr:colOff>
                    <xdr:row>168</xdr:row>
                    <xdr:rowOff>419735</xdr:rowOff>
                  </to>
                </anchor>
              </controlPr>
            </control>
          </mc:Choice>
        </mc:AlternateContent>
        <mc:AlternateContent>
          <mc:Choice Requires="x14">
            <control shapeId="75947" r:id="rId37" name="チェック 171">
              <controlPr defaultSize="0" autoFill="0" autoLine="0" autoPict="0">
                <anchor moveWithCells="1">
                  <from xmlns:xdr="http://schemas.openxmlformats.org/drawingml/2006/spreadsheetDrawing">
                    <xdr:col>31</xdr:col>
                    <xdr:colOff>171450</xdr:colOff>
                    <xdr:row>147</xdr:row>
                    <xdr:rowOff>57150</xdr:rowOff>
                  </from>
                  <to xmlns:xdr="http://schemas.openxmlformats.org/drawingml/2006/spreadsheetDrawing">
                    <xdr:col>33</xdr:col>
                    <xdr:colOff>0</xdr:colOff>
                    <xdr:row>149</xdr:row>
                    <xdr:rowOff>28575</xdr:rowOff>
                  </to>
                </anchor>
              </controlPr>
            </control>
          </mc:Choice>
        </mc:AlternateContent>
        <mc:AlternateContent>
          <mc:Choice Requires="x14">
            <control shapeId="75948" r:id="rId38" name="チェック 172">
              <controlPr defaultSize="0" autoFill="0" autoLine="0" autoPict="0">
                <anchor moveWithCells="1">
                  <from xmlns:xdr="http://schemas.openxmlformats.org/drawingml/2006/spreadsheetDrawing">
                    <xdr:col>27</xdr:col>
                    <xdr:colOff>171450</xdr:colOff>
                    <xdr:row>153</xdr:row>
                    <xdr:rowOff>85725</xdr:rowOff>
                  </from>
                  <to xmlns:xdr="http://schemas.openxmlformats.org/drawingml/2006/spreadsheetDrawing">
                    <xdr:col>29</xdr:col>
                    <xdr:colOff>0</xdr:colOff>
                    <xdr:row>155</xdr:row>
                    <xdr:rowOff>46990</xdr:rowOff>
                  </to>
                </anchor>
              </controlPr>
            </control>
          </mc:Choice>
        </mc:AlternateContent>
        <mc:AlternateContent>
          <mc:Choice Requires="x14">
            <control shapeId="75949" r:id="rId39" name="チェック 173">
              <controlPr defaultSize="0" autoFill="0" autoLine="0" autoPict="0">
                <anchor moveWithCells="1">
                  <from xmlns:xdr="http://schemas.openxmlformats.org/drawingml/2006/spreadsheetDrawing">
                    <xdr:col>31</xdr:col>
                    <xdr:colOff>161925</xdr:colOff>
                    <xdr:row>153</xdr:row>
                    <xdr:rowOff>85725</xdr:rowOff>
                  </from>
                  <to xmlns:xdr="http://schemas.openxmlformats.org/drawingml/2006/spreadsheetDrawing">
                    <xdr:col>32</xdr:col>
                    <xdr:colOff>180975</xdr:colOff>
                    <xdr:row>155</xdr:row>
                    <xdr:rowOff>46990</xdr:rowOff>
                  </to>
                </anchor>
              </controlPr>
            </control>
          </mc:Choice>
        </mc:AlternateContent>
        <mc:AlternateContent>
          <mc:Choice Requires="x14">
            <control shapeId="75950" r:id="rId40" name="チェック 174">
              <controlPr defaultSize="0" autoFill="0" autoLine="0" autoPict="0">
                <anchor moveWithCells="1">
                  <from xmlns:xdr="http://schemas.openxmlformats.org/drawingml/2006/spreadsheetDrawing">
                    <xdr:col>9</xdr:col>
                    <xdr:colOff>180975</xdr:colOff>
                    <xdr:row>158</xdr:row>
                    <xdr:rowOff>160655</xdr:rowOff>
                  </from>
                  <to xmlns:xdr="http://schemas.openxmlformats.org/drawingml/2006/spreadsheetDrawing">
                    <xdr:col>11</xdr:col>
                    <xdr:colOff>9525</xdr:colOff>
                    <xdr:row>158</xdr:row>
                    <xdr:rowOff>418465</xdr:rowOff>
                  </to>
                </anchor>
              </controlPr>
            </control>
          </mc:Choice>
        </mc:AlternateContent>
        <mc:AlternateContent>
          <mc:Choice Requires="x14">
            <control shapeId="75951" r:id="rId41" name="チェック 175">
              <controlPr defaultSize="0" autoFill="0" autoLine="0" autoPict="0">
                <anchor moveWithCells="1">
                  <from xmlns:xdr="http://schemas.openxmlformats.org/drawingml/2006/spreadsheetDrawing">
                    <xdr:col>9</xdr:col>
                    <xdr:colOff>171450</xdr:colOff>
                    <xdr:row>160</xdr:row>
                    <xdr:rowOff>220345</xdr:rowOff>
                  </from>
                  <to xmlns:xdr="http://schemas.openxmlformats.org/drawingml/2006/spreadsheetDrawing">
                    <xdr:col>11</xdr:col>
                    <xdr:colOff>0</xdr:colOff>
                    <xdr:row>160</xdr:row>
                    <xdr:rowOff>553085</xdr:rowOff>
                  </to>
                </anchor>
              </controlPr>
            </control>
          </mc:Choice>
        </mc:AlternateContent>
        <mc:AlternateContent>
          <mc:Choice Requires="x14">
            <control shapeId="75952" r:id="rId42" name="チェック 176">
              <controlPr defaultSize="0" autoFill="0" autoLine="0" autoPict="0">
                <anchor moveWithCells="1">
                  <from xmlns:xdr="http://schemas.openxmlformats.org/drawingml/2006/spreadsheetDrawing">
                    <xdr:col>27</xdr:col>
                    <xdr:colOff>161925</xdr:colOff>
                    <xdr:row>164</xdr:row>
                    <xdr:rowOff>0</xdr:rowOff>
                  </from>
                  <to xmlns:xdr="http://schemas.openxmlformats.org/drawingml/2006/spreadsheetDrawing">
                    <xdr:col>29</xdr:col>
                    <xdr:colOff>0</xdr:colOff>
                    <xdr:row>165</xdr:row>
                    <xdr:rowOff>19050</xdr:rowOff>
                  </to>
                </anchor>
              </controlPr>
            </control>
          </mc:Choice>
        </mc:AlternateContent>
        <mc:AlternateContent>
          <mc:Choice Requires="x14">
            <control shapeId="75953" r:id="rId43" name="チェック 177">
              <controlPr defaultSize="0" autoFill="0" autoLine="0" autoPict="0">
                <anchor moveWithCells="1">
                  <from xmlns:xdr="http://schemas.openxmlformats.org/drawingml/2006/spreadsheetDrawing">
                    <xdr:col>31</xdr:col>
                    <xdr:colOff>171450</xdr:colOff>
                    <xdr:row>164</xdr:row>
                    <xdr:rowOff>0</xdr:rowOff>
                  </from>
                  <to xmlns:xdr="http://schemas.openxmlformats.org/drawingml/2006/spreadsheetDrawing">
                    <xdr:col>33</xdr:col>
                    <xdr:colOff>0</xdr:colOff>
                    <xdr:row>165</xdr:row>
                    <xdr:rowOff>19050</xdr:rowOff>
                  </to>
                </anchor>
              </controlPr>
            </control>
          </mc:Choice>
        </mc:AlternateContent>
        <mc:AlternateContent>
          <mc:Choice Requires="x14">
            <control shapeId="75971" r:id="rId44" name="チェック 195">
              <controlPr defaultSize="0" autoFill="0" autoLine="0" autoPict="0">
                <anchor moveWithCells="1">
                  <from xmlns:xdr="http://schemas.openxmlformats.org/drawingml/2006/spreadsheetDrawing">
                    <xdr:col>17</xdr:col>
                    <xdr:colOff>171450</xdr:colOff>
                    <xdr:row>207</xdr:row>
                    <xdr:rowOff>28575</xdr:rowOff>
                  </from>
                  <to xmlns:xdr="http://schemas.openxmlformats.org/drawingml/2006/spreadsheetDrawing">
                    <xdr:col>19</xdr:col>
                    <xdr:colOff>28575</xdr:colOff>
                    <xdr:row>207</xdr:row>
                    <xdr:rowOff>172085</xdr:rowOff>
                  </to>
                </anchor>
              </controlPr>
            </control>
          </mc:Choice>
        </mc:AlternateContent>
        <mc:AlternateContent>
          <mc:Choice Requires="x14">
            <control shapeId="75972" r:id="rId45" name="チェック 196">
              <controlPr defaultSize="0" autoFill="0" autoLine="0" autoPict="0">
                <anchor moveWithCells="1">
                  <from xmlns:xdr="http://schemas.openxmlformats.org/drawingml/2006/spreadsheetDrawing">
                    <xdr:col>20</xdr:col>
                    <xdr:colOff>171450</xdr:colOff>
                    <xdr:row>208</xdr:row>
                    <xdr:rowOff>19685</xdr:rowOff>
                  </from>
                  <to xmlns:xdr="http://schemas.openxmlformats.org/drawingml/2006/spreadsheetDrawing">
                    <xdr:col>22</xdr:col>
                    <xdr:colOff>28575</xdr:colOff>
                    <xdr:row>208</xdr:row>
                    <xdr:rowOff>161925</xdr:rowOff>
                  </to>
                </anchor>
              </controlPr>
            </control>
          </mc:Choice>
        </mc:AlternateContent>
        <mc:AlternateContent>
          <mc:Choice Requires="x14">
            <control shapeId="75973" r:id="rId46" name="チェック 197">
              <controlPr defaultSize="0" autoFill="0" autoLine="0" autoPict="0">
                <anchor moveWithCells="1">
                  <from xmlns:xdr="http://schemas.openxmlformats.org/drawingml/2006/spreadsheetDrawing">
                    <xdr:col>26</xdr:col>
                    <xdr:colOff>0</xdr:colOff>
                    <xdr:row>209</xdr:row>
                    <xdr:rowOff>19685</xdr:rowOff>
                  </from>
                  <to xmlns:xdr="http://schemas.openxmlformats.org/drawingml/2006/spreadsheetDrawing">
                    <xdr:col>27</xdr:col>
                    <xdr:colOff>47625</xdr:colOff>
                    <xdr:row>209</xdr:row>
                    <xdr:rowOff>161925</xdr:rowOff>
                  </to>
                </anchor>
              </controlPr>
            </control>
          </mc:Choice>
        </mc:AlternateContent>
        <mc:AlternateContent>
          <mc:Choice Requires="x14">
            <control shapeId="75985" r:id="rId47" name="オプション 209">
              <controlPr defaultSize="0" autoFill="0" autoLine="0" autoPict="0">
                <anchor moveWithCells="1">
                  <from xmlns:xdr="http://schemas.openxmlformats.org/drawingml/2006/spreadsheetDrawing">
                    <xdr:col>9</xdr:col>
                    <xdr:colOff>190500</xdr:colOff>
                    <xdr:row>66</xdr:row>
                    <xdr:rowOff>10160</xdr:rowOff>
                  </from>
                  <to xmlns:xdr="http://schemas.openxmlformats.org/drawingml/2006/spreadsheetDrawing">
                    <xdr:col>11</xdr:col>
                    <xdr:colOff>28575</xdr:colOff>
                    <xdr:row>67</xdr:row>
                    <xdr:rowOff>0</xdr:rowOff>
                  </to>
                </anchor>
              </controlPr>
            </control>
          </mc:Choice>
        </mc:AlternateContent>
        <mc:AlternateContent>
          <mc:Choice Requires="x14">
            <control shapeId="75986" r:id="rId48" name="オプション 210">
              <controlPr defaultSize="0" autoFill="0" autoLine="0" autoPict="0">
                <anchor moveWithCells="1">
                  <from xmlns:xdr="http://schemas.openxmlformats.org/drawingml/2006/spreadsheetDrawing">
                    <xdr:col>9</xdr:col>
                    <xdr:colOff>180975</xdr:colOff>
                    <xdr:row>68</xdr:row>
                    <xdr:rowOff>10160</xdr:rowOff>
                  </from>
                  <to xmlns:xdr="http://schemas.openxmlformats.org/drawingml/2006/spreadsheetDrawing">
                    <xdr:col>11</xdr:col>
                    <xdr:colOff>19050</xdr:colOff>
                    <xdr:row>69</xdr:row>
                    <xdr:rowOff>0</xdr:rowOff>
                  </to>
                </anchor>
              </controlPr>
            </control>
          </mc:Choice>
        </mc:AlternateContent>
        <mc:AlternateContent>
          <mc:Choice Requires="x14">
            <control shapeId="75987" r:id="rId49" name="オプション 211">
              <controlPr defaultSize="0" autoFill="0" autoLine="0" autoPict="0">
                <anchor moveWithCells="1">
                  <from xmlns:xdr="http://schemas.openxmlformats.org/drawingml/2006/spreadsheetDrawing">
                    <xdr:col>9</xdr:col>
                    <xdr:colOff>180975</xdr:colOff>
                    <xdr:row>70</xdr:row>
                    <xdr:rowOff>10160</xdr:rowOff>
                  </from>
                  <to xmlns:xdr="http://schemas.openxmlformats.org/drawingml/2006/spreadsheetDrawing">
                    <xdr:col>11</xdr:col>
                    <xdr:colOff>19050</xdr:colOff>
                    <xdr:row>71</xdr:row>
                    <xdr:rowOff>0</xdr:rowOff>
                  </to>
                </anchor>
              </controlPr>
            </control>
          </mc:Choice>
        </mc:AlternateContent>
        <mc:AlternateContent>
          <mc:Choice Requires="x14">
            <control shapeId="75988" r:id="rId50" name="オプション 212">
              <controlPr defaultSize="0" autoFill="0" autoLine="0" autoPict="0">
                <anchor moveWithCells="1">
                  <from xmlns:xdr="http://schemas.openxmlformats.org/drawingml/2006/spreadsheetDrawing">
                    <xdr:col>9</xdr:col>
                    <xdr:colOff>180975</xdr:colOff>
                    <xdr:row>72</xdr:row>
                    <xdr:rowOff>10160</xdr:rowOff>
                  </from>
                  <to xmlns:xdr="http://schemas.openxmlformats.org/drawingml/2006/spreadsheetDrawing">
                    <xdr:col>11</xdr:col>
                    <xdr:colOff>19050</xdr:colOff>
                    <xdr:row>73</xdr:row>
                    <xdr:rowOff>0</xdr:rowOff>
                  </to>
                </anchor>
              </controlPr>
            </control>
          </mc:Choice>
        </mc:AlternateContent>
        <mc:AlternateContent>
          <mc:Choice Requires="x14">
            <control shapeId="75989" r:id="rId51" name="チェック 213">
              <controlPr defaultSize="0" autoFill="0" autoLine="0" autoPict="0">
                <anchor moveWithCells="1">
                  <from xmlns:xdr="http://schemas.openxmlformats.org/drawingml/2006/spreadsheetDrawing">
                    <xdr:col>1</xdr:col>
                    <xdr:colOff>0</xdr:colOff>
                    <xdr:row>218</xdr:row>
                    <xdr:rowOff>48260</xdr:rowOff>
                  </from>
                  <to xmlns:xdr="http://schemas.openxmlformats.org/drawingml/2006/spreadsheetDrawing">
                    <xdr:col>2</xdr:col>
                    <xdr:colOff>19050</xdr:colOff>
                    <xdr:row>218</xdr:row>
                    <xdr:rowOff>276225</xdr:rowOff>
                  </to>
                </anchor>
              </controlPr>
            </control>
          </mc:Choice>
        </mc:AlternateContent>
        <mc:AlternateContent>
          <mc:Choice Requires="x14">
            <control shapeId="75990" r:id="rId52" name="チェック 214">
              <controlPr defaultSize="0" autoFill="0" autoLine="0" autoPict="0">
                <anchor moveWithCells="1">
                  <from xmlns:xdr="http://schemas.openxmlformats.org/drawingml/2006/spreadsheetDrawing">
                    <xdr:col>1</xdr:col>
                    <xdr:colOff>0</xdr:colOff>
                    <xdr:row>216</xdr:row>
                    <xdr:rowOff>0</xdr:rowOff>
                  </from>
                  <to xmlns:xdr="http://schemas.openxmlformats.org/drawingml/2006/spreadsheetDrawing">
                    <xdr:col>2</xdr:col>
                    <xdr:colOff>19050</xdr:colOff>
                    <xdr:row>217</xdr:row>
                    <xdr:rowOff>19050</xdr:rowOff>
                  </to>
                </anchor>
              </controlPr>
            </control>
          </mc:Choice>
        </mc:AlternateContent>
        <mc:AlternateContent>
          <mc:Choice Requires="x14">
            <control shapeId="76021" r:id="rId53" name="チェック 245">
              <controlPr defaultSize="0" autoFill="0" autoLine="0" autoPict="0">
                <anchor moveWithCells="1">
                  <from xmlns:xdr="http://schemas.openxmlformats.org/drawingml/2006/spreadsheetDrawing">
                    <xdr:col>2</xdr:col>
                    <xdr:colOff>0</xdr:colOff>
                    <xdr:row>76</xdr:row>
                    <xdr:rowOff>0</xdr:rowOff>
                  </from>
                  <to xmlns:xdr="http://schemas.openxmlformats.org/drawingml/2006/spreadsheetDrawing">
                    <xdr:col>3</xdr:col>
                    <xdr:colOff>28575</xdr:colOff>
                    <xdr:row>77</xdr:row>
                    <xdr:rowOff>57150</xdr:rowOff>
                  </to>
                </anchor>
              </controlPr>
            </control>
          </mc:Choice>
        </mc:AlternateContent>
        <mc:AlternateContent>
          <mc:Choice Requires="x14">
            <control shapeId="76022" r:id="rId54" name="チェック 246">
              <controlPr defaultSize="0" autoFill="0" autoLine="0" autoPict="0">
                <anchor moveWithCells="1">
                  <from xmlns:xdr="http://schemas.openxmlformats.org/drawingml/2006/spreadsheetDrawing">
                    <xdr:col>2</xdr:col>
                    <xdr:colOff>0</xdr:colOff>
                    <xdr:row>76</xdr:row>
                    <xdr:rowOff>200025</xdr:rowOff>
                  </from>
                  <to xmlns:xdr="http://schemas.openxmlformats.org/drawingml/2006/spreadsheetDrawing">
                    <xdr:col>3</xdr:col>
                    <xdr:colOff>28575</xdr:colOff>
                    <xdr:row>78</xdr:row>
                    <xdr:rowOff>46990</xdr:rowOff>
                  </to>
                </anchor>
              </controlPr>
            </control>
          </mc:Choice>
        </mc:AlternateContent>
        <mc:AlternateContent>
          <mc:Choice Requires="x14">
            <control shapeId="76023" r:id="rId55" name="チェック 247">
              <controlPr defaultSize="0" autoFill="0" autoLine="0" autoPict="0">
                <anchor moveWithCells="1">
                  <from xmlns:xdr="http://schemas.openxmlformats.org/drawingml/2006/spreadsheetDrawing">
                    <xdr:col>2</xdr:col>
                    <xdr:colOff>0</xdr:colOff>
                    <xdr:row>78</xdr:row>
                    <xdr:rowOff>19050</xdr:rowOff>
                  </from>
                  <to xmlns:xdr="http://schemas.openxmlformats.org/drawingml/2006/spreadsheetDrawing">
                    <xdr:col>3</xdr:col>
                    <xdr:colOff>28575</xdr:colOff>
                    <xdr:row>78</xdr:row>
                    <xdr:rowOff>266065</xdr:rowOff>
                  </to>
                </anchor>
              </controlPr>
            </control>
          </mc:Choice>
        </mc:AlternateContent>
        <mc:AlternateContent>
          <mc:Choice Requires="x14">
            <control shapeId="76024" r:id="rId56" name="チェック 248">
              <controlPr defaultSize="0" autoFill="0" autoLine="0" autoPict="0">
                <anchor moveWithCells="1">
                  <from xmlns:xdr="http://schemas.openxmlformats.org/drawingml/2006/spreadsheetDrawing">
                    <xdr:col>2</xdr:col>
                    <xdr:colOff>0</xdr:colOff>
                    <xdr:row>78</xdr:row>
                    <xdr:rowOff>305435</xdr:rowOff>
                  </from>
                  <to xmlns:xdr="http://schemas.openxmlformats.org/drawingml/2006/spreadsheetDrawing">
                    <xdr:col>3</xdr:col>
                    <xdr:colOff>28575</xdr:colOff>
                    <xdr:row>79</xdr:row>
                    <xdr:rowOff>218440</xdr:rowOff>
                  </to>
                </anchor>
              </controlPr>
            </control>
          </mc:Choice>
        </mc:AlternateContent>
        <mc:AlternateContent>
          <mc:Choice Requires="x14">
            <control shapeId="76028" r:id="rId57" name="チェック 252">
              <controlPr defaultSize="0" autoFill="0" autoLine="0" autoPict="0">
                <anchor moveWithCells="1">
                  <from xmlns:xdr="http://schemas.openxmlformats.org/drawingml/2006/spreadsheetDrawing">
                    <xdr:col>1</xdr:col>
                    <xdr:colOff>0</xdr:colOff>
                    <xdr:row>216</xdr:row>
                    <xdr:rowOff>0</xdr:rowOff>
                  </from>
                  <to xmlns:xdr="http://schemas.openxmlformats.org/drawingml/2006/spreadsheetDrawing">
                    <xdr:col>2</xdr:col>
                    <xdr:colOff>19050</xdr:colOff>
                    <xdr:row>217</xdr:row>
                    <xdr:rowOff>19050</xdr:rowOff>
                  </to>
                </anchor>
              </controlPr>
            </control>
          </mc:Choice>
        </mc:AlternateContent>
        <mc:AlternateContent>
          <mc:Choice Requires="x14">
            <control shapeId="76029" r:id="rId58" name="チェック 253">
              <controlPr defaultSize="0" autoFill="0" autoLine="0" autoPict="0">
                <anchor moveWithCells="1">
                  <from xmlns:xdr="http://schemas.openxmlformats.org/drawingml/2006/spreadsheetDrawing">
                    <xdr:col>1</xdr:col>
                    <xdr:colOff>0</xdr:colOff>
                    <xdr:row>217</xdr:row>
                    <xdr:rowOff>0</xdr:rowOff>
                  </from>
                  <to xmlns:xdr="http://schemas.openxmlformats.org/drawingml/2006/spreadsheetDrawing">
                    <xdr:col>2</xdr:col>
                    <xdr:colOff>19050</xdr:colOff>
                    <xdr:row>218</xdr:row>
                    <xdr:rowOff>18415</xdr:rowOff>
                  </to>
                </anchor>
              </controlPr>
            </control>
          </mc:Choice>
        </mc:AlternateContent>
        <mc:AlternateContent>
          <mc:Choice Requires="x14">
            <control shapeId="76030" r:id="rId59" name="チェック 254">
              <controlPr defaultSize="0" autoFill="0" autoLine="0" autoPict="0">
                <anchor moveWithCells="1">
                  <from xmlns:xdr="http://schemas.openxmlformats.org/drawingml/2006/spreadsheetDrawing">
                    <xdr:col>1</xdr:col>
                    <xdr:colOff>0</xdr:colOff>
                    <xdr:row>217</xdr:row>
                    <xdr:rowOff>0</xdr:rowOff>
                  </from>
                  <to xmlns:xdr="http://schemas.openxmlformats.org/drawingml/2006/spreadsheetDrawing">
                    <xdr:col>2</xdr:col>
                    <xdr:colOff>19050</xdr:colOff>
                    <xdr:row>218</xdr:row>
                    <xdr:rowOff>18415</xdr:rowOff>
                  </to>
                </anchor>
              </controlPr>
            </control>
          </mc:Choice>
        </mc:AlternateContent>
        <mc:AlternateContent>
          <mc:Choice Requires="x14">
            <control shapeId="76035" r:id="rId60" name="チェック 259">
              <controlPr defaultSize="0" autoFill="0" autoLine="0" autoPict="0">
                <anchor moveWithCells="1">
                  <from xmlns:xdr="http://schemas.openxmlformats.org/drawingml/2006/spreadsheetDrawing">
                    <xdr:col>4</xdr:col>
                    <xdr:colOff>0</xdr:colOff>
                    <xdr:row>178</xdr:row>
                    <xdr:rowOff>0</xdr:rowOff>
                  </from>
                  <to xmlns:xdr="http://schemas.openxmlformats.org/drawingml/2006/spreadsheetDrawing">
                    <xdr:col>4</xdr:col>
                    <xdr:colOff>180975</xdr:colOff>
                    <xdr:row>179</xdr:row>
                    <xdr:rowOff>0</xdr:rowOff>
                  </to>
                </anchor>
              </controlPr>
            </control>
          </mc:Choice>
        </mc:AlternateContent>
        <mc:AlternateContent>
          <mc:Choice Requires="x14">
            <control shapeId="76036" r:id="rId61" name="チェック 260">
              <controlPr defaultSize="0" autoFill="0" autoLine="0" autoPict="0">
                <anchor moveWithCells="1">
                  <from xmlns:xdr="http://schemas.openxmlformats.org/drawingml/2006/spreadsheetDrawing">
                    <xdr:col>4</xdr:col>
                    <xdr:colOff>0</xdr:colOff>
                    <xdr:row>179</xdr:row>
                    <xdr:rowOff>0</xdr:rowOff>
                  </from>
                  <to xmlns:xdr="http://schemas.openxmlformats.org/drawingml/2006/spreadsheetDrawing">
                    <xdr:col>4</xdr:col>
                    <xdr:colOff>180975</xdr:colOff>
                    <xdr:row>180</xdr:row>
                    <xdr:rowOff>9525</xdr:rowOff>
                  </to>
                </anchor>
              </controlPr>
            </control>
          </mc:Choice>
        </mc:AlternateContent>
        <mc:AlternateContent>
          <mc:Choice Requires="x14">
            <control shapeId="76037" r:id="rId62" name="チェック 261">
              <controlPr defaultSize="0" autoFill="0" autoLine="0" autoPict="0">
                <anchor moveWithCells="1">
                  <from xmlns:xdr="http://schemas.openxmlformats.org/drawingml/2006/spreadsheetDrawing">
                    <xdr:col>4</xdr:col>
                    <xdr:colOff>0</xdr:colOff>
                    <xdr:row>180</xdr:row>
                    <xdr:rowOff>0</xdr:rowOff>
                  </from>
                  <to xmlns:xdr="http://schemas.openxmlformats.org/drawingml/2006/spreadsheetDrawing">
                    <xdr:col>4</xdr:col>
                    <xdr:colOff>180975</xdr:colOff>
                    <xdr:row>181</xdr:row>
                    <xdr:rowOff>9525</xdr:rowOff>
                  </to>
                </anchor>
              </controlPr>
            </control>
          </mc:Choice>
        </mc:AlternateContent>
        <mc:AlternateContent>
          <mc:Choice Requires="x14">
            <control shapeId="76038" r:id="rId63" name="チェック 262">
              <controlPr defaultSize="0" autoFill="0" autoLine="0" autoPict="0">
                <anchor moveWithCells="1">
                  <from xmlns:xdr="http://schemas.openxmlformats.org/drawingml/2006/spreadsheetDrawing">
                    <xdr:col>4</xdr:col>
                    <xdr:colOff>0</xdr:colOff>
                    <xdr:row>181</xdr:row>
                    <xdr:rowOff>0</xdr:rowOff>
                  </from>
                  <to xmlns:xdr="http://schemas.openxmlformats.org/drawingml/2006/spreadsheetDrawing">
                    <xdr:col>4</xdr:col>
                    <xdr:colOff>180975</xdr:colOff>
                    <xdr:row>182</xdr:row>
                    <xdr:rowOff>10160</xdr:rowOff>
                  </to>
                </anchor>
              </controlPr>
            </control>
          </mc:Choice>
        </mc:AlternateContent>
        <mc:AlternateContent>
          <mc:Choice Requires="x14">
            <control shapeId="76039" r:id="rId64" name="チェック 263">
              <controlPr defaultSize="0" autoFill="0" autoLine="0" autoPict="0">
                <anchor moveWithCells="1">
                  <from xmlns:xdr="http://schemas.openxmlformats.org/drawingml/2006/spreadsheetDrawing">
                    <xdr:col>4</xdr:col>
                    <xdr:colOff>0</xdr:colOff>
                    <xdr:row>182</xdr:row>
                    <xdr:rowOff>0</xdr:rowOff>
                  </from>
                  <to xmlns:xdr="http://schemas.openxmlformats.org/drawingml/2006/spreadsheetDrawing">
                    <xdr:col>4</xdr:col>
                    <xdr:colOff>180975</xdr:colOff>
                    <xdr:row>182</xdr:row>
                    <xdr:rowOff>180975</xdr:rowOff>
                  </to>
                </anchor>
              </controlPr>
            </control>
          </mc:Choice>
        </mc:AlternateContent>
        <mc:AlternateContent>
          <mc:Choice Requires="x14">
            <control shapeId="76041" r:id="rId65" name="チェック 265">
              <controlPr defaultSize="0" autoFill="0" autoLine="0" autoPict="0">
                <anchor moveWithCells="1">
                  <from xmlns:xdr="http://schemas.openxmlformats.org/drawingml/2006/spreadsheetDrawing">
                    <xdr:col>4</xdr:col>
                    <xdr:colOff>0</xdr:colOff>
                    <xdr:row>183</xdr:row>
                    <xdr:rowOff>0</xdr:rowOff>
                  </from>
                  <to xmlns:xdr="http://schemas.openxmlformats.org/drawingml/2006/spreadsheetDrawing">
                    <xdr:col>4</xdr:col>
                    <xdr:colOff>180975</xdr:colOff>
                    <xdr:row>184</xdr:row>
                    <xdr:rowOff>9525</xdr:rowOff>
                  </to>
                </anchor>
              </controlPr>
            </control>
          </mc:Choice>
        </mc:AlternateContent>
        <mc:AlternateContent>
          <mc:Choice Requires="x14">
            <control shapeId="76043" r:id="rId66" name="チェック 267">
              <controlPr defaultSize="0" autoFill="0" autoLine="0" autoPict="0">
                <anchor moveWithCells="1">
                  <from xmlns:xdr="http://schemas.openxmlformats.org/drawingml/2006/spreadsheetDrawing">
                    <xdr:col>4</xdr:col>
                    <xdr:colOff>0</xdr:colOff>
                    <xdr:row>184</xdr:row>
                    <xdr:rowOff>0</xdr:rowOff>
                  </from>
                  <to xmlns:xdr="http://schemas.openxmlformats.org/drawingml/2006/spreadsheetDrawing">
                    <xdr:col>4</xdr:col>
                    <xdr:colOff>180975</xdr:colOff>
                    <xdr:row>185</xdr:row>
                    <xdr:rowOff>9525</xdr:rowOff>
                  </to>
                </anchor>
              </controlPr>
            </control>
          </mc:Choice>
        </mc:AlternateContent>
        <mc:AlternateContent>
          <mc:Choice Requires="x14">
            <control shapeId="76044" r:id="rId67" name="チェック 268">
              <controlPr defaultSize="0" autoFill="0" autoLine="0" autoPict="0">
                <anchor moveWithCells="1">
                  <from xmlns:xdr="http://schemas.openxmlformats.org/drawingml/2006/spreadsheetDrawing">
                    <xdr:col>4</xdr:col>
                    <xdr:colOff>0</xdr:colOff>
                    <xdr:row>185</xdr:row>
                    <xdr:rowOff>0</xdr:rowOff>
                  </from>
                  <to xmlns:xdr="http://schemas.openxmlformats.org/drawingml/2006/spreadsheetDrawing">
                    <xdr:col>4</xdr:col>
                    <xdr:colOff>180975</xdr:colOff>
                    <xdr:row>186</xdr:row>
                    <xdr:rowOff>9525</xdr:rowOff>
                  </to>
                </anchor>
              </controlPr>
            </control>
          </mc:Choice>
        </mc:AlternateContent>
        <mc:AlternateContent>
          <mc:Choice Requires="x14">
            <control shapeId="76045" r:id="rId68" name="チェック 269">
              <controlPr defaultSize="0" autoFill="0" autoLine="0" autoPict="0">
                <anchor moveWithCells="1">
                  <from xmlns:xdr="http://schemas.openxmlformats.org/drawingml/2006/spreadsheetDrawing">
                    <xdr:col>4</xdr:col>
                    <xdr:colOff>0</xdr:colOff>
                    <xdr:row>186</xdr:row>
                    <xdr:rowOff>0</xdr:rowOff>
                  </from>
                  <to xmlns:xdr="http://schemas.openxmlformats.org/drawingml/2006/spreadsheetDrawing">
                    <xdr:col>4</xdr:col>
                    <xdr:colOff>180975</xdr:colOff>
                    <xdr:row>187</xdr:row>
                    <xdr:rowOff>10160</xdr:rowOff>
                  </to>
                </anchor>
              </controlPr>
            </control>
          </mc:Choice>
        </mc:AlternateContent>
        <mc:AlternateContent>
          <mc:Choice Requires="x14">
            <control shapeId="76046" r:id="rId69" name="チェック 270">
              <controlPr defaultSize="0" autoFill="0" autoLine="0" autoPict="0">
                <anchor moveWithCells="1">
                  <from xmlns:xdr="http://schemas.openxmlformats.org/drawingml/2006/spreadsheetDrawing">
                    <xdr:col>4</xdr:col>
                    <xdr:colOff>0</xdr:colOff>
                    <xdr:row>187</xdr:row>
                    <xdr:rowOff>0</xdr:rowOff>
                  </from>
                  <to xmlns:xdr="http://schemas.openxmlformats.org/drawingml/2006/spreadsheetDrawing">
                    <xdr:col>4</xdr:col>
                    <xdr:colOff>180975</xdr:colOff>
                    <xdr:row>187</xdr:row>
                    <xdr:rowOff>181610</xdr:rowOff>
                  </to>
                </anchor>
              </controlPr>
            </control>
          </mc:Choice>
        </mc:AlternateContent>
        <mc:AlternateContent>
          <mc:Choice Requires="x14">
            <control shapeId="76047" r:id="rId70" name="チェック 271">
              <controlPr defaultSize="0" autoFill="0" autoLine="0" autoPict="0">
                <anchor moveWithCells="1">
                  <from xmlns:xdr="http://schemas.openxmlformats.org/drawingml/2006/spreadsheetDrawing">
                    <xdr:col>4</xdr:col>
                    <xdr:colOff>0</xdr:colOff>
                    <xdr:row>188</xdr:row>
                    <xdr:rowOff>0</xdr:rowOff>
                  </from>
                  <to xmlns:xdr="http://schemas.openxmlformats.org/drawingml/2006/spreadsheetDrawing">
                    <xdr:col>4</xdr:col>
                    <xdr:colOff>180975</xdr:colOff>
                    <xdr:row>189</xdr:row>
                    <xdr:rowOff>9525</xdr:rowOff>
                  </to>
                </anchor>
              </controlPr>
            </control>
          </mc:Choice>
        </mc:AlternateContent>
        <mc:AlternateContent>
          <mc:Choice Requires="x14">
            <control shapeId="76048" r:id="rId71" name="チェック 272">
              <controlPr defaultSize="0" autoFill="0" autoLine="0" autoPict="0">
                <anchor moveWithCells="1">
                  <from xmlns:xdr="http://schemas.openxmlformats.org/drawingml/2006/spreadsheetDrawing">
                    <xdr:col>4</xdr:col>
                    <xdr:colOff>0</xdr:colOff>
                    <xdr:row>189</xdr:row>
                    <xdr:rowOff>0</xdr:rowOff>
                  </from>
                  <to xmlns:xdr="http://schemas.openxmlformats.org/drawingml/2006/spreadsheetDrawing">
                    <xdr:col>4</xdr:col>
                    <xdr:colOff>180975</xdr:colOff>
                    <xdr:row>190</xdr:row>
                    <xdr:rowOff>9525</xdr:rowOff>
                  </to>
                </anchor>
              </controlPr>
            </control>
          </mc:Choice>
        </mc:AlternateContent>
        <mc:AlternateContent>
          <mc:Choice Requires="x14">
            <control shapeId="76049" r:id="rId72" name="チェック 273">
              <controlPr defaultSize="0" autoFill="0" autoLine="0" autoPict="0">
                <anchor moveWithCells="1">
                  <from xmlns:xdr="http://schemas.openxmlformats.org/drawingml/2006/spreadsheetDrawing">
                    <xdr:col>4</xdr:col>
                    <xdr:colOff>0</xdr:colOff>
                    <xdr:row>190</xdr:row>
                    <xdr:rowOff>0</xdr:rowOff>
                  </from>
                  <to xmlns:xdr="http://schemas.openxmlformats.org/drawingml/2006/spreadsheetDrawing">
                    <xdr:col>4</xdr:col>
                    <xdr:colOff>180975</xdr:colOff>
                    <xdr:row>190</xdr:row>
                    <xdr:rowOff>180975</xdr:rowOff>
                  </to>
                </anchor>
              </controlPr>
            </control>
          </mc:Choice>
        </mc:AlternateContent>
        <mc:AlternateContent>
          <mc:Choice Requires="x14">
            <control shapeId="76050" r:id="rId73" name="チェック 274">
              <controlPr defaultSize="0" autoFill="0" autoLine="0" autoPict="0">
                <anchor moveWithCells="1">
                  <from xmlns:xdr="http://schemas.openxmlformats.org/drawingml/2006/spreadsheetDrawing">
                    <xdr:col>4</xdr:col>
                    <xdr:colOff>0</xdr:colOff>
                    <xdr:row>191</xdr:row>
                    <xdr:rowOff>0</xdr:rowOff>
                  </from>
                  <to xmlns:xdr="http://schemas.openxmlformats.org/drawingml/2006/spreadsheetDrawing">
                    <xdr:col>4</xdr:col>
                    <xdr:colOff>180975</xdr:colOff>
                    <xdr:row>192</xdr:row>
                    <xdr:rowOff>9525</xdr:rowOff>
                  </to>
                </anchor>
              </controlPr>
            </control>
          </mc:Choice>
        </mc:AlternateContent>
        <mc:AlternateContent>
          <mc:Choice Requires="x14">
            <control shapeId="76051" r:id="rId74" name="チェック 275">
              <controlPr defaultSize="0" autoFill="0" autoLine="0" autoPict="0">
                <anchor moveWithCells="1">
                  <from xmlns:xdr="http://schemas.openxmlformats.org/drawingml/2006/spreadsheetDrawing">
                    <xdr:col>4</xdr:col>
                    <xdr:colOff>0</xdr:colOff>
                    <xdr:row>192</xdr:row>
                    <xdr:rowOff>0</xdr:rowOff>
                  </from>
                  <to xmlns:xdr="http://schemas.openxmlformats.org/drawingml/2006/spreadsheetDrawing">
                    <xdr:col>4</xdr:col>
                    <xdr:colOff>180975</xdr:colOff>
                    <xdr:row>193</xdr:row>
                    <xdr:rowOff>9525</xdr:rowOff>
                  </to>
                </anchor>
              </controlPr>
            </control>
          </mc:Choice>
        </mc:AlternateContent>
        <mc:AlternateContent>
          <mc:Choice Requires="x14">
            <control shapeId="76052" r:id="rId75" name="チェック 276">
              <controlPr defaultSize="0" autoFill="0" autoLine="0" autoPict="0">
                <anchor moveWithCells="1">
                  <from xmlns:xdr="http://schemas.openxmlformats.org/drawingml/2006/spreadsheetDrawing">
                    <xdr:col>4</xdr:col>
                    <xdr:colOff>0</xdr:colOff>
                    <xdr:row>193</xdr:row>
                    <xdr:rowOff>0</xdr:rowOff>
                  </from>
                  <to xmlns:xdr="http://schemas.openxmlformats.org/drawingml/2006/spreadsheetDrawing">
                    <xdr:col>4</xdr:col>
                    <xdr:colOff>180975</xdr:colOff>
                    <xdr:row>194</xdr:row>
                    <xdr:rowOff>9525</xdr:rowOff>
                  </to>
                </anchor>
              </controlPr>
            </control>
          </mc:Choice>
        </mc:AlternateContent>
        <mc:AlternateContent>
          <mc:Choice Requires="x14">
            <control shapeId="76054" r:id="rId76" name="チェック 278">
              <controlPr defaultSize="0" autoFill="0" autoLine="0" autoPict="0">
                <anchor moveWithCells="1">
                  <from xmlns:xdr="http://schemas.openxmlformats.org/drawingml/2006/spreadsheetDrawing">
                    <xdr:col>4</xdr:col>
                    <xdr:colOff>0</xdr:colOff>
                    <xdr:row>194</xdr:row>
                    <xdr:rowOff>0</xdr:rowOff>
                  </from>
                  <to xmlns:xdr="http://schemas.openxmlformats.org/drawingml/2006/spreadsheetDrawing">
                    <xdr:col>4</xdr:col>
                    <xdr:colOff>180975</xdr:colOff>
                    <xdr:row>195</xdr:row>
                    <xdr:rowOff>9525</xdr:rowOff>
                  </to>
                </anchor>
              </controlPr>
            </control>
          </mc:Choice>
        </mc:AlternateContent>
        <mc:AlternateContent>
          <mc:Choice Requires="x14">
            <control shapeId="76055" r:id="rId77" name="チェック 279">
              <controlPr defaultSize="0" autoFill="0" autoLine="0" autoPict="0">
                <anchor moveWithCells="1">
                  <from xmlns:xdr="http://schemas.openxmlformats.org/drawingml/2006/spreadsheetDrawing">
                    <xdr:col>4</xdr:col>
                    <xdr:colOff>0</xdr:colOff>
                    <xdr:row>195</xdr:row>
                    <xdr:rowOff>0</xdr:rowOff>
                  </from>
                  <to xmlns:xdr="http://schemas.openxmlformats.org/drawingml/2006/spreadsheetDrawing">
                    <xdr:col>4</xdr:col>
                    <xdr:colOff>180975</xdr:colOff>
                    <xdr:row>195</xdr:row>
                    <xdr:rowOff>180975</xdr:rowOff>
                  </to>
                </anchor>
              </controlPr>
            </control>
          </mc:Choice>
        </mc:AlternateContent>
        <mc:AlternateContent>
          <mc:Choice Requires="x14">
            <control shapeId="76056" r:id="rId78" name="チェック 280">
              <controlPr defaultSize="0" autoFill="0" autoLine="0" autoPict="0">
                <anchor moveWithCells="1">
                  <from xmlns:xdr="http://schemas.openxmlformats.org/drawingml/2006/spreadsheetDrawing">
                    <xdr:col>4</xdr:col>
                    <xdr:colOff>0</xdr:colOff>
                    <xdr:row>196</xdr:row>
                    <xdr:rowOff>0</xdr:rowOff>
                  </from>
                  <to xmlns:xdr="http://schemas.openxmlformats.org/drawingml/2006/spreadsheetDrawing">
                    <xdr:col>4</xdr:col>
                    <xdr:colOff>180975</xdr:colOff>
                    <xdr:row>197</xdr:row>
                    <xdr:rowOff>9525</xdr:rowOff>
                  </to>
                </anchor>
              </controlPr>
            </control>
          </mc:Choice>
        </mc:AlternateContent>
        <mc:AlternateContent>
          <mc:Choice Requires="x14">
            <control shapeId="76057" r:id="rId79" name="チェック 281">
              <controlPr defaultSize="0" autoFill="0" autoLine="0" autoPict="0">
                <anchor moveWithCells="1">
                  <from xmlns:xdr="http://schemas.openxmlformats.org/drawingml/2006/spreadsheetDrawing">
                    <xdr:col>4</xdr:col>
                    <xdr:colOff>0</xdr:colOff>
                    <xdr:row>197</xdr:row>
                    <xdr:rowOff>0</xdr:rowOff>
                  </from>
                  <to xmlns:xdr="http://schemas.openxmlformats.org/drawingml/2006/spreadsheetDrawing">
                    <xdr:col>4</xdr:col>
                    <xdr:colOff>180975</xdr:colOff>
                    <xdr:row>198</xdr:row>
                    <xdr:rowOff>9525</xdr:rowOff>
                  </to>
                </anchor>
              </controlPr>
            </control>
          </mc:Choice>
        </mc:AlternateContent>
        <mc:AlternateContent>
          <mc:Choice Requires="x14">
            <control shapeId="76058" r:id="rId80" name="チェック 282">
              <controlPr defaultSize="0" autoFill="0" autoLine="0" autoPict="0">
                <anchor moveWithCells="1">
                  <from xmlns:xdr="http://schemas.openxmlformats.org/drawingml/2006/spreadsheetDrawing">
                    <xdr:col>4</xdr:col>
                    <xdr:colOff>0</xdr:colOff>
                    <xdr:row>198</xdr:row>
                    <xdr:rowOff>0</xdr:rowOff>
                  </from>
                  <to xmlns:xdr="http://schemas.openxmlformats.org/drawingml/2006/spreadsheetDrawing">
                    <xdr:col>4</xdr:col>
                    <xdr:colOff>180975</xdr:colOff>
                    <xdr:row>199</xdr:row>
                    <xdr:rowOff>9525</xdr:rowOff>
                  </to>
                </anchor>
              </controlPr>
            </control>
          </mc:Choice>
        </mc:AlternateContent>
        <mc:AlternateContent>
          <mc:Choice Requires="x14">
            <control shapeId="76059" r:id="rId81" name="チェック 283">
              <controlPr defaultSize="0" autoFill="0" autoLine="0" autoPict="0">
                <anchor moveWithCells="1">
                  <from xmlns:xdr="http://schemas.openxmlformats.org/drawingml/2006/spreadsheetDrawing">
                    <xdr:col>4</xdr:col>
                    <xdr:colOff>0</xdr:colOff>
                    <xdr:row>199</xdr:row>
                    <xdr:rowOff>0</xdr:rowOff>
                  </from>
                  <to xmlns:xdr="http://schemas.openxmlformats.org/drawingml/2006/spreadsheetDrawing">
                    <xdr:col>4</xdr:col>
                    <xdr:colOff>180975</xdr:colOff>
                    <xdr:row>200</xdr:row>
                    <xdr:rowOff>9525</xdr:rowOff>
                  </to>
                </anchor>
              </controlPr>
            </control>
          </mc:Choice>
        </mc:AlternateContent>
        <mc:AlternateContent>
          <mc:Choice Requires="x14">
            <control shapeId="76060" r:id="rId82" name="チェック 284">
              <controlPr defaultSize="0" autoFill="0" autoLine="0" autoPict="0">
                <anchor moveWithCells="1">
                  <from xmlns:xdr="http://schemas.openxmlformats.org/drawingml/2006/spreadsheetDrawing">
                    <xdr:col>4</xdr:col>
                    <xdr:colOff>0</xdr:colOff>
                    <xdr:row>200</xdr:row>
                    <xdr:rowOff>0</xdr:rowOff>
                  </from>
                  <to xmlns:xdr="http://schemas.openxmlformats.org/drawingml/2006/spreadsheetDrawing">
                    <xdr:col>4</xdr:col>
                    <xdr:colOff>180975</xdr:colOff>
                    <xdr:row>201</xdr:row>
                    <xdr:rowOff>9525</xdr:rowOff>
                  </to>
                </anchor>
              </controlPr>
            </control>
          </mc:Choice>
        </mc:AlternateContent>
        <mc:AlternateContent>
          <mc:Choice Requires="x14">
            <control shapeId="76061" r:id="rId83" name="チェック 285">
              <controlPr defaultSize="0" autoFill="0" autoLine="0" autoPict="0">
                <anchor moveWithCells="1">
                  <from xmlns:xdr="http://schemas.openxmlformats.org/drawingml/2006/spreadsheetDrawing">
                    <xdr:col>4</xdr:col>
                    <xdr:colOff>0</xdr:colOff>
                    <xdr:row>201</xdr:row>
                    <xdr:rowOff>0</xdr:rowOff>
                  </from>
                  <to xmlns:xdr="http://schemas.openxmlformats.org/drawingml/2006/spreadsheetDrawing">
                    <xdr:col>4</xdr:col>
                    <xdr:colOff>180975</xdr:colOff>
                    <xdr:row>202</xdr:row>
                    <xdr:rowOff>9525</xdr:rowOff>
                  </to>
                </anchor>
              </controlPr>
            </control>
          </mc:Choice>
        </mc:AlternateContent>
        <mc:AlternateContent>
          <mc:Choice Requires="x14">
            <control shapeId="76071" r:id="rId84" name="チェック 295">
              <controlPr defaultSize="0" autoFill="0" autoLine="0" autoPict="0">
                <anchor moveWithCells="1">
                  <from xmlns:xdr="http://schemas.openxmlformats.org/drawingml/2006/spreadsheetDrawing">
                    <xdr:col>16</xdr:col>
                    <xdr:colOff>161925</xdr:colOff>
                    <xdr:row>132</xdr:row>
                    <xdr:rowOff>0</xdr:rowOff>
                  </from>
                  <to xmlns:xdr="http://schemas.openxmlformats.org/drawingml/2006/spreadsheetDrawing">
                    <xdr:col>18</xdr:col>
                    <xdr:colOff>19050</xdr:colOff>
                    <xdr:row>132</xdr:row>
                    <xdr:rowOff>218440</xdr:rowOff>
                  </to>
                </anchor>
              </controlPr>
            </control>
          </mc:Choice>
        </mc:AlternateContent>
        <mc:AlternateContent>
          <mc:Choice Requires="x14">
            <control shapeId="76073" r:id="rId85" name="チェック 297">
              <controlPr defaultSize="0" autoFill="0" autoLine="0" autoPict="0">
                <anchor moveWithCells="1">
                  <from xmlns:xdr="http://schemas.openxmlformats.org/drawingml/2006/spreadsheetDrawing">
                    <xdr:col>4</xdr:col>
                    <xdr:colOff>0</xdr:colOff>
                    <xdr:row>131</xdr:row>
                    <xdr:rowOff>200025</xdr:rowOff>
                  </from>
                  <to xmlns:xdr="http://schemas.openxmlformats.org/drawingml/2006/spreadsheetDrawing">
                    <xdr:col>5</xdr:col>
                    <xdr:colOff>28575</xdr:colOff>
                    <xdr:row>132</xdr:row>
                    <xdr:rowOff>218440</xdr:rowOff>
                  </to>
                </anchor>
              </controlPr>
            </control>
          </mc:Choice>
        </mc:AlternateContent>
        <mc:AlternateContent>
          <mc:Choice Requires="x14">
            <control shapeId="76074" r:id="rId86" name="チェック 298">
              <controlPr defaultSize="0" autoFill="0" autoLine="0" autoPict="0">
                <anchor moveWithCells="1">
                  <from xmlns:xdr="http://schemas.openxmlformats.org/drawingml/2006/spreadsheetDrawing">
                    <xdr:col>10</xdr:col>
                    <xdr:colOff>0</xdr:colOff>
                    <xdr:row>131</xdr:row>
                    <xdr:rowOff>200025</xdr:rowOff>
                  </from>
                  <to xmlns:xdr="http://schemas.openxmlformats.org/drawingml/2006/spreadsheetDrawing">
                    <xdr:col>11</xdr:col>
                    <xdr:colOff>47625</xdr:colOff>
                    <xdr:row>132</xdr:row>
                    <xdr:rowOff>218440</xdr:rowOff>
                  </to>
                </anchor>
              </controlPr>
            </control>
          </mc:Choice>
        </mc:AlternateContent>
        <mc:AlternateContent>
          <mc:Choice Requires="x14">
            <control shapeId="76088" r:id="rId87" name="チェック 312">
              <controlPr defaultSize="0" autoFill="0" autoLine="0" autoPict="0">
                <anchor moveWithCells="1">
                  <from xmlns:xdr="http://schemas.openxmlformats.org/drawingml/2006/spreadsheetDrawing">
                    <xdr:col>8</xdr:col>
                    <xdr:colOff>0</xdr:colOff>
                    <xdr:row>130</xdr:row>
                    <xdr:rowOff>19685</xdr:rowOff>
                  </from>
                  <to xmlns:xdr="http://schemas.openxmlformats.org/drawingml/2006/spreadsheetDrawing">
                    <xdr:col>9</xdr:col>
                    <xdr:colOff>47625</xdr:colOff>
                    <xdr:row>130</xdr:row>
                    <xdr:rowOff>238125</xdr:rowOff>
                  </to>
                </anchor>
              </controlPr>
            </control>
          </mc:Choice>
        </mc:AlternateContent>
        <mc:AlternateContent>
          <mc:Choice Requires="x14">
            <control shapeId="76089" r:id="rId88" name="チェック 313">
              <controlPr defaultSize="0" autoFill="0" autoLine="0" autoPict="0">
                <anchor moveWithCells="1">
                  <from xmlns:xdr="http://schemas.openxmlformats.org/drawingml/2006/spreadsheetDrawing">
                    <xdr:col>8</xdr:col>
                    <xdr:colOff>0</xdr:colOff>
                    <xdr:row>129</xdr:row>
                    <xdr:rowOff>19685</xdr:rowOff>
                  </from>
                  <to xmlns:xdr="http://schemas.openxmlformats.org/drawingml/2006/spreadsheetDrawing">
                    <xdr:col>9</xdr:col>
                    <xdr:colOff>47625</xdr:colOff>
                    <xdr:row>129</xdr:row>
                    <xdr:rowOff>238125</xdr:rowOff>
                  </to>
                </anchor>
              </controlPr>
            </control>
          </mc:Choice>
        </mc:AlternateContent>
        <mc:AlternateContent>
          <mc:Choice Requires="x14">
            <control shapeId="76090" r:id="rId89" name="チェック 314">
              <controlPr defaultSize="0" autoFill="0" autoLine="0" autoPict="0">
                <anchor moveWithCells="1">
                  <from xmlns:xdr="http://schemas.openxmlformats.org/drawingml/2006/spreadsheetDrawing">
                    <xdr:col>12</xdr:col>
                    <xdr:colOff>0</xdr:colOff>
                    <xdr:row>129</xdr:row>
                    <xdr:rowOff>19685</xdr:rowOff>
                  </from>
                  <to xmlns:xdr="http://schemas.openxmlformats.org/drawingml/2006/spreadsheetDrawing">
                    <xdr:col>13</xdr:col>
                    <xdr:colOff>47625</xdr:colOff>
                    <xdr:row>129</xdr:row>
                    <xdr:rowOff>238125</xdr:rowOff>
                  </to>
                </anchor>
              </controlPr>
            </control>
          </mc:Choice>
        </mc:AlternateContent>
        <mc:AlternateContent>
          <mc:Choice Requires="x14">
            <control shapeId="76091" r:id="rId90" name="チェック 315">
              <controlPr defaultSize="0" autoFill="0" autoLine="0" autoPict="0">
                <anchor moveWithCells="1">
                  <from xmlns:xdr="http://schemas.openxmlformats.org/drawingml/2006/spreadsheetDrawing">
                    <xdr:col>19</xdr:col>
                    <xdr:colOff>0</xdr:colOff>
                    <xdr:row>129</xdr:row>
                    <xdr:rowOff>19685</xdr:rowOff>
                  </from>
                  <to xmlns:xdr="http://schemas.openxmlformats.org/drawingml/2006/spreadsheetDrawing">
                    <xdr:col>20</xdr:col>
                    <xdr:colOff>47625</xdr:colOff>
                    <xdr:row>129</xdr:row>
                    <xdr:rowOff>238125</xdr:rowOff>
                  </to>
                </anchor>
              </controlPr>
            </control>
          </mc:Choice>
        </mc:AlternateContent>
        <mc:AlternateContent>
          <mc:Choice Requires="x14">
            <control shapeId="76092" r:id="rId91" name="チェック 316">
              <controlPr defaultSize="0" autoFill="0" autoLine="0" autoPict="0">
                <anchor moveWithCells="1">
                  <from xmlns:xdr="http://schemas.openxmlformats.org/drawingml/2006/spreadsheetDrawing">
                    <xdr:col>12</xdr:col>
                    <xdr:colOff>0</xdr:colOff>
                    <xdr:row>130</xdr:row>
                    <xdr:rowOff>19685</xdr:rowOff>
                  </from>
                  <to xmlns:xdr="http://schemas.openxmlformats.org/drawingml/2006/spreadsheetDrawing">
                    <xdr:col>13</xdr:col>
                    <xdr:colOff>47625</xdr:colOff>
                    <xdr:row>130</xdr:row>
                    <xdr:rowOff>238125</xdr:rowOff>
                  </to>
                </anchor>
              </controlPr>
            </control>
          </mc:Choice>
        </mc:AlternateContent>
        <mc:AlternateContent>
          <mc:Choice Requires="x14">
            <control shapeId="76093" r:id="rId92" name="チェック 317">
              <controlPr defaultSize="0" autoFill="0" autoLine="0" autoPict="0">
                <anchor moveWithCells="1">
                  <from xmlns:xdr="http://schemas.openxmlformats.org/drawingml/2006/spreadsheetDrawing">
                    <xdr:col>19</xdr:col>
                    <xdr:colOff>0</xdr:colOff>
                    <xdr:row>130</xdr:row>
                    <xdr:rowOff>19685</xdr:rowOff>
                  </from>
                  <to xmlns:xdr="http://schemas.openxmlformats.org/drawingml/2006/spreadsheetDrawing">
                    <xdr:col>20</xdr:col>
                    <xdr:colOff>47625</xdr:colOff>
                    <xdr:row>130</xdr:row>
                    <xdr:rowOff>238125</xdr:rowOff>
                  </to>
                </anchor>
              </controlPr>
            </control>
          </mc:Choice>
        </mc:AlternateContent>
        <mc:AlternateContent>
          <mc:Choice Requires="x14">
            <control shapeId="76094" r:id="rId93" name="チェック 318">
              <controlPr defaultSize="0" autoFill="0" autoLine="0" autoPict="0">
                <anchor moveWithCells="1">
                  <from xmlns:xdr="http://schemas.openxmlformats.org/drawingml/2006/spreadsheetDrawing">
                    <xdr:col>26</xdr:col>
                    <xdr:colOff>0</xdr:colOff>
                    <xdr:row>130</xdr:row>
                    <xdr:rowOff>19685</xdr:rowOff>
                  </from>
                  <to xmlns:xdr="http://schemas.openxmlformats.org/drawingml/2006/spreadsheetDrawing">
                    <xdr:col>27</xdr:col>
                    <xdr:colOff>47625</xdr:colOff>
                    <xdr:row>130</xdr:row>
                    <xdr:rowOff>238125</xdr:rowOff>
                  </to>
                </anchor>
              </controlPr>
            </control>
          </mc:Choice>
        </mc:AlternateContent>
        <mc:AlternateContent>
          <mc:Choice Requires="x14">
            <control shapeId="76096" r:id="rId94" name="チェック 320">
              <controlPr defaultSize="0" autoFill="0" autoLine="0" autoPict="0">
                <anchor moveWithCells="1">
                  <from xmlns:xdr="http://schemas.openxmlformats.org/drawingml/2006/spreadsheetDrawing">
                    <xdr:col>12</xdr:col>
                    <xdr:colOff>180975</xdr:colOff>
                    <xdr:row>116</xdr:row>
                    <xdr:rowOff>820420</xdr:rowOff>
                  </from>
                  <to xmlns:xdr="http://schemas.openxmlformats.org/drawingml/2006/spreadsheetDrawing">
                    <xdr:col>14</xdr:col>
                    <xdr:colOff>38100</xdr:colOff>
                    <xdr:row>118</xdr:row>
                    <xdr:rowOff>28575</xdr:rowOff>
                  </to>
                </anchor>
              </controlPr>
            </control>
          </mc:Choice>
        </mc:AlternateContent>
        <mc:AlternateContent>
          <mc:Choice Requires="x14">
            <control shapeId="76097" r:id="rId95" name="チェック 321">
              <controlPr defaultSize="0" autoFill="0" autoLine="0" autoPict="0">
                <anchor moveWithCells="1">
                  <from xmlns:xdr="http://schemas.openxmlformats.org/drawingml/2006/spreadsheetDrawing">
                    <xdr:col>19</xdr:col>
                    <xdr:colOff>180975</xdr:colOff>
                    <xdr:row>116</xdr:row>
                    <xdr:rowOff>820420</xdr:rowOff>
                  </from>
                  <to xmlns:xdr="http://schemas.openxmlformats.org/drawingml/2006/spreadsheetDrawing">
                    <xdr:col>21</xdr:col>
                    <xdr:colOff>38100</xdr:colOff>
                    <xdr:row>118</xdr:row>
                    <xdr:rowOff>28575</xdr:rowOff>
                  </to>
                </anchor>
              </controlPr>
            </control>
          </mc:Choice>
        </mc:AlternateContent>
        <mc:AlternateContent>
          <mc:Choice Requires="x14">
            <control shapeId="76098" r:id="rId96" name="チェック 322">
              <controlPr defaultSize="0" autoFill="0" autoLine="0" autoPict="0">
                <anchor moveWithCells="1">
                  <from xmlns:xdr="http://schemas.openxmlformats.org/drawingml/2006/spreadsheetDrawing">
                    <xdr:col>3</xdr:col>
                    <xdr:colOff>209550</xdr:colOff>
                    <xdr:row>116</xdr:row>
                    <xdr:rowOff>820420</xdr:rowOff>
                  </from>
                  <to xmlns:xdr="http://schemas.openxmlformats.org/drawingml/2006/spreadsheetDrawing">
                    <xdr:col>5</xdr:col>
                    <xdr:colOff>19050</xdr:colOff>
                    <xdr:row>118</xdr:row>
                    <xdr:rowOff>38100</xdr:rowOff>
                  </to>
                </anchor>
              </controlPr>
            </control>
          </mc:Choice>
        </mc:AlternateContent>
        <mc:AlternateContent>
          <mc:Choice Requires="x14">
            <control shapeId="76108" r:id="rId97" name="チェック 332">
              <controlPr defaultSize="0" autoFill="0" autoLine="0" autoPict="0">
                <anchor moveWithCells="1">
                  <from xmlns:xdr="http://schemas.openxmlformats.org/drawingml/2006/spreadsheetDrawing">
                    <xdr:col>19</xdr:col>
                    <xdr:colOff>171450</xdr:colOff>
                    <xdr:row>135</xdr:row>
                    <xdr:rowOff>142875</xdr:rowOff>
                  </from>
                  <to xmlns:xdr="http://schemas.openxmlformats.org/drawingml/2006/spreadsheetDrawing">
                    <xdr:col>21</xdr:col>
                    <xdr:colOff>28575</xdr:colOff>
                    <xdr:row>137</xdr:row>
                    <xdr:rowOff>28575</xdr:rowOff>
                  </to>
                </anchor>
              </controlPr>
            </control>
          </mc:Choice>
        </mc:AlternateContent>
        <mc:AlternateContent>
          <mc:Choice Requires="x14">
            <control shapeId="76109" r:id="rId98" name="チェック 333">
              <controlPr defaultSize="0" autoFill="0" autoLine="0" autoPict="0">
                <anchor moveWithCells="1">
                  <from xmlns:xdr="http://schemas.openxmlformats.org/drawingml/2006/spreadsheetDrawing">
                    <xdr:col>23</xdr:col>
                    <xdr:colOff>171450</xdr:colOff>
                    <xdr:row>135</xdr:row>
                    <xdr:rowOff>142875</xdr:rowOff>
                  </from>
                  <to xmlns:xdr="http://schemas.openxmlformats.org/drawingml/2006/spreadsheetDrawing">
                    <xdr:col>25</xdr:col>
                    <xdr:colOff>28575</xdr:colOff>
                    <xdr:row>137</xdr:row>
                    <xdr:rowOff>28575</xdr:rowOff>
                  </to>
                </anchor>
              </controlPr>
            </control>
          </mc:Choice>
        </mc:AlternateContent>
        <mc:AlternateContent>
          <mc:Choice Requires="x14">
            <control shapeId="76113" r:id="rId99" name="チェック 337">
              <controlPr defaultSize="0" autoFill="0" autoLine="0" autoPict="0">
                <anchor moveWithCells="1">
                  <from xmlns:xdr="http://schemas.openxmlformats.org/drawingml/2006/spreadsheetDrawing">
                    <xdr:col>1</xdr:col>
                    <xdr:colOff>0</xdr:colOff>
                    <xdr:row>219</xdr:row>
                    <xdr:rowOff>0</xdr:rowOff>
                  </from>
                  <to xmlns:xdr="http://schemas.openxmlformats.org/drawingml/2006/spreadsheetDrawing">
                    <xdr:col>2</xdr:col>
                    <xdr:colOff>19050</xdr:colOff>
                    <xdr:row>220</xdr:row>
                    <xdr:rowOff>19050</xdr:rowOff>
                  </to>
                </anchor>
              </controlPr>
            </control>
          </mc:Choice>
        </mc:AlternateContent>
        <mc:AlternateContent>
          <mc:Choice Requires="x14">
            <control shapeId="76114" r:id="rId100" name="チェック 338">
              <controlPr defaultSize="0" autoFill="0" autoLine="0" autoPict="0">
                <anchor moveWithCells="1">
                  <from xmlns:xdr="http://schemas.openxmlformats.org/drawingml/2006/spreadsheetDrawing">
                    <xdr:col>1</xdr:col>
                    <xdr:colOff>0</xdr:colOff>
                    <xdr:row>219</xdr:row>
                    <xdr:rowOff>0</xdr:rowOff>
                  </from>
                  <to xmlns:xdr="http://schemas.openxmlformats.org/drawingml/2006/spreadsheetDrawing">
                    <xdr:col>2</xdr:col>
                    <xdr:colOff>19050</xdr:colOff>
                    <xdr:row>220</xdr:row>
                    <xdr:rowOff>19050</xdr:rowOff>
                  </to>
                </anchor>
              </controlPr>
            </control>
          </mc:Choice>
        </mc:AlternateContent>
        <mc:AlternateContent>
          <mc:Choice Requires="x14">
            <control shapeId="76121" r:id="rId101" name="チェック 345">
              <controlPr defaultSize="0" autoFill="0" autoLine="0" autoPict="0">
                <anchor moveWithCells="1">
                  <from xmlns:xdr="http://schemas.openxmlformats.org/drawingml/2006/spreadsheetDrawing">
                    <xdr:col>31</xdr:col>
                    <xdr:colOff>180975</xdr:colOff>
                    <xdr:row>209</xdr:row>
                    <xdr:rowOff>152400</xdr:rowOff>
                  </from>
                  <to xmlns:xdr="http://schemas.openxmlformats.org/drawingml/2006/spreadsheetDrawing">
                    <xdr:col>33</xdr:col>
                    <xdr:colOff>38100</xdr:colOff>
                    <xdr:row>211</xdr:row>
                    <xdr:rowOff>47625</xdr:rowOff>
                  </to>
                </anchor>
              </controlPr>
            </control>
          </mc:Choice>
        </mc:AlternateContent>
        <mc:AlternateContent>
          <mc:Choice Requires="x14">
            <control shapeId="76122" r:id="rId102" name="チェック 346">
              <controlPr defaultSize="0" autoFill="0" autoLine="0" autoPict="0">
                <anchor moveWithCells="1">
                  <from xmlns:xdr="http://schemas.openxmlformats.org/drawingml/2006/spreadsheetDrawing">
                    <xdr:col>31</xdr:col>
                    <xdr:colOff>180975</xdr:colOff>
                    <xdr:row>201</xdr:row>
                    <xdr:rowOff>133350</xdr:rowOff>
                  </from>
                  <to xmlns:xdr="http://schemas.openxmlformats.org/drawingml/2006/spreadsheetDrawing">
                    <xdr:col>33</xdr:col>
                    <xdr:colOff>38100</xdr:colOff>
                    <xdr:row>203</xdr:row>
                    <xdr:rowOff>47625</xdr:rowOff>
                  </to>
                </anchor>
              </controlPr>
            </control>
          </mc:Choice>
        </mc:AlternateContent>
        <mc:AlternateContent>
          <mc:Choice Requires="x14">
            <control shapeId="76124" r:id="rId103" name="チェック 348">
              <controlPr defaultSize="0" autoFill="0" autoLine="0" autoPict="0">
                <anchor moveWithCells="1">
                  <from xmlns:xdr="http://schemas.openxmlformats.org/drawingml/2006/spreadsheetDrawing">
                    <xdr:col>31</xdr:col>
                    <xdr:colOff>180975</xdr:colOff>
                    <xdr:row>112</xdr:row>
                    <xdr:rowOff>180975</xdr:rowOff>
                  </from>
                  <to xmlns:xdr="http://schemas.openxmlformats.org/drawingml/2006/spreadsheetDrawing">
                    <xdr:col>33</xdr:col>
                    <xdr:colOff>38100</xdr:colOff>
                    <xdr:row>114</xdr:row>
                    <xdr:rowOff>38100</xdr:rowOff>
                  </to>
                </anchor>
              </controlPr>
            </control>
          </mc:Choice>
        </mc:AlternateContent>
        <mc:AlternateContent>
          <mc:Choice Requires="x14">
            <control shapeId="76125" r:id="rId104" name="チェック 349">
              <controlPr defaultSize="0" autoFill="0" autoLine="0" autoPict="0">
                <anchor moveWithCells="1">
                  <from xmlns:xdr="http://schemas.openxmlformats.org/drawingml/2006/spreadsheetDrawing">
                    <xdr:col>31</xdr:col>
                    <xdr:colOff>180975</xdr:colOff>
                    <xdr:row>125</xdr:row>
                    <xdr:rowOff>191135</xdr:rowOff>
                  </from>
                  <to xmlns:xdr="http://schemas.openxmlformats.org/drawingml/2006/spreadsheetDrawing">
                    <xdr:col>33</xdr:col>
                    <xdr:colOff>38100</xdr:colOff>
                    <xdr:row>127</xdr:row>
                    <xdr:rowOff>47625</xdr:rowOff>
                  </to>
                </anchor>
              </controlPr>
            </control>
          </mc:Choice>
        </mc:AlternateContent>
        <mc:AlternateContent>
          <mc:Choice Requires="x14">
            <control shapeId="76126" r:id="rId105" name="チェック 350">
              <controlPr defaultSize="0" autoFill="0" autoLine="0" autoPict="0">
                <anchor moveWithCells="1">
                  <from xmlns:xdr="http://schemas.openxmlformats.org/drawingml/2006/spreadsheetDrawing">
                    <xdr:col>31</xdr:col>
                    <xdr:colOff>190500</xdr:colOff>
                    <xdr:row>136</xdr:row>
                    <xdr:rowOff>180975</xdr:rowOff>
                  </from>
                  <to xmlns:xdr="http://schemas.openxmlformats.org/drawingml/2006/spreadsheetDrawing">
                    <xdr:col>33</xdr:col>
                    <xdr:colOff>47625</xdr:colOff>
                    <xdr:row>138</xdr:row>
                    <xdr:rowOff>38100</xdr:rowOff>
                  </to>
                </anchor>
              </controlPr>
            </control>
          </mc:Choice>
        </mc:AlternateContent>
        <mc:AlternateContent>
          <mc:Choice Requires="x14">
            <control shapeId="76129" r:id="rId106" name="チェック 353">
              <controlPr defaultSize="0" autoFill="0" autoLine="0" autoPict="0">
                <anchor moveWithCells="1">
                  <from xmlns:xdr="http://schemas.openxmlformats.org/drawingml/2006/spreadsheetDrawing">
                    <xdr:col>31</xdr:col>
                    <xdr:colOff>180975</xdr:colOff>
                    <xdr:row>151</xdr:row>
                    <xdr:rowOff>180975</xdr:rowOff>
                  </from>
                  <to xmlns:xdr="http://schemas.openxmlformats.org/drawingml/2006/spreadsheetDrawing">
                    <xdr:col>33</xdr:col>
                    <xdr:colOff>38100</xdr:colOff>
                    <xdr:row>153</xdr:row>
                    <xdr:rowOff>38100</xdr:rowOff>
                  </to>
                </anchor>
              </controlPr>
            </control>
          </mc:Choice>
        </mc:AlternateContent>
        <mc:AlternateContent>
          <mc:Choice Requires="x14">
            <control shapeId="76132" r:id="rId107" name="チェック 356">
              <controlPr defaultSize="0" autoFill="0" autoLine="0" autoPict="0">
                <anchor moveWithCells="1">
                  <from xmlns:xdr="http://schemas.openxmlformats.org/drawingml/2006/spreadsheetDrawing">
                    <xdr:col>31</xdr:col>
                    <xdr:colOff>180975</xdr:colOff>
                    <xdr:row>161</xdr:row>
                    <xdr:rowOff>180975</xdr:rowOff>
                  </from>
                  <to xmlns:xdr="http://schemas.openxmlformats.org/drawingml/2006/spreadsheetDrawing">
                    <xdr:col>33</xdr:col>
                    <xdr:colOff>38100</xdr:colOff>
                    <xdr:row>163</xdr:row>
                    <xdr:rowOff>38100</xdr:rowOff>
                  </to>
                </anchor>
              </controlPr>
            </control>
          </mc:Choice>
        </mc:AlternateContent>
        <mc:AlternateContent>
          <mc:Choice Requires="x14">
            <control shapeId="76133" r:id="rId108" name="チェック 357">
              <controlPr defaultSize="0" autoFill="0" autoLine="0" autoPict="0">
                <anchor moveWithCells="1">
                  <from xmlns:xdr="http://schemas.openxmlformats.org/drawingml/2006/spreadsheetDrawing">
                    <xdr:col>31</xdr:col>
                    <xdr:colOff>180975</xdr:colOff>
                    <xdr:row>169</xdr:row>
                    <xdr:rowOff>180975</xdr:rowOff>
                  </from>
                  <to xmlns:xdr="http://schemas.openxmlformats.org/drawingml/2006/spreadsheetDrawing">
                    <xdr:col>33</xdr:col>
                    <xdr:colOff>38100</xdr:colOff>
                    <xdr:row>171</xdr:row>
                    <xdr:rowOff>38100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dimension ref="A1:AA2"/>
  <sheetViews>
    <sheetView workbookViewId="0"/>
  </sheetViews>
  <sheetFormatPr defaultRowHeight="13.5"/>
  <sheetData>
    <row r="1" spans="1:27">
      <c r="A1" t="s">
        <v>28</v>
      </c>
      <c r="B1" t="s">
        <v>479</v>
      </c>
      <c r="C1" t="s">
        <v>31</v>
      </c>
      <c r="D1" t="s">
        <v>348</v>
      </c>
      <c r="E1" t="s">
        <v>398</v>
      </c>
      <c r="F1" t="s">
        <v>272</v>
      </c>
      <c r="G1" t="s">
        <v>485</v>
      </c>
      <c r="H1" t="s">
        <v>11</v>
      </c>
      <c r="I1" t="s">
        <v>248</v>
      </c>
      <c r="J1" t="s">
        <v>247</v>
      </c>
      <c r="K1" t="s">
        <v>480</v>
      </c>
      <c r="L1" t="s">
        <v>450</v>
      </c>
      <c r="M1" t="s">
        <v>164</v>
      </c>
      <c r="N1" t="s">
        <v>8</v>
      </c>
      <c r="O1" t="s">
        <v>250</v>
      </c>
      <c r="P1" t="s">
        <v>341</v>
      </c>
      <c r="Q1" t="s">
        <v>481</v>
      </c>
      <c r="R1" t="s">
        <v>482</v>
      </c>
      <c r="S1" t="s">
        <v>483</v>
      </c>
      <c r="T1" t="s">
        <v>484</v>
      </c>
      <c r="U1" t="s">
        <v>65</v>
      </c>
      <c r="V1" t="s">
        <v>242</v>
      </c>
      <c r="W1" t="s">
        <v>227</v>
      </c>
      <c r="X1" t="s">
        <v>217</v>
      </c>
      <c r="Y1" t="s">
        <v>282</v>
      </c>
      <c r="Z1" t="s">
        <v>108</v>
      </c>
      <c r="AA1" t="s">
        <v>47</v>
      </c>
    </row>
    <row r="2" spans="1:27">
      <c r="A2">
        <f>'(入力①) 基本情報入力シート'!M16</f>
        <v>0</v>
      </c>
      <c r="B2">
        <f>'(入力①) 基本情報入力シート'!M23</f>
        <v>0</v>
      </c>
      <c r="C2">
        <f>'(入力①) 基本情報入力シート'!M24</f>
        <v>0</v>
      </c>
      <c r="D2">
        <f>'(入力①) 基本情報入力シート'!M26</f>
        <v>0</v>
      </c>
      <c r="E2" t="str">
        <f>'(入力③)別紙様式2-1 計画書_総括表'!B19</f>
        <v>×</v>
      </c>
      <c r="F2" t="str">
        <f>'(入力③)別紙様式2-1 計画書_総括表'!L19</f>
        <v>×</v>
      </c>
      <c r="G2" t="str">
        <f>'(入力③)別紙様式2-1 計画書_総括表'!W19</f>
        <v>○</v>
      </c>
      <c r="H2" t="str">
        <f>'(入力③)別紙様式2-1 計画書_総括表'!V27</f>
        <v/>
      </c>
      <c r="I2" t="str">
        <f>'(入力③)別紙様式2-1 計画書_総括表'!AC27</f>
        <v/>
      </c>
      <c r="J2" t="str">
        <f>'(入力③)別紙様式2-1 計画書_総括表'!AJ27</f>
        <v/>
      </c>
      <c r="K2" t="str">
        <f>'(入力③)別紙様式2-1 計画書_総括表'!AC93</f>
        <v/>
      </c>
      <c r="L2" t="str">
        <f>'(入力③)別紙様式2-1 計画書_総括表'!AC96</f>
        <v/>
      </c>
      <c r="M2" t="str">
        <f>'(入力③)別紙様式2-1 計画書_総括表'!AN102</f>
        <v/>
      </c>
      <c r="N2">
        <f>'(入力③)別紙様式2-1 計画書_総括表'!BB132</f>
        <v>0</v>
      </c>
      <c r="O2">
        <f>'(入力③)別紙様式2-1 計画書_総括表'!BB182</f>
        <v>0</v>
      </c>
      <c r="P2">
        <f>'(入力③)別紙様式2-1 計画書_総括表'!BB186</f>
        <v>0</v>
      </c>
      <c r="Q2">
        <f>'(入力③)別紙様式2-1 計画書_総括表'!BB190</f>
        <v>0</v>
      </c>
      <c r="R2">
        <f>'(入力③)別紙様式2-1 計画書_総括表'!BB194</f>
        <v>0</v>
      </c>
      <c r="S2">
        <f>'(入力③)別紙様式2-1 計画書_総括表'!BB198</f>
        <v>0</v>
      </c>
      <c r="T2">
        <f>'(入力③)別紙様式2-1 計画書_総括表'!BB202</f>
        <v>0</v>
      </c>
      <c r="U2" t="b">
        <f>'(入力③)別紙様式2-1 計画書_総括表'!BA215</f>
        <v>0</v>
      </c>
      <c r="V2" t="b">
        <f>'(入力③)別紙様式2-1 計画書_総括表'!BA216</f>
        <v>0</v>
      </c>
      <c r="W2" t="b">
        <f>'(入力③)別紙様式2-1 計画書_総括表'!BA217</f>
        <v>0</v>
      </c>
      <c r="X2" t="b">
        <f>'(入力③)別紙様式2-1 計画書_総括表'!BA218</f>
        <v>0</v>
      </c>
      <c r="Y2" t="b">
        <f>'(入力③)別紙様式2-1 計画書_総括表'!BA219</f>
        <v>0</v>
      </c>
      <c r="Z2" t="b">
        <f>'(入力③)別紙様式2-1 計画書_総括表'!BA220</f>
        <v>0</v>
      </c>
      <c r="AA2" t="b">
        <f>'(入力③)別紙様式2-1 計画書_総括表'!BA221</f>
        <v>0</v>
      </c>
    </row>
  </sheetData>
  <sheetProtection sheet="1" objects="1" scenarios="1"/>
  <phoneticPr fontId="20"/>
  <pageMargins left="0.7" right="0.7" top="0.75" bottom="0.75" header="0.3" footer="0.3"/>
  <pageSetup paperSize="9" fitToWidth="1" fitToHeight="1" orientation="portrait"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M38"/>
  <sheetViews>
    <sheetView zoomScale="70" zoomScaleNormal="70" zoomScaleSheetLayoutView="85" workbookViewId="0"/>
  </sheetViews>
  <sheetFormatPr defaultColWidth="9" defaultRowHeight="13.5"/>
  <cols>
    <col min="1" max="1" width="21.75" style="1228" customWidth="1"/>
    <col min="2" max="2" width="20.375" style="1228" customWidth="1"/>
    <col min="3" max="7" width="6" style="1228" customWidth="1"/>
    <col min="8" max="8" width="8.625" style="1229" customWidth="1"/>
    <col min="9" max="9" width="8.5" style="1229" customWidth="1"/>
    <col min="10" max="10" width="26.875" style="1229" customWidth="1"/>
    <col min="11" max="11" width="29.5" style="1229" bestFit="1" customWidth="1"/>
    <col min="12" max="12" width="65.75" style="1229" customWidth="1"/>
    <col min="13" max="13" width="8.875" style="1228" customWidth="1"/>
    <col min="14" max="14" width="9.125" style="1228" customWidth="1"/>
    <col min="15" max="16384" width="9" style="1228"/>
  </cols>
  <sheetData>
    <row r="1" spans="1:13" ht="14.25">
      <c r="A1" s="1230" t="s">
        <v>317</v>
      </c>
      <c r="B1" s="1230"/>
      <c r="C1" s="1230"/>
      <c r="D1" s="1230"/>
      <c r="E1" s="1230"/>
      <c r="F1" s="1230"/>
      <c r="G1" s="1230"/>
    </row>
    <row r="2" spans="1:13" s="1228" customFormat="1" ht="27.75" customHeight="1">
      <c r="A2" s="1231" t="s">
        <v>59</v>
      </c>
      <c r="B2" s="1237"/>
      <c r="C2" s="1243" t="s">
        <v>138</v>
      </c>
      <c r="D2" s="1248"/>
      <c r="E2" s="1248"/>
      <c r="F2" s="1248"/>
      <c r="G2" s="1259"/>
      <c r="H2" s="1262" t="s">
        <v>327</v>
      </c>
      <c r="I2" s="1263"/>
      <c r="J2" s="1263"/>
      <c r="K2" s="1263"/>
      <c r="L2" s="1272"/>
    </row>
    <row r="3" spans="1:13" ht="39" customHeight="1">
      <c r="A3" s="1232"/>
      <c r="B3" s="1238"/>
      <c r="C3" s="1244" t="s">
        <v>139</v>
      </c>
      <c r="D3" s="1249"/>
      <c r="E3" s="1249"/>
      <c r="F3" s="1249"/>
      <c r="G3" s="1260"/>
      <c r="H3" s="1244" t="s">
        <v>133</v>
      </c>
      <c r="I3" s="1260"/>
      <c r="J3" s="1267" t="s">
        <v>254</v>
      </c>
      <c r="K3" s="1237"/>
      <c r="L3" s="1273"/>
    </row>
    <row r="4" spans="1:13" ht="18" customHeight="1">
      <c r="A4" s="1233"/>
      <c r="B4" s="1239"/>
      <c r="C4" s="1244" t="s">
        <v>130</v>
      </c>
      <c r="D4" s="1249" t="s">
        <v>91</v>
      </c>
      <c r="E4" s="1249" t="s">
        <v>131</v>
      </c>
      <c r="F4" s="1249"/>
      <c r="G4" s="1260"/>
      <c r="H4" s="1244" t="s">
        <v>79</v>
      </c>
      <c r="I4" s="1260" t="s">
        <v>80</v>
      </c>
      <c r="J4" s="1268"/>
      <c r="K4" s="1239"/>
      <c r="L4" s="1274"/>
    </row>
    <row r="5" spans="1:13" ht="18" customHeight="1">
      <c r="A5" s="1234" t="s">
        <v>75</v>
      </c>
      <c r="B5" s="1240"/>
      <c r="C5" s="1245">
        <v>0.13700000000000001</v>
      </c>
      <c r="D5" s="1250">
        <v>0.1</v>
      </c>
      <c r="E5" s="1253">
        <v>5.5e-002</v>
      </c>
      <c r="F5" s="1256">
        <v>0</v>
      </c>
      <c r="G5" s="1256">
        <v>0</v>
      </c>
      <c r="H5" s="1245">
        <v>6.3e-002</v>
      </c>
      <c r="I5" s="1264">
        <v>4.2000000000000003e-002</v>
      </c>
      <c r="J5" s="1253" t="s">
        <v>340</v>
      </c>
      <c r="K5" s="1269" t="s">
        <v>110</v>
      </c>
      <c r="L5" s="1264" t="s">
        <v>266</v>
      </c>
      <c r="M5" s="1228" t="s">
        <v>280</v>
      </c>
    </row>
    <row r="6" spans="1:13" ht="18" customHeight="1">
      <c r="A6" s="1234" t="s">
        <v>56</v>
      </c>
      <c r="B6" s="1240"/>
      <c r="C6" s="1245">
        <v>0.13700000000000001</v>
      </c>
      <c r="D6" s="1250">
        <v>0.1</v>
      </c>
      <c r="E6" s="1253">
        <v>5.5e-002</v>
      </c>
      <c r="F6" s="1256">
        <v>0</v>
      </c>
      <c r="G6" s="1256">
        <v>0</v>
      </c>
      <c r="H6" s="1245">
        <v>6.3e-002</v>
      </c>
      <c r="I6" s="1264">
        <v>4.2000000000000003e-002</v>
      </c>
      <c r="J6" s="1253" t="s">
        <v>314</v>
      </c>
      <c r="K6" s="1269" t="s">
        <v>339</v>
      </c>
      <c r="L6" s="1264" t="s">
        <v>266</v>
      </c>
      <c r="M6" s="1228" t="s">
        <v>280</v>
      </c>
    </row>
    <row r="7" spans="1:13" ht="18" customHeight="1">
      <c r="A7" s="1234" t="s">
        <v>329</v>
      </c>
      <c r="B7" s="1240"/>
      <c r="C7" s="1245">
        <v>0.13700000000000001</v>
      </c>
      <c r="D7" s="1250">
        <v>0.1</v>
      </c>
      <c r="E7" s="1253">
        <v>5.5e-002</v>
      </c>
      <c r="F7" s="1256">
        <v>0</v>
      </c>
      <c r="G7" s="1256">
        <v>0</v>
      </c>
      <c r="H7" s="1245">
        <v>6.3e-002</v>
      </c>
      <c r="I7" s="1264">
        <v>4.2000000000000003e-002</v>
      </c>
      <c r="J7" s="1253" t="s">
        <v>314</v>
      </c>
      <c r="K7" s="1269" t="s">
        <v>339</v>
      </c>
      <c r="L7" s="1264" t="s">
        <v>266</v>
      </c>
      <c r="M7" s="1228" t="s">
        <v>280</v>
      </c>
    </row>
    <row r="8" spans="1:13" ht="18" customHeight="1">
      <c r="A8" s="1234" t="s">
        <v>393</v>
      </c>
      <c r="B8" s="1240"/>
      <c r="C8" s="1245">
        <v>5.8000000000000003e-002</v>
      </c>
      <c r="D8" s="1250">
        <v>4.2000000000000003e-002</v>
      </c>
      <c r="E8" s="1253">
        <v>2.3e-002</v>
      </c>
      <c r="F8" s="1256">
        <v>0</v>
      </c>
      <c r="G8" s="1256">
        <v>0</v>
      </c>
      <c r="H8" s="1245">
        <v>2.1000000000000001e-002</v>
      </c>
      <c r="I8" s="1264">
        <v>1.4999999999999999e-002</v>
      </c>
      <c r="J8" s="1253" t="s">
        <v>314</v>
      </c>
      <c r="K8" s="1269" t="s">
        <v>339</v>
      </c>
      <c r="L8" s="1264" t="s">
        <v>266</v>
      </c>
      <c r="M8" s="1228" t="s">
        <v>280</v>
      </c>
    </row>
    <row r="9" spans="1:13" ht="18" customHeight="1">
      <c r="A9" s="1234" t="s">
        <v>4</v>
      </c>
      <c r="B9" s="1240"/>
      <c r="C9" s="1245">
        <v>5.8999999999999997e-002</v>
      </c>
      <c r="D9" s="1250">
        <v>4.2999999999999997e-002</v>
      </c>
      <c r="E9" s="1253">
        <v>2.3e-002</v>
      </c>
      <c r="F9" s="1256">
        <v>0</v>
      </c>
      <c r="G9" s="1256">
        <v>0</v>
      </c>
      <c r="H9" s="1245">
        <v>1.2e-002</v>
      </c>
      <c r="I9" s="1264">
        <v>1.e-002</v>
      </c>
      <c r="J9" s="1253" t="s">
        <v>314</v>
      </c>
      <c r="K9" s="1269" t="s">
        <v>339</v>
      </c>
      <c r="L9" s="1264" t="s">
        <v>266</v>
      </c>
      <c r="M9" s="1228" t="s">
        <v>280</v>
      </c>
    </row>
    <row r="10" spans="1:13" ht="18" customHeight="1">
      <c r="A10" s="1234" t="s">
        <v>58</v>
      </c>
      <c r="B10" s="1240"/>
      <c r="C10" s="1245">
        <v>5.8999999999999997e-002</v>
      </c>
      <c r="D10" s="1250">
        <v>4.2999999999999997e-002</v>
      </c>
      <c r="E10" s="1253">
        <v>2.3e-002</v>
      </c>
      <c r="F10" s="1256">
        <v>0</v>
      </c>
      <c r="G10" s="1256">
        <v>0</v>
      </c>
      <c r="H10" s="1245">
        <v>1.2e-002</v>
      </c>
      <c r="I10" s="1264">
        <v>1.e-002</v>
      </c>
      <c r="J10" s="1253" t="s">
        <v>314</v>
      </c>
      <c r="K10" s="1269" t="s">
        <v>339</v>
      </c>
      <c r="L10" s="1264" t="s">
        <v>189</v>
      </c>
      <c r="M10" s="1228" t="s">
        <v>280</v>
      </c>
    </row>
    <row r="11" spans="1:13" ht="18" customHeight="1">
      <c r="A11" s="1234" t="s">
        <v>395</v>
      </c>
      <c r="B11" s="1240"/>
      <c r="C11" s="1245">
        <v>4.7e-002</v>
      </c>
      <c r="D11" s="1250">
        <v>3.4000000000000002e-002</v>
      </c>
      <c r="E11" s="1253">
        <v>1.9e-002</v>
      </c>
      <c r="F11" s="1256">
        <v>0</v>
      </c>
      <c r="G11" s="1256">
        <v>0</v>
      </c>
      <c r="H11" s="1245">
        <v>2.e-002</v>
      </c>
      <c r="I11" s="1264">
        <v>1.7000000000000001e-002</v>
      </c>
      <c r="J11" s="1253" t="s">
        <v>314</v>
      </c>
      <c r="K11" s="1269" t="s">
        <v>339</v>
      </c>
      <c r="L11" s="1264" t="s">
        <v>266</v>
      </c>
      <c r="M11" s="1228" t="s">
        <v>280</v>
      </c>
    </row>
    <row r="12" spans="1:13" ht="18" customHeight="1">
      <c r="A12" s="1234" t="s">
        <v>396</v>
      </c>
      <c r="B12" s="1240"/>
      <c r="C12" s="1245">
        <v>8.2000000000000003e-002</v>
      </c>
      <c r="D12" s="1250">
        <v>6.e-002</v>
      </c>
      <c r="E12" s="1253">
        <v>3.3000000000000002e-002</v>
      </c>
      <c r="F12" s="1256">
        <v>0</v>
      </c>
      <c r="G12" s="1256">
        <v>0</v>
      </c>
      <c r="H12" s="1245">
        <v>1.7999999999999999e-002</v>
      </c>
      <c r="I12" s="1264">
        <v>1.2e-002</v>
      </c>
      <c r="J12" s="1253" t="s">
        <v>314</v>
      </c>
      <c r="K12" s="1269" t="s">
        <v>339</v>
      </c>
      <c r="L12" s="1264" t="s">
        <v>295</v>
      </c>
      <c r="M12" s="1228" t="s">
        <v>280</v>
      </c>
    </row>
    <row r="13" spans="1:13" ht="18" customHeight="1">
      <c r="A13" s="1234" t="s">
        <v>60</v>
      </c>
      <c r="B13" s="1240"/>
      <c r="C13" s="1245">
        <v>8.2000000000000003e-002</v>
      </c>
      <c r="D13" s="1250">
        <v>6.e-002</v>
      </c>
      <c r="E13" s="1253">
        <v>3.3000000000000002e-002</v>
      </c>
      <c r="F13" s="1256">
        <v>0</v>
      </c>
      <c r="G13" s="1256">
        <v>0</v>
      </c>
      <c r="H13" s="1245">
        <v>1.7999999999999999e-002</v>
      </c>
      <c r="I13" s="1264">
        <v>1.2e-002</v>
      </c>
      <c r="J13" s="1253" t="s">
        <v>314</v>
      </c>
      <c r="K13" s="1269" t="s">
        <v>339</v>
      </c>
      <c r="L13" s="1264" t="s">
        <v>295</v>
      </c>
      <c r="M13" s="1228" t="s">
        <v>280</v>
      </c>
    </row>
    <row r="14" spans="1:13" ht="18" customHeight="1">
      <c r="A14" s="1234" t="s">
        <v>312</v>
      </c>
      <c r="B14" s="1240"/>
      <c r="C14" s="1245">
        <v>0.104</v>
      </c>
      <c r="D14" s="1250">
        <v>7.5999999999999998e-002</v>
      </c>
      <c r="E14" s="1253">
        <v>4.2000000000000003e-002</v>
      </c>
      <c r="F14" s="1256">
        <v>0</v>
      </c>
      <c r="G14" s="1256">
        <v>0</v>
      </c>
      <c r="H14" s="1245">
        <v>3.1e-002</v>
      </c>
      <c r="I14" s="1264">
        <v>2.4e-002</v>
      </c>
      <c r="J14" s="1253" t="s">
        <v>314</v>
      </c>
      <c r="K14" s="1269" t="s">
        <v>339</v>
      </c>
      <c r="L14" s="1264" t="s">
        <v>266</v>
      </c>
      <c r="M14" s="1228" t="s">
        <v>280</v>
      </c>
    </row>
    <row r="15" spans="1:13" ht="18" customHeight="1">
      <c r="A15" s="1234" t="s">
        <v>257</v>
      </c>
      <c r="B15" s="1240"/>
      <c r="C15" s="1245">
        <v>0.10199999999999999</v>
      </c>
      <c r="D15" s="1250">
        <v>7.3999999999999996e-002</v>
      </c>
      <c r="E15" s="1253">
        <v>4.1000000000000002e-002</v>
      </c>
      <c r="F15" s="1256">
        <v>0</v>
      </c>
      <c r="G15" s="1256">
        <v>0</v>
      </c>
      <c r="H15" s="1245">
        <v>1.4999999999999999e-002</v>
      </c>
      <c r="I15" s="1264">
        <v>1.2e-002</v>
      </c>
      <c r="J15" s="1253" t="s">
        <v>314</v>
      </c>
      <c r="K15" s="1269" t="s">
        <v>339</v>
      </c>
      <c r="L15" s="1264" t="s">
        <v>266</v>
      </c>
      <c r="M15" s="1228" t="s">
        <v>280</v>
      </c>
    </row>
    <row r="16" spans="1:13" ht="18" customHeight="1">
      <c r="A16" s="1234" t="s">
        <v>62</v>
      </c>
      <c r="B16" s="1240"/>
      <c r="C16" s="1245">
        <v>0.10199999999999999</v>
      </c>
      <c r="D16" s="1250">
        <v>7.3999999999999996e-002</v>
      </c>
      <c r="E16" s="1253">
        <v>4.1000000000000002e-002</v>
      </c>
      <c r="F16" s="1256">
        <v>0</v>
      </c>
      <c r="G16" s="1256">
        <v>0</v>
      </c>
      <c r="H16" s="1245">
        <v>1.4999999999999999e-002</v>
      </c>
      <c r="I16" s="1264">
        <v>1.2e-002</v>
      </c>
      <c r="J16" s="1253" t="s">
        <v>314</v>
      </c>
      <c r="K16" s="1269" t="s">
        <v>339</v>
      </c>
      <c r="L16" s="1264" t="s">
        <v>266</v>
      </c>
      <c r="M16" s="1228" t="s">
        <v>280</v>
      </c>
    </row>
    <row r="17" spans="1:13" ht="18" customHeight="1">
      <c r="A17" s="1234" t="s">
        <v>397</v>
      </c>
      <c r="B17" s="1240"/>
      <c r="C17" s="1245">
        <v>0.111</v>
      </c>
      <c r="D17" s="1250">
        <v>8.1000000000000003e-002</v>
      </c>
      <c r="E17" s="1253">
        <v>4.4999999999999998e-002</v>
      </c>
      <c r="F17" s="1256">
        <v>0</v>
      </c>
      <c r="G17" s="1256">
        <v>0</v>
      </c>
      <c r="H17" s="1245">
        <v>3.1e-002</v>
      </c>
      <c r="I17" s="1264">
        <v>2.3e-002</v>
      </c>
      <c r="J17" s="1253" t="s">
        <v>314</v>
      </c>
      <c r="K17" s="1269" t="s">
        <v>339</v>
      </c>
      <c r="L17" s="1264" t="s">
        <v>266</v>
      </c>
      <c r="M17" s="1228" t="s">
        <v>280</v>
      </c>
    </row>
    <row r="18" spans="1:13" ht="18" customHeight="1">
      <c r="A18" s="1234" t="s">
        <v>40</v>
      </c>
      <c r="B18" s="1240"/>
      <c r="C18" s="1245">
        <v>8.3000000000000004e-002</v>
      </c>
      <c r="D18" s="1250">
        <v>6.e-002</v>
      </c>
      <c r="E18" s="1253">
        <v>3.3000000000000002e-002</v>
      </c>
      <c r="F18" s="1256">
        <v>0</v>
      </c>
      <c r="G18" s="1256">
        <v>0</v>
      </c>
      <c r="H18" s="1245">
        <v>2.7e-002</v>
      </c>
      <c r="I18" s="1264">
        <v>2.3e-002</v>
      </c>
      <c r="J18" s="1253" t="s">
        <v>314</v>
      </c>
      <c r="K18" s="1269" t="s">
        <v>339</v>
      </c>
      <c r="L18" s="1264" t="s">
        <v>152</v>
      </c>
      <c r="M18" s="1228" t="s">
        <v>280</v>
      </c>
    </row>
    <row r="19" spans="1:13" ht="18" customHeight="1">
      <c r="A19" s="1234" t="s">
        <v>61</v>
      </c>
      <c r="B19" s="1240"/>
      <c r="C19" s="1245">
        <v>8.3000000000000004e-002</v>
      </c>
      <c r="D19" s="1250">
        <v>6.e-002</v>
      </c>
      <c r="E19" s="1253">
        <v>3.3000000000000002e-002</v>
      </c>
      <c r="F19" s="1256">
        <v>0</v>
      </c>
      <c r="G19" s="1256">
        <v>0</v>
      </c>
      <c r="H19" s="1245">
        <v>2.7e-002</v>
      </c>
      <c r="I19" s="1264">
        <v>2.3e-002</v>
      </c>
      <c r="J19" s="1253" t="s">
        <v>314</v>
      </c>
      <c r="K19" s="1269" t="s">
        <v>339</v>
      </c>
      <c r="L19" s="1264" t="s">
        <v>152</v>
      </c>
      <c r="M19" s="1228" t="s">
        <v>280</v>
      </c>
    </row>
    <row r="20" spans="1:13" ht="27.75" customHeight="1">
      <c r="A20" s="1234" t="s">
        <v>388</v>
      </c>
      <c r="B20" s="1240"/>
      <c r="C20" s="1245">
        <v>8.3000000000000004e-002</v>
      </c>
      <c r="D20" s="1250">
        <v>6.e-002</v>
      </c>
      <c r="E20" s="1253">
        <v>3.3000000000000002e-002</v>
      </c>
      <c r="F20" s="1256">
        <v>0</v>
      </c>
      <c r="G20" s="1256">
        <v>0</v>
      </c>
      <c r="H20" s="1245">
        <v>2.7e-002</v>
      </c>
      <c r="I20" s="1264">
        <v>2.3e-002</v>
      </c>
      <c r="J20" s="1253" t="s">
        <v>314</v>
      </c>
      <c r="K20" s="1269" t="s">
        <v>339</v>
      </c>
      <c r="L20" s="1264" t="s">
        <v>101</v>
      </c>
      <c r="M20" s="1228" t="s">
        <v>280</v>
      </c>
    </row>
    <row r="21" spans="1:13" ht="18" customHeight="1">
      <c r="A21" s="1234" t="s">
        <v>64</v>
      </c>
      <c r="B21" s="1240"/>
      <c r="C21" s="1245">
        <v>3.9e-002</v>
      </c>
      <c r="D21" s="1250">
        <v>2.9000000000000001e-002</v>
      </c>
      <c r="E21" s="1253">
        <v>1.6e-002</v>
      </c>
      <c r="F21" s="1256">
        <v>0</v>
      </c>
      <c r="G21" s="1256">
        <v>0</v>
      </c>
      <c r="H21" s="1245">
        <v>2.1000000000000001e-002</v>
      </c>
      <c r="I21" s="1264">
        <v>1.7000000000000001e-002</v>
      </c>
      <c r="J21" s="1253" t="s">
        <v>314</v>
      </c>
      <c r="K21" s="1269" t="s">
        <v>339</v>
      </c>
      <c r="L21" s="1264" t="s">
        <v>266</v>
      </c>
      <c r="M21" s="1228" t="s">
        <v>280</v>
      </c>
    </row>
    <row r="22" spans="1:13" ht="29.25" customHeight="1">
      <c r="A22" s="1234" t="s">
        <v>147</v>
      </c>
      <c r="B22" s="1240"/>
      <c r="C22" s="1245">
        <v>3.9e-002</v>
      </c>
      <c r="D22" s="1250">
        <v>2.9000000000000001e-002</v>
      </c>
      <c r="E22" s="1253">
        <v>1.6e-002</v>
      </c>
      <c r="F22" s="1256">
        <v>0</v>
      </c>
      <c r="G22" s="1256">
        <v>0</v>
      </c>
      <c r="H22" s="1245">
        <v>2.1000000000000001e-002</v>
      </c>
      <c r="I22" s="1264">
        <v>1.7000000000000001e-002</v>
      </c>
      <c r="J22" s="1253" t="s">
        <v>314</v>
      </c>
      <c r="K22" s="1269" t="s">
        <v>339</v>
      </c>
      <c r="L22" s="1264" t="s">
        <v>370</v>
      </c>
      <c r="M22" s="1228" t="s">
        <v>280</v>
      </c>
    </row>
    <row r="23" spans="1:13" ht="18" customHeight="1">
      <c r="A23" s="1234" t="s">
        <v>67</v>
      </c>
      <c r="B23" s="1240"/>
      <c r="C23" s="1245">
        <v>2.5999999999999999e-002</v>
      </c>
      <c r="D23" s="1250">
        <v>1.9e-002</v>
      </c>
      <c r="E23" s="1253">
        <v>1.e-002</v>
      </c>
      <c r="F23" s="1256">
        <v>0</v>
      </c>
      <c r="G23" s="1256">
        <v>0</v>
      </c>
      <c r="H23" s="1245">
        <v>1.4999999999999999e-002</v>
      </c>
      <c r="I23" s="1264">
        <v>1.0999999999999999e-002</v>
      </c>
      <c r="J23" s="1253" t="s">
        <v>314</v>
      </c>
      <c r="K23" s="1269" t="s">
        <v>339</v>
      </c>
      <c r="L23" s="1264" t="s">
        <v>266</v>
      </c>
      <c r="M23" s="1228" t="s">
        <v>280</v>
      </c>
    </row>
    <row r="24" spans="1:13" ht="27.75" customHeight="1">
      <c r="A24" s="1234" t="s">
        <v>182</v>
      </c>
      <c r="B24" s="1240"/>
      <c r="C24" s="1245">
        <v>2.5999999999999999e-002</v>
      </c>
      <c r="D24" s="1250">
        <v>1.9e-002</v>
      </c>
      <c r="E24" s="1253">
        <v>1.e-002</v>
      </c>
      <c r="F24" s="1256">
        <v>0</v>
      </c>
      <c r="G24" s="1256">
        <v>0</v>
      </c>
      <c r="H24" s="1245">
        <v>1.4999999999999999e-002</v>
      </c>
      <c r="I24" s="1264">
        <v>1.0999999999999999e-002</v>
      </c>
      <c r="J24" s="1253" t="s">
        <v>314</v>
      </c>
      <c r="K24" s="1269" t="s">
        <v>339</v>
      </c>
      <c r="L24" s="1264" t="s">
        <v>370</v>
      </c>
      <c r="M24" s="1228" t="s">
        <v>280</v>
      </c>
    </row>
    <row r="25" spans="1:13" ht="18" customHeight="1">
      <c r="A25" s="1234" t="s">
        <v>19</v>
      </c>
      <c r="B25" s="1240"/>
      <c r="C25" s="1245">
        <v>2.5999999999999999e-002</v>
      </c>
      <c r="D25" s="1250">
        <v>1.9e-002</v>
      </c>
      <c r="E25" s="1253">
        <v>1.e-002</v>
      </c>
      <c r="F25" s="1256">
        <v>0</v>
      </c>
      <c r="G25" s="1256">
        <v>0</v>
      </c>
      <c r="H25" s="1245">
        <v>1.4999999999999999e-002</v>
      </c>
      <c r="I25" s="1264">
        <v>1.0999999999999999e-002</v>
      </c>
      <c r="J25" s="1253" t="s">
        <v>314</v>
      </c>
      <c r="K25" s="1269" t="s">
        <v>339</v>
      </c>
      <c r="L25" s="1264" t="s">
        <v>266</v>
      </c>
      <c r="M25" s="1228" t="s">
        <v>280</v>
      </c>
    </row>
    <row r="26" spans="1:13" s="1228" customFormat="1" ht="27.75" customHeight="1">
      <c r="A26" s="1235" t="s">
        <v>134</v>
      </c>
      <c r="B26" s="1241"/>
      <c r="C26" s="1246">
        <v>2.5999999999999999e-002</v>
      </c>
      <c r="D26" s="1251">
        <v>1.9e-002</v>
      </c>
      <c r="E26" s="1254">
        <v>1.e-002</v>
      </c>
      <c r="F26" s="1256">
        <v>0</v>
      </c>
      <c r="G26" s="1256">
        <v>0</v>
      </c>
      <c r="H26" s="1246">
        <v>1.4999999999999999e-002</v>
      </c>
      <c r="I26" s="1265">
        <v>1.0999999999999999e-002</v>
      </c>
      <c r="J26" s="1254" t="s">
        <v>314</v>
      </c>
      <c r="K26" s="1270" t="s">
        <v>339</v>
      </c>
      <c r="L26" s="1265" t="s">
        <v>101</v>
      </c>
      <c r="M26" s="1228" t="s">
        <v>280</v>
      </c>
    </row>
    <row r="27" spans="1:13" s="1228" customFormat="1" ht="28.5" customHeight="1">
      <c r="A27" s="1236" t="s">
        <v>382</v>
      </c>
      <c r="B27" s="1242"/>
      <c r="C27" s="1247">
        <v>0.13700000000000001</v>
      </c>
      <c r="D27" s="1252">
        <v>0.1</v>
      </c>
      <c r="E27" s="1255">
        <v>5.5e-002</v>
      </c>
      <c r="F27" s="1257">
        <v>0</v>
      </c>
      <c r="G27" s="1257">
        <v>0</v>
      </c>
      <c r="H27" s="1247">
        <v>6.3e-002</v>
      </c>
      <c r="I27" s="1266">
        <v>4.2000000000000003e-002</v>
      </c>
      <c r="J27" s="1255" t="s">
        <v>161</v>
      </c>
      <c r="K27" s="1271" t="s">
        <v>155</v>
      </c>
      <c r="L27" s="1266" t="s">
        <v>369</v>
      </c>
      <c r="M27" s="1228" t="s">
        <v>280</v>
      </c>
    </row>
    <row r="28" spans="1:13" ht="18" customHeight="1">
      <c r="A28" s="1235" t="s">
        <v>383</v>
      </c>
      <c r="B28" s="1241"/>
      <c r="C28" s="1246">
        <v>5.8999999999999997e-002</v>
      </c>
      <c r="D28" s="1251">
        <v>4.2999999999999997e-002</v>
      </c>
      <c r="E28" s="1254">
        <v>2.3e-002</v>
      </c>
      <c r="F28" s="1258">
        <v>0</v>
      </c>
      <c r="G28" s="1258">
        <v>0</v>
      </c>
      <c r="H28" s="1246">
        <v>1.2e-002</v>
      </c>
      <c r="I28" s="1265">
        <v>1.e-002</v>
      </c>
      <c r="J28" s="1254" t="s">
        <v>325</v>
      </c>
      <c r="K28" s="1270" t="s">
        <v>372</v>
      </c>
      <c r="L28" s="1265" t="s">
        <v>371</v>
      </c>
      <c r="M28" s="1228" t="s">
        <v>280</v>
      </c>
    </row>
    <row r="29" spans="1:13" s="1228" customFormat="1" ht="18" customHeight="1">
      <c r="A29" s="1234" t="s">
        <v>389</v>
      </c>
      <c r="B29" s="1240"/>
      <c r="C29" s="1245">
        <v>5.8000000000000003e-002</v>
      </c>
      <c r="D29" s="1250">
        <v>4.2000000000000003e-002</v>
      </c>
      <c r="E29" s="1253">
        <v>2.3e-002</v>
      </c>
      <c r="F29" s="1256">
        <v>0</v>
      </c>
      <c r="G29" s="1256">
        <v>0</v>
      </c>
      <c r="H29" s="1245">
        <v>2.1000000000000001e-002</v>
      </c>
      <c r="I29" s="1264">
        <v>1.4999999999999999e-002</v>
      </c>
      <c r="J29" s="1253" t="s">
        <v>314</v>
      </c>
      <c r="K29" s="1269" t="s">
        <v>339</v>
      </c>
      <c r="L29" s="1264" t="s">
        <v>266</v>
      </c>
      <c r="M29" s="1228" t="s">
        <v>280</v>
      </c>
    </row>
    <row r="30" spans="1:13" s="1228" customFormat="1" ht="18" customHeight="1">
      <c r="A30" s="1234" t="s">
        <v>390</v>
      </c>
      <c r="B30" s="1240"/>
      <c r="C30" s="1245">
        <v>4.7e-002</v>
      </c>
      <c r="D30" s="1250">
        <v>3.4000000000000002e-002</v>
      </c>
      <c r="E30" s="1253">
        <v>1.9e-002</v>
      </c>
      <c r="F30" s="1256">
        <v>0</v>
      </c>
      <c r="G30" s="1256">
        <v>0</v>
      </c>
      <c r="H30" s="1245">
        <v>2.e-002</v>
      </c>
      <c r="I30" s="1264">
        <v>1.7000000000000001e-002</v>
      </c>
      <c r="J30" s="1253" t="s">
        <v>314</v>
      </c>
      <c r="K30" s="1269" t="s">
        <v>339</v>
      </c>
      <c r="L30" s="1264" t="s">
        <v>266</v>
      </c>
      <c r="M30" s="1228" t="s">
        <v>280</v>
      </c>
    </row>
    <row r="31" spans="1:13" s="1228" customFormat="1" ht="18" customHeight="1">
      <c r="A31" s="1234" t="s">
        <v>94</v>
      </c>
      <c r="B31" s="1240"/>
      <c r="C31" s="1245">
        <v>8.2000000000000003e-002</v>
      </c>
      <c r="D31" s="1250">
        <v>6.e-002</v>
      </c>
      <c r="E31" s="1253">
        <v>3.3000000000000002e-002</v>
      </c>
      <c r="F31" s="1256">
        <v>0</v>
      </c>
      <c r="G31" s="1256">
        <v>0</v>
      </c>
      <c r="H31" s="1245">
        <v>1.7999999999999999e-002</v>
      </c>
      <c r="I31" s="1264">
        <v>1.2e-002</v>
      </c>
      <c r="J31" s="1253" t="s">
        <v>314</v>
      </c>
      <c r="K31" s="1269" t="s">
        <v>339</v>
      </c>
      <c r="L31" s="1264" t="s">
        <v>266</v>
      </c>
      <c r="M31" s="1228" t="s">
        <v>280</v>
      </c>
    </row>
    <row r="32" spans="1:13" s="1228" customFormat="1" ht="18" customHeight="1">
      <c r="A32" s="1234" t="s">
        <v>275</v>
      </c>
      <c r="B32" s="1240"/>
      <c r="C32" s="1245">
        <v>0.104</v>
      </c>
      <c r="D32" s="1250">
        <v>7.5999999999999998e-002</v>
      </c>
      <c r="E32" s="1253">
        <v>4.2000000000000003e-002</v>
      </c>
      <c r="F32" s="1256">
        <v>0</v>
      </c>
      <c r="G32" s="1256">
        <v>0</v>
      </c>
      <c r="H32" s="1245">
        <v>3.1e-002</v>
      </c>
      <c r="I32" s="1264">
        <v>2.4e-002</v>
      </c>
      <c r="J32" s="1253" t="s">
        <v>314</v>
      </c>
      <c r="K32" s="1269" t="s">
        <v>339</v>
      </c>
      <c r="L32" s="1264" t="s">
        <v>266</v>
      </c>
      <c r="M32" s="1228" t="s">
        <v>280</v>
      </c>
    </row>
    <row r="33" spans="1:13" s="1228" customFormat="1" ht="18" customHeight="1">
      <c r="A33" s="1234" t="s">
        <v>126</v>
      </c>
      <c r="B33" s="1240"/>
      <c r="C33" s="1245">
        <v>0.10199999999999999</v>
      </c>
      <c r="D33" s="1250">
        <v>7.3999999999999996e-002</v>
      </c>
      <c r="E33" s="1253">
        <v>4.1000000000000002e-002</v>
      </c>
      <c r="F33" s="1256">
        <v>0</v>
      </c>
      <c r="G33" s="1256">
        <v>0</v>
      </c>
      <c r="H33" s="1245">
        <v>1.4999999999999999e-002</v>
      </c>
      <c r="I33" s="1264">
        <v>1.2e-002</v>
      </c>
      <c r="J33" s="1253" t="s">
        <v>314</v>
      </c>
      <c r="K33" s="1269" t="s">
        <v>339</v>
      </c>
      <c r="L33" s="1264" t="s">
        <v>266</v>
      </c>
      <c r="M33" s="1228" t="s">
        <v>280</v>
      </c>
    </row>
    <row r="34" spans="1:13" s="1228" customFormat="1" ht="18" customHeight="1">
      <c r="A34" s="1234" t="s">
        <v>167</v>
      </c>
      <c r="B34" s="1240"/>
      <c r="C34" s="1245">
        <v>0.111</v>
      </c>
      <c r="D34" s="1250">
        <v>8.1000000000000003e-002</v>
      </c>
      <c r="E34" s="1253">
        <v>4.4999999999999998e-002</v>
      </c>
      <c r="F34" s="1256">
        <v>0</v>
      </c>
      <c r="G34" s="1256">
        <v>0</v>
      </c>
      <c r="H34" s="1245">
        <v>3.1e-002</v>
      </c>
      <c r="I34" s="1264">
        <v>2.3e-002</v>
      </c>
      <c r="J34" s="1253" t="s">
        <v>314</v>
      </c>
      <c r="K34" s="1269" t="s">
        <v>339</v>
      </c>
      <c r="L34" s="1264" t="s">
        <v>266</v>
      </c>
      <c r="M34" s="1228" t="s">
        <v>280</v>
      </c>
    </row>
    <row r="35" spans="1:13" s="1228" customFormat="1" ht="27.75" customHeight="1">
      <c r="A35" s="1234" t="s">
        <v>391</v>
      </c>
      <c r="B35" s="1240"/>
      <c r="C35" s="1245">
        <v>8.3000000000000004e-002</v>
      </c>
      <c r="D35" s="1250">
        <v>6.e-002</v>
      </c>
      <c r="E35" s="1253">
        <v>3.3000000000000002e-002</v>
      </c>
      <c r="F35" s="1256">
        <v>0</v>
      </c>
      <c r="G35" s="1256">
        <v>0</v>
      </c>
      <c r="H35" s="1245">
        <v>2.7e-002</v>
      </c>
      <c r="I35" s="1264">
        <v>2.3e-002</v>
      </c>
      <c r="J35" s="1253" t="s">
        <v>314</v>
      </c>
      <c r="K35" s="1269" t="s">
        <v>339</v>
      </c>
      <c r="L35" s="1264" t="s">
        <v>101</v>
      </c>
      <c r="M35" s="1228" t="s">
        <v>280</v>
      </c>
    </row>
    <row r="36" spans="1:13" s="1228" customFormat="1" ht="29.25" customHeight="1">
      <c r="A36" s="1234" t="s">
        <v>392</v>
      </c>
      <c r="B36" s="1240"/>
      <c r="C36" s="1245">
        <v>3.9e-002</v>
      </c>
      <c r="D36" s="1250">
        <v>2.9000000000000001e-002</v>
      </c>
      <c r="E36" s="1253">
        <v>1.6e-002</v>
      </c>
      <c r="F36" s="1256">
        <v>0</v>
      </c>
      <c r="G36" s="1256">
        <v>0</v>
      </c>
      <c r="H36" s="1245">
        <v>2.1000000000000001e-002</v>
      </c>
      <c r="I36" s="1264">
        <v>1.7000000000000001e-002</v>
      </c>
      <c r="J36" s="1253" t="s">
        <v>314</v>
      </c>
      <c r="K36" s="1269" t="s">
        <v>339</v>
      </c>
      <c r="L36" s="1264" t="s">
        <v>370</v>
      </c>
      <c r="M36" s="1228" t="s">
        <v>280</v>
      </c>
    </row>
    <row r="37" spans="1:13" s="1228" customFormat="1" ht="27.75" customHeight="1">
      <c r="A37" s="1234" t="s">
        <v>345</v>
      </c>
      <c r="B37" s="1240"/>
      <c r="C37" s="1245">
        <v>2.5999999999999999e-002</v>
      </c>
      <c r="D37" s="1250">
        <v>1.9e-002</v>
      </c>
      <c r="E37" s="1253">
        <v>1.e-002</v>
      </c>
      <c r="F37" s="1256">
        <v>0</v>
      </c>
      <c r="G37" s="1256">
        <v>0</v>
      </c>
      <c r="H37" s="1245">
        <v>1.4999999999999999e-002</v>
      </c>
      <c r="I37" s="1264">
        <v>1.0999999999999999e-002</v>
      </c>
      <c r="J37" s="1253" t="s">
        <v>314</v>
      </c>
      <c r="K37" s="1269" t="s">
        <v>339</v>
      </c>
      <c r="L37" s="1264" t="s">
        <v>370</v>
      </c>
      <c r="M37" s="1228" t="s">
        <v>280</v>
      </c>
    </row>
    <row r="38" spans="1:13" s="1228" customFormat="1" ht="27.75" customHeight="1">
      <c r="A38" s="1235" t="s">
        <v>109</v>
      </c>
      <c r="B38" s="1241"/>
      <c r="C38" s="1246">
        <v>2.5999999999999999e-002</v>
      </c>
      <c r="D38" s="1251">
        <v>1.9e-002</v>
      </c>
      <c r="E38" s="1254">
        <v>1.e-002</v>
      </c>
      <c r="F38" s="1258">
        <v>0</v>
      </c>
      <c r="G38" s="1261">
        <v>0</v>
      </c>
      <c r="H38" s="1246">
        <v>1.4999999999999999e-002</v>
      </c>
      <c r="I38" s="1265">
        <v>1.0999999999999999e-002</v>
      </c>
      <c r="J38" s="1254" t="s">
        <v>314</v>
      </c>
      <c r="K38" s="1270" t="s">
        <v>339</v>
      </c>
      <c r="L38" s="1265" t="s">
        <v>101</v>
      </c>
      <c r="M38" s="1228" t="s">
        <v>280</v>
      </c>
    </row>
  </sheetData>
  <mergeCells count="40">
    <mergeCell ref="C2:G2"/>
    <mergeCell ref="H2:L2"/>
    <mergeCell ref="C3:G3"/>
    <mergeCell ref="H3:I3"/>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2:B4"/>
    <mergeCell ref="J3:L4"/>
  </mergeCells>
  <phoneticPr fontId="20"/>
  <pageMargins left="0.75" right="0.75" top="0.73" bottom="0.52" header="0.51200000000000001" footer="0.27"/>
  <pageSetup paperSize="9" fitToWidth="1" fitToHeight="1" orientation="portrait" usePrinterDefaults="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dimension ref="A1:G36"/>
  <sheetViews>
    <sheetView topLeftCell="A10" zoomScaleSheetLayoutView="85" workbookViewId="0">
      <selection activeCell="C36" sqref="C36"/>
    </sheetView>
  </sheetViews>
  <sheetFormatPr defaultColWidth="9" defaultRowHeight="13.5"/>
  <cols>
    <col min="1" max="1" width="21.75" style="1228" customWidth="1"/>
    <col min="2" max="2" width="20.375" style="1228" customWidth="1"/>
    <col min="3" max="3" width="29.75" style="1228" customWidth="1"/>
    <col min="4" max="16384" width="9" style="1228"/>
  </cols>
  <sheetData>
    <row r="1" spans="1:7" ht="14.25">
      <c r="A1" s="1230" t="s">
        <v>461</v>
      </c>
      <c r="B1" s="1230"/>
      <c r="C1" s="1230"/>
    </row>
    <row r="2" spans="1:7" ht="27.75" customHeight="1">
      <c r="A2" s="1231" t="s">
        <v>59</v>
      </c>
      <c r="B2" s="1237"/>
      <c r="C2" s="1282" t="s">
        <v>331</v>
      </c>
      <c r="E2" s="1243" t="s">
        <v>138</v>
      </c>
      <c r="F2" s="1248"/>
      <c r="G2" s="1248"/>
    </row>
    <row r="3" spans="1:7" ht="18" customHeight="1">
      <c r="A3" s="1275" t="s">
        <v>75</v>
      </c>
      <c r="B3" s="1279"/>
      <c r="C3" s="1283">
        <v>2.4e-002</v>
      </c>
      <c r="E3" s="1244" t="s">
        <v>66</v>
      </c>
      <c r="F3" s="1249"/>
      <c r="G3" s="1249"/>
    </row>
    <row r="4" spans="1:7" ht="18" customHeight="1">
      <c r="A4" s="1276" t="s">
        <v>56</v>
      </c>
      <c r="B4" s="1279"/>
      <c r="C4" s="1283">
        <v>2.4e-002</v>
      </c>
      <c r="E4" s="1244" t="s">
        <v>130</v>
      </c>
      <c r="F4" s="1249" t="s">
        <v>91</v>
      </c>
      <c r="G4" s="1249" t="s">
        <v>131</v>
      </c>
    </row>
    <row r="5" spans="1:7" ht="18" customHeight="1">
      <c r="A5" s="1276" t="s">
        <v>329</v>
      </c>
      <c r="B5" s="1279"/>
      <c r="C5" s="1283">
        <v>2.4e-002</v>
      </c>
    </row>
    <row r="6" spans="1:7" ht="18" customHeight="1">
      <c r="A6" s="1276" t="s">
        <v>393</v>
      </c>
      <c r="B6" s="1279"/>
      <c r="C6" s="1283">
        <v>1.0999999999999999e-002</v>
      </c>
    </row>
    <row r="7" spans="1:7" ht="18" customHeight="1">
      <c r="A7" s="1276" t="s">
        <v>4</v>
      </c>
      <c r="B7" s="1279"/>
      <c r="C7" s="1283">
        <v>1.0999999999999999e-002</v>
      </c>
    </row>
    <row r="8" spans="1:7" ht="18" customHeight="1">
      <c r="A8" s="1276" t="s">
        <v>58</v>
      </c>
      <c r="B8" s="1279"/>
      <c r="C8" s="1283">
        <v>1.0999999999999999e-002</v>
      </c>
    </row>
    <row r="9" spans="1:7" ht="18" customHeight="1">
      <c r="A9" s="1276" t="s">
        <v>395</v>
      </c>
      <c r="B9" s="1279"/>
      <c r="C9" s="1283">
        <v>1.e-002</v>
      </c>
    </row>
    <row r="10" spans="1:7" ht="18" customHeight="1">
      <c r="A10" s="1276" t="s">
        <v>396</v>
      </c>
      <c r="B10" s="1279"/>
      <c r="C10" s="1283">
        <v>1.4999999999999999e-002</v>
      </c>
    </row>
    <row r="11" spans="1:7" ht="18" customHeight="1">
      <c r="A11" s="1276" t="s">
        <v>60</v>
      </c>
      <c r="B11" s="1279"/>
      <c r="C11" s="1283">
        <v>1.4999999999999999e-002</v>
      </c>
    </row>
    <row r="12" spans="1:7" ht="18" customHeight="1">
      <c r="A12" s="1276" t="s">
        <v>312</v>
      </c>
      <c r="B12" s="1279"/>
      <c r="C12" s="1283">
        <v>2.3e-002</v>
      </c>
    </row>
    <row r="13" spans="1:7" ht="18" customHeight="1">
      <c r="A13" s="1276" t="s">
        <v>257</v>
      </c>
      <c r="B13" s="1279"/>
      <c r="C13" s="1283">
        <v>1.7000000000000001e-002</v>
      </c>
    </row>
    <row r="14" spans="1:7" ht="18" customHeight="1">
      <c r="A14" s="1276" t="s">
        <v>62</v>
      </c>
      <c r="B14" s="1279"/>
      <c r="C14" s="1283">
        <v>1.7000000000000001e-002</v>
      </c>
    </row>
    <row r="15" spans="1:7" ht="18" customHeight="1">
      <c r="A15" s="1276" t="s">
        <v>397</v>
      </c>
      <c r="B15" s="1279"/>
      <c r="C15" s="1283">
        <v>2.3e-002</v>
      </c>
    </row>
    <row r="16" spans="1:7" ht="18" customHeight="1">
      <c r="A16" s="1276" t="s">
        <v>40</v>
      </c>
      <c r="B16" s="1279"/>
      <c r="C16" s="1283">
        <v>1.6e-002</v>
      </c>
    </row>
    <row r="17" spans="1:3" ht="18" customHeight="1">
      <c r="A17" s="1276" t="s">
        <v>61</v>
      </c>
      <c r="B17" s="1279"/>
      <c r="C17" s="1283">
        <v>1.6e-002</v>
      </c>
    </row>
    <row r="18" spans="1:3" ht="18" customHeight="1">
      <c r="A18" s="1276" t="s">
        <v>388</v>
      </c>
      <c r="B18" s="1279"/>
      <c r="C18" s="1283">
        <v>1.6e-002</v>
      </c>
    </row>
    <row r="19" spans="1:3" ht="18" customHeight="1">
      <c r="A19" s="1276" t="s">
        <v>64</v>
      </c>
      <c r="B19" s="1279"/>
      <c r="C19" s="1283">
        <v>8.0000000000000002e-003</v>
      </c>
    </row>
    <row r="20" spans="1:3" ht="18" customHeight="1">
      <c r="A20" s="1276" t="s">
        <v>147</v>
      </c>
      <c r="B20" s="1279"/>
      <c r="C20" s="1283">
        <v>8.0000000000000002e-003</v>
      </c>
    </row>
    <row r="21" spans="1:3" ht="18" customHeight="1">
      <c r="A21" s="1276" t="s">
        <v>67</v>
      </c>
      <c r="B21" s="1279"/>
      <c r="C21" s="1283">
        <v>5.0000000000000001e-003</v>
      </c>
    </row>
    <row r="22" spans="1:3" ht="18" customHeight="1">
      <c r="A22" s="1276" t="s">
        <v>182</v>
      </c>
      <c r="B22" s="1279"/>
      <c r="C22" s="1283">
        <v>5.0000000000000001e-003</v>
      </c>
    </row>
    <row r="23" spans="1:3" ht="18" customHeight="1">
      <c r="A23" s="1276" t="s">
        <v>19</v>
      </c>
      <c r="B23" s="1279"/>
      <c r="C23" s="1283">
        <v>5.0000000000000001e-003</v>
      </c>
    </row>
    <row r="24" spans="1:3" ht="18" customHeight="1">
      <c r="A24" s="1277" t="s">
        <v>134</v>
      </c>
      <c r="B24" s="1280"/>
      <c r="C24" s="1283">
        <v>5.0000000000000001e-003</v>
      </c>
    </row>
    <row r="25" spans="1:3" ht="18" customHeight="1">
      <c r="A25" s="1278" t="s">
        <v>382</v>
      </c>
      <c r="B25" s="1281"/>
      <c r="C25" s="1284">
        <v>2.4e-002</v>
      </c>
    </row>
    <row r="26" spans="1:3" ht="18" customHeight="1">
      <c r="A26" s="1277" t="s">
        <v>383</v>
      </c>
      <c r="B26" s="1280"/>
      <c r="C26" s="1285">
        <v>1.0999999999999999e-002</v>
      </c>
    </row>
    <row r="27" spans="1:3" ht="18" customHeight="1">
      <c r="A27" s="1276" t="s">
        <v>389</v>
      </c>
      <c r="B27" s="1279"/>
      <c r="C27" s="1283">
        <v>1.0999999999999999e-002</v>
      </c>
    </row>
    <row r="28" spans="1:3" ht="18" customHeight="1">
      <c r="A28" s="1276" t="s">
        <v>390</v>
      </c>
      <c r="B28" s="1279"/>
      <c r="C28" s="1283">
        <v>1.e-002</v>
      </c>
    </row>
    <row r="29" spans="1:3" ht="18" customHeight="1">
      <c r="A29" s="1276" t="s">
        <v>94</v>
      </c>
      <c r="B29" s="1279"/>
      <c r="C29" s="1283">
        <v>1.4999999999999999e-002</v>
      </c>
    </row>
    <row r="30" spans="1:3" ht="18" customHeight="1">
      <c r="A30" s="1276" t="s">
        <v>275</v>
      </c>
      <c r="B30" s="1279"/>
      <c r="C30" s="1283">
        <v>2.3e-002</v>
      </c>
    </row>
    <row r="31" spans="1:3" ht="18" customHeight="1">
      <c r="A31" s="1276" t="s">
        <v>126</v>
      </c>
      <c r="B31" s="1279"/>
      <c r="C31" s="1283">
        <v>1.7000000000000001e-002</v>
      </c>
    </row>
    <row r="32" spans="1:3" ht="18" customHeight="1">
      <c r="A32" s="1276" t="s">
        <v>167</v>
      </c>
      <c r="B32" s="1279"/>
      <c r="C32" s="1283">
        <v>2.3e-002</v>
      </c>
    </row>
    <row r="33" spans="1:3" ht="18" customHeight="1">
      <c r="A33" s="1276" t="s">
        <v>391</v>
      </c>
      <c r="B33" s="1279"/>
      <c r="C33" s="1283">
        <v>1.6e-002</v>
      </c>
    </row>
    <row r="34" spans="1:3" ht="18" customHeight="1">
      <c r="A34" s="1276" t="s">
        <v>392</v>
      </c>
      <c r="B34" s="1279"/>
      <c r="C34" s="1283">
        <v>8.0000000000000002e-003</v>
      </c>
    </row>
    <row r="35" spans="1:3" ht="18" customHeight="1">
      <c r="A35" s="1276" t="s">
        <v>345</v>
      </c>
      <c r="B35" s="1279"/>
      <c r="C35" s="1283">
        <v>5.0000000000000001e-003</v>
      </c>
    </row>
    <row r="36" spans="1:3" ht="18" customHeight="1">
      <c r="A36" s="1277" t="s">
        <v>109</v>
      </c>
      <c r="B36" s="1280"/>
      <c r="C36" s="1285">
        <v>5.0000000000000001e-003</v>
      </c>
    </row>
  </sheetData>
  <mergeCells count="3">
    <mergeCell ref="A2:B2"/>
    <mergeCell ref="E2:G2"/>
    <mergeCell ref="E3:G3"/>
  </mergeCells>
  <phoneticPr fontId="20"/>
  <pageMargins left="0.75" right="0.75" top="0.73" bottom="0.52" header="0.51200000000000001" footer="0.27"/>
  <pageSetup paperSize="9"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9</vt:i4>
      </vt:variant>
    </vt:vector>
  </HeadingPairs>
  <TitlesOfParts>
    <vt:vector size="9" baseType="lpstr">
      <vt:lpstr>はじめに</vt:lpstr>
      <vt:lpstr>(入力①) 基本情報入力シート</vt:lpstr>
      <vt:lpstr>(入力②-1)別紙様式2-2 個表_処遇</vt:lpstr>
      <vt:lpstr>(入力②‐2)別紙様式2-3 個表_特定</vt:lpstr>
      <vt:lpstr>(入力②-3)別紙様式2-4 個表_ベースアップ</vt:lpstr>
      <vt:lpstr>(入力③)別紙様式2-1 計画書_総括表</vt:lpstr>
      <vt:lpstr>県集計用</vt:lpstr>
      <vt:lpstr>【参考】数式用</vt:lpstr>
      <vt:lpstr>【参考】数式用2</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2021-03-17T09:08:00Z</dcterms:created>
  <dcterms:modified xsi:type="dcterms:W3CDTF">2022-08-16T04:38:51Z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2022-08-16T04:38:51Z</vt:filetime>
  </property>
</Properties>
</file>