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160" yWindow="-16320" windowWidth="2370" windowHeight="15840" tabRatio="867" firstSheet="2" activeTab="5"/>
  </bookViews>
  <sheets>
    <sheet name="はじめに" sheetId="74" r:id="rId1"/>
    <sheet name="(入力①) 基本情報入力シート" sheetId="73" r:id="rId2"/>
    <sheet name="(入力②-1)別紙様式2-2 個表_処遇" sheetId="9" r:id="rId3"/>
    <sheet name="(入力②‐2)別紙様式2-3 個表_特定" sheetId="72" r:id="rId4"/>
    <sheet name="(入力②-3)別紙様式2-4 個表_ベースアップ" sheetId="77" r:id="rId5"/>
    <sheet name="(入力③)別紙様式2-1 計画書_総括表" sheetId="70" r:id="rId6"/>
    <sheet name="【参考】数式用" sheetId="16" state="hidden" r:id="rId7"/>
    <sheet name="【参考】数式用2" sheetId="76" state="hidden" r:id="rId8"/>
  </sheets>
  <definedNames>
    <definedName name="_xlnm._FilterDatabase" localSheetId="2" hidden="1">'(入力②-1)別紙様式2-2 個表_処遇'!$L$11:$AH$11</definedName>
    <definedName name="_xlnm._FilterDatabase" localSheetId="3" hidden="1">'(入力②‐2)別紙様式2-3 個表_特定'!$L$11:$AI$11</definedName>
    <definedName name="_xlnm._FilterDatabase" localSheetId="4" hidden="1">'(入力②-3)別紙様式2-4 個表_ベースアップ'!$B$11:$AL$111</definedName>
    <definedName name="_xlnm._FilterDatabase" localSheetId="6" hidden="1">#REF!</definedName>
    <definedName name="_xlnm._FilterDatabase" localSheetId="7" hidden="1">#REF!</definedName>
    <definedName name="_xlnm.Print_Area" localSheetId="1">'(入力①) 基本情報入力シート'!$A$1:$AA$52</definedName>
    <definedName name="_xlnm.Print_Area" localSheetId="2">'(入力②-1)別紙様式2-2 個表_処遇'!$A$1:$AH$31</definedName>
    <definedName name="_xlnm.Print_Area" localSheetId="3">'(入力②‐2)別紙様式2-3 個表_特定'!$A$1:$AI$31</definedName>
    <definedName name="_xlnm.Print_Area" localSheetId="4">'(入力②-3)別紙様式2-4 個表_ベースアップ'!$A$1:$AL$31</definedName>
    <definedName name="_xlnm.Print_Area" localSheetId="5">'(入力③)別紙様式2-1 計画書_総括表'!$A$1:$AL$232</definedName>
    <definedName name="_xlnm.Print_Area" localSheetId="6">'【参考】数式用'!$A$1:$I$28</definedName>
    <definedName name="_xlnm.Print_Area" localSheetId="7">'【参考】数式用2'!$A$1:$C$26</definedName>
    <definedName name="_xlnm.Print_Area" localSheetId="0">はじめに!$A$1:$F$31</definedName>
    <definedName name="_xlnm.Print_Titles" localSheetId="2">'(入力②-1)別紙様式2-2 個表_処遇'!$7:$11</definedName>
    <definedName name="_xlnm.Print_Titles" localSheetId="3">'(入力②‐2)別紙様式2-3 個表_特定'!$7:$11</definedName>
    <definedName name="_xlnm.Print_Titles" localSheetId="4">'(入力②-3)別紙様式2-4 個表_ベースアップ'!$7:$11</definedName>
    <definedName name="www" localSheetId="3">#REF!</definedName>
    <definedName name="www" localSheetId="4">#REF!</definedName>
    <definedName name="www" localSheetId="7">#REF!</definedName>
    <definedName name="www" localSheetId="0">#REF!</definedName>
    <definedName name="www">#REF!</definedName>
    <definedName name="サービス" localSheetId="3">#REF!</definedName>
    <definedName name="サービス" localSheetId="4">#REF!</definedName>
    <definedName name="サービス" localSheetId="5">#REF!</definedName>
    <definedName name="サービス" localSheetId="7">#REF!</definedName>
    <definedName name="サービス">#REF!</definedName>
    <definedName name="サービス種別">#REF!</definedName>
    <definedName name="サービス名" localSheetId="4">#REF!</definedName>
    <definedName name="サービス名" localSheetId="7">'【参考】数式用2'!$A$3:$A$26</definedName>
    <definedName name="サービス名" localSheetId="0">#REF!</definedName>
    <definedName name="サービス名">'【参考】数式用'!$A$5:$A$28</definedName>
    <definedName name="一覧">#REF!</definedName>
    <definedName name="種類">#REF!</definedName>
    <definedName name="特定" localSheetId="4">#REF!</definedName>
    <definedName name="特定" localSheetId="7">#REF!</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<sst xmlns="http://schemas.openxmlformats.org/spreadsheetml/2006/main" xmlns:r="http://schemas.openxmlformats.org/officeDocument/2006/relationships" count="494" uniqueCount="494">
  <si>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</si>
  <si>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</si>
  <si>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</si>
  <si>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</si>
  <si>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</si>
  <si>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</si>
  <si>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</si>
  <si>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</si>
  <si>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</si>
  <si>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</si>
  <si>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</si>
  <si>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</si>
  <si>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</si>
  <si>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</si>
  <si>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</si>
  <si>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</si>
  <si>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</si>
  <si>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</si>
  <si>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</si>
  <si>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</si>
  <si>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</si>
  <si>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</si>
  <si>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</si>
  <si>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</si>
  <si>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</si>
  <si>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</si>
  <si>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</si>
  <si>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</si>
  <si>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</si>
  <si>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</si>
  <si>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</si>
  <si>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</si>
  <si>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</si>
  <si>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</si>
  <si>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</si>
  <si>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</si>
  <si>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</si>
  <si>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</si>
  <si>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</si>
  <si>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</si>
  <si>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</si>
  <si>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8"/>
  </si>
  <si>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</si>
  <si>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</si>
  <si>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</si>
  <si>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</si>
  <si>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</si>
  <si>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</si>
  <si>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</si>
  <si>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</si>
  <si>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</si>
  <si>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</si>
  <si>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</si>
  <si>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</si>
  <si>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</si>
  <si>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</si>
  <si>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</si>
  <si>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</si>
  <si>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</si>
  <si>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</si>
  <si>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</si>
  <si>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</si>
  <si>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</si>
  <si>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</si>
  <si>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</si>
  <si>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</si>
  <si>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</si>
  <si>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</si>
  <si>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</si>
  <si>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</si>
  <si>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</si>
  <si>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</si>
  <si>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</si>
  <si>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</si>
  <si>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</si>
  <si>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</si>
  <si>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</si>
  <si>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</si>
  <si>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</si>
  <si>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</si>
  <si>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</si>
  <si>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</si>
  <si>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</si>
  <si>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</si>
  <si>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</si>
  <si>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</si>
  <si>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</si>
  <si>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</si>
  <si>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</si>
  <si>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</si>
  <si>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</si>
  <si>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</si>
  <si>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</si>
  <si>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</si>
  <si>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</si>
  <si>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</si>
  <si>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</si>
  <si>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</si>
  <si>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</si>
  <si>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</si>
  <si>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</si>
  <si>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</si>
  <si>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</si>
  <si>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</si>
  <si>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</si>
  <si>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</si>
  <si>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</si>
  <si>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</si>
  <si>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9"/>
  </si>
  <si>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</si>
  <si>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</si>
  <si>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</si>
  <si>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</si>
  <si>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</si>
  <si>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</si>
  <si>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</si>
  <si>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</si>
  <si>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</si>
  <si>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</si>
  <si>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</si>
  <si>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</si>
  <si>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</si>
  <si>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</si>
  <si>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</si>
  <si>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</si>
  <si>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</si>
  <si>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</si>
  <si>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</si>
  <si>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</si>
  <si>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</si>
  <si>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</si>
  <si>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</si>
  <si>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</si>
  <si>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</si>
  <si>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</si>
  <si>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</si>
  <si>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</si>
  <si>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</si>
  <si>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</si>
  <si>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</si>
  <si>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</si>
  <si>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</si>
  <si>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</si>
  <si>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</si>
  <si>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</si>
  <si>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</si>
  <si>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</si>
  <si>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</si>
  <si>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</si>
  <si>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</si>
  <si>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9"/>
  </si>
  <si>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</si>
  <si>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</si>
  <si>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8"/>
  </si>
  <si>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</si>
  <si>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</si>
  <si>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</si>
  <si>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</si>
  <si>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</si>
  <si>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</si>
  <si>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</si>
  <si>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</si>
  <si>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</si>
  <si>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</si>
  <si>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</si>
  <si>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</si>
  <si>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</si>
  <si>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</si>
  <si>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</si>
  <si>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</si>
  <si>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</si>
  <si>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</si>
  <si>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</si>
  <si>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</si>
  <si>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</si>
  <si>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</si>
  <si>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</si>
  <si>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</si>
  <si>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</si>
  <si>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</si>
  <si>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</si>
  <si>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</si>
  <si>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</si>
  <si>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</si>
  <si>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</si>
  <si>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</si>
  <si>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</si>
  <si>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</si>
  <si>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</si>
  <si>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</si>
  <si>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</si>
  <si>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</si>
  <si>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</si>
  <si>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</si>
  <si>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</si>
  <si>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</si>
  <si>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</si>
  <si>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</si>
  <si>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</si>
  <si>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</si>
  <si>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</si>
  <si>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</si>
  <si>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</si>
  <si>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</si>
  <si>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</si>
  <si>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</si>
  <si>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</si>
  <si>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</si>
  <si>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</si>
  <si>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</si>
  <si>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</si>
  <si>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</si>
  <si>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</si>
  <si>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</si>
  <si>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</si>
  <si>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</si>
  <si>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</si>
  <si>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</si>
  <si>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</si>
  <si>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</si>
  <si>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</si>
  <si>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</si>
  <si>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</si>
  <si>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</si>
  <si>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</si>
  <si>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</si>
  <si>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</si>
  <si>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9"/>
  </si>
  <si>
    <t>・基本情報</t>
    <rPh sb="1" eb="3">
      <t>キホン</t>
    </rPh>
    <phoneticPr fontId="89"/>
  </si>
  <si>
    <t>(</t>
  </si>
  <si>
    <t>１　提出先に関する情報</t>
    <rPh sb="2" eb="4">
      <t>テイシュツ</t>
    </rPh>
    <rPh sb="4" eb="5">
      <t>サキ</t>
    </rPh>
    <rPh sb="6" eb="7">
      <t>カン</t>
    </rPh>
    <rPh sb="9" eb="11">
      <t>ジョウホウ</t>
    </rPh>
    <phoneticPr fontId="89"/>
  </si>
  <si>
    <t>２　基本情報</t>
    <rPh sb="2" eb="4">
      <t>キホン</t>
    </rPh>
    <rPh sb="4" eb="6">
      <t>ジョウホウ</t>
    </rPh>
    <phoneticPr fontId="89"/>
  </si>
  <si>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</si>
  <si>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</si>
  <si>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</si>
  <si>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</si>
  <si>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</si>
  <si>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</si>
  <si>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8"/>
  </si>
  <si>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</si>
  <si>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</si>
  <si>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</si>
  <si>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</si>
  <si>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</si>
  <si>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</si>
  <si>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</si>
  <si>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</si>
  <si>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</si>
  <si>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</si>
  <si>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</si>
  <si>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</si>
  <si>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</si>
  <si>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</si>
  <si>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</si>
  <si>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</si>
  <si>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</si>
  <si>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</si>
  <si>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</si>
  <si>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</si>
  <si>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</si>
  <si>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</si>
  <si>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</si>
  <si>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</si>
  <si>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</si>
  <si>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</si>
  <si>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</si>
  <si>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</si>
  <si>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</si>
  <si>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</si>
  <si>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</si>
  <si>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</si>
  <si>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</si>
  <si>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</si>
  <si>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</si>
  <si>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</si>
  <si>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</si>
  <si>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</si>
  <si>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</si>
  <si>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</si>
  <si>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</si>
  <si>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</si>
  <si>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</si>
  <si>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</si>
  <si>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</si>
  <si>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</si>
  <si>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</si>
  <si>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</si>
  <si>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</si>
  <si>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</si>
  <si>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</si>
  <si>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</si>
  <si>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9"/>
  </si>
  <si>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</si>
  <si>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</si>
  <si>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</si>
  <si>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</si>
  <si>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</si>
  <si>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</si>
  <si>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</si>
  <si>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</si>
  <si>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</si>
  <si>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</si>
  <si>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</si>
  <si>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</si>
  <si>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</si>
  <si>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</si>
  <si>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</si>
  <si>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</si>
  <si>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</si>
  <si>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</si>
  <si>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</si>
  <si>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9"/>
  </si>
  <si>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</si>
  <si>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</si>
  <si>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</si>
  <si>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</si>
  <si>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</si>
  <si>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</si>
  <si>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</si>
  <si>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</si>
  <si>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</si>
  <si>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</si>
  <si>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</si>
  <si>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</si>
  <si>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</si>
  <si>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</si>
  <si>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</si>
  <si>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</si>
  <si>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</si>
  <si>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</si>
  <si>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</si>
  <si>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</si>
  <si>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</si>
  <si>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</si>
  <si>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</si>
  <si>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</si>
  <si>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9"/>
  </si>
  <si>
    <t>特定事業所加算（Ⅰ）</t>
    <rPh sb="0" eb="7">
      <t>ト</t>
    </rPh>
    <phoneticPr fontId="89"/>
  </si>
  <si>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</si>
  <si>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</si>
  <si>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</si>
  <si>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</si>
  <si>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</si>
  <si>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</si>
  <si>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</si>
  <si>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</si>
  <si>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</si>
  <si>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</si>
  <si>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</si>
  <si>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</si>
  <si>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</si>
  <si>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</si>
  <si>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</si>
  <si>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</si>
  <si>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</si>
  <si>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</si>
  <si>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</si>
  <si>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</si>
  <si>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</si>
  <si>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</si>
  <si>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</si>
  <si>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</si>
  <si>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</si>
  <si>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</si>
  <si>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</si>
  <si>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</si>
  <si>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</si>
  <si>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</si>
  <si>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</si>
  <si>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</si>
  <si>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</si>
  <si>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</si>
  <si>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</si>
  <si>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</si>
  <si>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</si>
  <si>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</si>
  <si>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</si>
  <si>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</si>
  <si>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</si>
  <si>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</si>
  <si>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</si>
  <si>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t>
  </si>
  <si>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</si>
  <si>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</si>
  <si>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</si>
  <si>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</si>
  <si>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8"/>
  </si>
  <si>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</si>
  <si>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</si>
  <si>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</si>
  <si>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</si>
  <si>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</si>
  <si>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</si>
  <si>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</si>
  <si>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</si>
  <si>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</si>
  <si>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</si>
  <si>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</si>
  <si>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</si>
  <si>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</si>
  <si>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</si>
  <si>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</si>
  <si>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</si>
  <si>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</si>
  <si>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</si>
  <si>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</si>
  <si>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</si>
  <si>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</si>
  <si>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</si>
  <si>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</si>
  <si>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</si>
  <si>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</si>
  <si>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</si>
  <si>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</si>
  <si>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</si>
  <si>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</si>
  <si>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</si>
  <si>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</si>
  <si>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</si>
  <si>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</si>
  <si>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</si>
  <si>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</si>
  <si>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</si>
  <si>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</si>
  <si>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</si>
  <si>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</si>
  <si>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</si>
  <si>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加算Ⅲ</t>
  </si>
  <si>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</si>
  <si>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</si>
  <si>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</si>
  <si>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</si>
  <si>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</si>
  <si>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</si>
  <si>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</si>
  <si>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</si>
  <si>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</si>
  <si>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</si>
  <si>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</si>
  <si>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</si>
  <si>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</si>
  <si>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</si>
  <si>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</si>
  <si>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</si>
  <si>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</si>
  <si>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</si>
  <si>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</si>
  <si>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</si>
  <si>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</si>
  <si>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</si>
  <si>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</si>
  <si>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</si>
  <si>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</si>
  <si>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</si>
  <si>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</si>
  <si>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</si>
  <si>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</si>
  <si>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</si>
  <si>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</si>
  <si>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</si>
  <si>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</si>
  <si>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</si>
  <si>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</si>
  <si>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</si>
  <si>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</si>
  <si>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</si>
  <si>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</si>
  <si>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</si>
  <si>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</si>
  <si>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</si>
  <si>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</si>
  <si>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</si>
  <si>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</si>
  <si>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</si>
  <si>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</si>
  <si>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</si>
  <si>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介護老人福祉施設</t>
    <rPh sb="0" eb="2">
      <t>カイゴ</t>
    </rPh>
    <rPh sb="2" eb="4">
      <t>ロウジン</t>
    </rPh>
    <rPh sb="4" eb="6">
      <t>フクシ</t>
    </rPh>
    <rPh sb="6" eb="8">
      <t>シセツ</t>
    </rPh>
    <phoneticPr fontId="88"/>
  </si>
  <si>
    <t>(1)～(6)には、それぞれの加算による賃金改善を行った場合の法定福利費等の事業主負担の増加分を含めることができる。</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</si>
  <si>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</si>
  <si>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</si>
  <si>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</si>
  <si>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8"/>
  </si>
  <si>
    <t>介護保険事業所名称０３</t>
    <rPh sb="0" eb="2">
      <t>カイゴ</t>
    </rPh>
    <rPh sb="2" eb="4">
      <t>ホケン</t>
    </rPh>
    <rPh sb="4" eb="7">
      <t>ジギョウショ</t>
    </rPh>
    <rPh sb="7" eb="9">
      <t>メイショウ</t>
    </rPh>
    <phoneticPr fontId="88"/>
  </si>
  <si>
    <t>千代田区霞が関１－２－２</t>
  </si>
  <si>
    <t>厚労　花子</t>
    <rPh sb="0" eb="2">
      <t>コウロウ</t>
    </rPh>
    <rPh sb="3" eb="5">
      <t>ハナコ</t>
    </rPh>
    <phoneticPr fontId="20"/>
  </si>
  <si>
    <t>03-3571-0000</t>
  </si>
  <si>
    <t>03-3591-9999</t>
  </si>
  <si>
    <t>aaa@aaa.aa.jp</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</si>
  <si>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</si>
  <si>
    <t xml:space="preserve">
算定する処遇改善加算の区分</t>
  </si>
  <si>
    <t>③処遇改善加算の取得状況／④ベースアップ等加算の算定対象月</t>
    <rPh sb="20" eb="21">
      <t>トウ</t>
    </rPh>
    <rPh sb="21" eb="23">
      <t>カサン</t>
    </rPh>
    <rPh sb="24" eb="26">
      <t>サンテイ</t>
    </rPh>
    <rPh sb="26" eb="28">
      <t>タイショウ</t>
    </rPh>
    <rPh sb="28" eb="29">
      <t>ツキ</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</si>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</sst>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1" formatCode="#,##0.0_ "/>
    <numFmt numFmtId="176" formatCode="#,##0_ "/>
    <numFmt numFmtId="180" formatCode="#,##0_ ;[Red]\-#,##0\ "/>
    <numFmt numFmtId="178" formatCode="#,##0_);[Red]\(#,##0\)"/>
    <numFmt numFmtId="179" formatCode="0.0%"/>
    <numFmt numFmtId="183" formatCode="0.000_);[Red]\(0.000\)"/>
    <numFmt numFmtId="177" formatCode="0.00_ "/>
    <numFmt numFmtId="182" formatCode="0.0_ "/>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4"/>
      <color theme="1"/>
      <name val="ＭＳ Ｐ明朝"/>
      <family val="1"/>
    </font>
    <font>
      <sz val="11"/>
      <color theme="1"/>
      <name val="ＭＳ Ｐ明朝"/>
      <family val="1"/>
    </font>
    <font>
      <sz val="12"/>
      <color theme="1"/>
      <name val="ＭＳ Ｐ明朝"/>
      <family val="1"/>
    </font>
    <font>
      <sz val="11"/>
      <color auto="1"/>
      <name val="ＭＳ Ｐゴシック"/>
      <family val="3"/>
    </font>
    <font>
      <b/>
      <sz val="12"/>
      <color theme="1"/>
      <name val="ＭＳ Ｐ明朝"/>
      <family val="1"/>
    </font>
    <font>
      <sz val="10"/>
      <color theme="1"/>
      <name val="ＭＳ Ｐ明朝"/>
      <family val="1"/>
    </font>
    <font>
      <sz val="9"/>
      <color theme="1"/>
      <name val="ＭＳ Ｐ明朝"/>
      <family val="1"/>
    </font>
    <font>
      <sz val="9"/>
      <color auto="1"/>
      <name val="ＭＳ Ｐ明朝"/>
      <family val="1"/>
    </font>
    <font>
      <b/>
      <sz val="11"/>
      <color theme="1"/>
      <name val="ＭＳ Ｐ明朝"/>
      <family val="1"/>
    </font>
    <font>
      <sz val="12"/>
      <color auto="1"/>
      <name val="ＭＳ Ｐ明朝"/>
      <family val="1"/>
    </font>
    <font>
      <sz val="14"/>
      <color auto="1"/>
      <name val="ＭＳ Ｐ明朝"/>
      <family val="1"/>
    </font>
    <font>
      <sz val="10"/>
      <color auto="1"/>
      <name val="ＭＳ Ｐ明朝"/>
      <family val="1"/>
    </font>
    <font>
      <sz val="10.5"/>
      <color auto="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C000"/>
        <bgColor indexed="64"/>
      </patternFill>
    </fill>
    <fill>
      <patternFill patternType="solid">
        <fgColor theme="9" tint="0.8"/>
        <bgColor indexed="64"/>
      </patternFill>
    </fill>
    <fill>
      <patternFill patternType="solid">
        <fgColor theme="0" tint="-5.e-002"/>
        <bgColor indexed="64"/>
      </patternFill>
    </fill>
    <fill>
      <patternFill patternType="solid">
        <fgColor indexed="41"/>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ck">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43" fillId="0" borderId="0" applyFont="0" applyFill="0" applyBorder="0" applyAlignment="0" applyProtection="0">
      <alignment vertical="center"/>
    </xf>
    <xf numFmtId="9" fontId="43"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38" fillId="26" borderId="41" xfId="46"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38" fillId="26" borderId="47" xfId="46"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38" fillId="26" borderId="58" xfId="46"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41" fillId="0" borderId="0" xfId="0" applyFont="1" applyFill="1">
      <alignment vertical="center"/>
    </xf>
    <xf numFmtId="0" fontId="42" fillId="0" borderId="1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vertical="center"/>
    </xf>
    <xf numFmtId="0" fontId="41" fillId="29" borderId="14" xfId="0" applyFont="1" applyFill="1" applyBorder="1" applyAlignment="1">
      <alignment horizontal="center" vertical="center" textRotation="255" wrapText="1"/>
    </xf>
    <xf numFmtId="0" fontId="41" fillId="29" borderId="16" xfId="0" applyFont="1" applyFill="1" applyBorder="1" applyAlignment="1">
      <alignment horizontal="center" vertical="center" textRotation="255" wrapText="1"/>
    </xf>
    <xf numFmtId="0" fontId="41" fillId="29" borderId="15" xfId="0" applyFont="1" applyFill="1" applyBorder="1" applyAlignment="1">
      <alignment horizontal="center" vertical="center" textRotation="255" wrapText="1"/>
    </xf>
    <xf numFmtId="0" fontId="42" fillId="0" borderId="12" xfId="0" applyFont="1" applyFill="1" applyBorder="1" applyAlignment="1">
      <alignment vertical="center" wrapText="1"/>
    </xf>
    <xf numFmtId="0" fontId="40" fillId="0" borderId="0" xfId="0" applyFont="1" applyFill="1" applyAlignment="1">
      <alignment vertical="center"/>
    </xf>
    <xf numFmtId="0" fontId="42" fillId="0" borderId="44" xfId="0" applyFont="1" applyFill="1" applyBorder="1" applyAlignment="1">
      <alignment vertical="center"/>
    </xf>
    <xf numFmtId="0" fontId="42" fillId="29" borderId="38" xfId="0" applyFont="1" applyFill="1" applyBorder="1" applyAlignment="1">
      <alignment horizontal="center" vertical="center" wrapText="1" shrinkToFit="1"/>
    </xf>
    <xf numFmtId="0" fontId="42" fillId="29" borderId="60" xfId="0" applyFont="1" applyFill="1" applyBorder="1" applyAlignment="1">
      <alignment horizontal="center" vertical="center" wrapText="1" shrinkToFit="1"/>
    </xf>
    <xf numFmtId="0" fontId="42" fillId="29" borderId="53" xfId="0" applyFont="1" applyFill="1" applyBorder="1" applyAlignment="1">
      <alignment horizontal="center" vertical="center" wrapText="1" shrinkToFit="1"/>
    </xf>
    <xf numFmtId="0" fontId="42" fillId="0" borderId="62" xfId="0" applyFont="1" applyFill="1" applyBorder="1" applyAlignment="1">
      <alignment horizontal="center" vertical="center"/>
    </xf>
    <xf numFmtId="0" fontId="42" fillId="0" borderId="13" xfId="0" applyFont="1" applyFill="1" applyBorder="1" applyAlignment="1">
      <alignment horizontal="center" vertical="center"/>
    </xf>
    <xf numFmtId="0" fontId="42" fillId="29" borderId="18" xfId="0" applyFont="1" applyFill="1" applyBorder="1" applyAlignment="1">
      <alignment horizontal="center" vertical="center" wrapText="1" shrinkToFit="1"/>
    </xf>
    <xf numFmtId="0" fontId="42" fillId="29" borderId="0" xfId="0" applyFont="1" applyFill="1" applyBorder="1" applyAlignment="1">
      <alignment horizontal="center" vertical="center" wrapText="1" shrinkToFit="1"/>
    </xf>
    <xf numFmtId="0" fontId="42" fillId="29" borderId="11" xfId="0" applyFont="1" applyFill="1" applyBorder="1" applyAlignment="1">
      <alignment horizontal="center" vertical="center" wrapText="1" shrinkToFit="1"/>
    </xf>
    <xf numFmtId="0" fontId="42" fillId="0" borderId="25" xfId="0" applyFont="1" applyFill="1" applyBorder="1" applyAlignment="1">
      <alignment horizontal="center" vertical="center"/>
    </xf>
    <xf numFmtId="0" fontId="42" fillId="0" borderId="50" xfId="0" applyFont="1" applyFill="1" applyBorder="1" applyAlignment="1">
      <alignment vertical="center"/>
    </xf>
    <xf numFmtId="0" fontId="42" fillId="0" borderId="0" xfId="0" applyFont="1" applyFill="1" applyBorder="1" applyAlignment="1">
      <alignment horizontal="left" vertical="center"/>
    </xf>
    <xf numFmtId="0" fontId="42" fillId="0" borderId="25" xfId="0" applyFont="1" applyFill="1" applyBorder="1" applyAlignment="1" applyProtection="1">
      <alignment horizontal="center" vertical="center"/>
      <protection locked="0"/>
    </xf>
    <xf numFmtId="0" fontId="42" fillId="0" borderId="51" xfId="0" applyFont="1" applyFill="1" applyBorder="1" applyAlignment="1">
      <alignment vertical="center"/>
    </xf>
    <xf numFmtId="0" fontId="42" fillId="29" borderId="28" xfId="0" applyFont="1" applyFill="1" applyBorder="1" applyAlignment="1">
      <alignment horizontal="center" vertical="center" wrapText="1" shrinkToFit="1"/>
    </xf>
    <xf numFmtId="0" fontId="42" fillId="29" borderId="63" xfId="0" applyFont="1" applyFill="1" applyBorder="1" applyAlignment="1">
      <alignment horizontal="center" vertical="center" wrapText="1" shrinkToFit="1"/>
    </xf>
    <xf numFmtId="0" fontId="42" fillId="29" borderId="64" xfId="0" applyFont="1" applyFill="1" applyBorder="1" applyAlignment="1">
      <alignment horizontal="center" vertical="center" wrapText="1" shrinkToFit="1"/>
    </xf>
    <xf numFmtId="0" fontId="42" fillId="0" borderId="31" xfId="0" applyFont="1" applyFill="1" applyBorder="1" applyAlignment="1" applyProtection="1">
      <alignment horizontal="center" vertical="center"/>
      <protection locked="0"/>
    </xf>
    <xf numFmtId="0" fontId="42" fillId="29" borderId="14" xfId="0" applyFont="1" applyFill="1" applyBorder="1" applyAlignment="1">
      <alignment horizontal="center" vertical="center" wrapText="1" shrinkToFit="1"/>
    </xf>
    <xf numFmtId="0" fontId="42" fillId="29" borderId="16" xfId="0" applyFont="1" applyFill="1" applyBorder="1" applyAlignment="1">
      <alignment horizontal="center" vertical="center" wrapText="1" shrinkToFit="1"/>
    </xf>
    <xf numFmtId="0" fontId="42" fillId="29" borderId="15" xfId="0" applyFont="1" applyFill="1" applyBorder="1" applyAlignment="1">
      <alignment horizontal="center" vertical="center" wrapText="1" shrinkToFit="1"/>
    </xf>
    <xf numFmtId="0" fontId="42" fillId="0" borderId="12" xfId="0" applyFont="1" applyFill="1" applyBorder="1" applyAlignment="1" applyProtection="1">
      <alignment vertical="center" wrapText="1"/>
      <protection locked="0"/>
    </xf>
    <xf numFmtId="0" fontId="41" fillId="0" borderId="38" xfId="0" applyFont="1" applyFill="1" applyBorder="1">
      <alignment vertical="center"/>
    </xf>
    <xf numFmtId="0" fontId="42" fillId="29" borderId="60" xfId="0" applyFont="1" applyFill="1" applyBorder="1" applyAlignment="1">
      <alignment horizontal="center" vertical="center"/>
    </xf>
    <xf numFmtId="0" fontId="42" fillId="29" borderId="53" xfId="0" applyFont="1" applyFill="1" applyBorder="1" applyAlignment="1">
      <alignment vertical="center" wrapText="1" shrinkToFit="1"/>
    </xf>
    <xf numFmtId="0" fontId="42" fillId="29" borderId="28" xfId="0" applyFont="1" applyFill="1" applyBorder="1" applyAlignment="1">
      <alignment vertical="center" wrapText="1" shrinkToFit="1"/>
    </xf>
    <xf numFmtId="0" fontId="42" fillId="29" borderId="63" xfId="0" applyFont="1" applyFill="1" applyBorder="1" applyAlignment="1">
      <alignment horizontal="center" vertical="center"/>
    </xf>
    <xf numFmtId="0" fontId="42" fillId="29" borderId="64" xfId="0" applyFont="1" applyFill="1" applyBorder="1" applyAlignment="1">
      <alignment vertical="center" wrapText="1" shrinkToFit="1"/>
    </xf>
    <xf numFmtId="0" fontId="42" fillId="0" borderId="65" xfId="0" applyFont="1" applyFill="1" applyBorder="1" applyAlignment="1">
      <alignment vertical="center"/>
    </xf>
    <xf numFmtId="178" fontId="42" fillId="0" borderId="66" xfId="0" applyNumberFormat="1" applyFont="1" applyFill="1" applyBorder="1" applyAlignment="1">
      <alignment vertical="center"/>
    </xf>
    <xf numFmtId="0" fontId="42" fillId="29" borderId="14" xfId="0" applyFont="1" applyFill="1" applyBorder="1" applyAlignment="1">
      <alignment horizontal="center" vertical="center" shrinkToFit="1"/>
    </xf>
    <xf numFmtId="0" fontId="42" fillId="29" borderId="16" xfId="0" applyFont="1" applyFill="1" applyBorder="1" applyAlignment="1">
      <alignment horizontal="center" vertical="center" shrinkToFit="1"/>
    </xf>
    <xf numFmtId="0" fontId="42" fillId="29" borderId="15" xfId="0" applyFont="1" applyFill="1" applyBorder="1" applyAlignment="1">
      <alignment horizontal="center" vertical="center" shrinkToFit="1"/>
    </xf>
    <xf numFmtId="0" fontId="42" fillId="0" borderId="0" xfId="0" applyFont="1" applyFill="1" applyBorder="1" applyAlignment="1">
      <alignment vertical="center"/>
    </xf>
    <xf numFmtId="0" fontId="42" fillId="29" borderId="38" xfId="0" applyFont="1" applyFill="1" applyBorder="1" applyAlignment="1">
      <alignment horizontal="center" vertical="center" shrinkToFit="1"/>
    </xf>
    <xf numFmtId="0" fontId="42" fillId="29" borderId="60" xfId="0" applyFont="1" applyFill="1" applyBorder="1" applyAlignment="1">
      <alignment horizontal="center" vertical="center" shrinkToFit="1"/>
    </xf>
    <xf numFmtId="0" fontId="42" fillId="29" borderId="53" xfId="0" applyFont="1" applyFill="1" applyBorder="1" applyAlignment="1">
      <alignment horizontal="center" vertical="center" shrinkToFit="1"/>
    </xf>
    <xf numFmtId="0" fontId="41" fillId="0" borderId="13" xfId="0" applyFont="1" applyFill="1" applyBorder="1" applyAlignment="1">
      <alignment vertical="center" wrapText="1"/>
    </xf>
    <xf numFmtId="0" fontId="41" fillId="0" borderId="0" xfId="0" applyFont="1" applyFill="1" applyBorder="1" applyAlignment="1">
      <alignment horizontal="center" vertical="center"/>
    </xf>
    <xf numFmtId="0" fontId="41" fillId="0" borderId="11" xfId="0" applyFont="1" applyFill="1" applyBorder="1">
      <alignment vertical="center"/>
    </xf>
    <xf numFmtId="0" fontId="42" fillId="29" borderId="14" xfId="0" applyFont="1" applyFill="1" applyBorder="1" applyAlignment="1">
      <alignment horizontal="center" vertical="center" wrapText="1"/>
    </xf>
    <xf numFmtId="0" fontId="42" fillId="29" borderId="16" xfId="0" applyFont="1" applyFill="1" applyBorder="1" applyAlignment="1">
      <alignment horizontal="center" vertical="center" wrapText="1"/>
    </xf>
    <xf numFmtId="0" fontId="42" fillId="29" borderId="15" xfId="0" applyFont="1" applyFill="1" applyBorder="1" applyAlignment="1">
      <alignment horizontal="center" vertical="center" wrapText="1"/>
    </xf>
    <xf numFmtId="38" fontId="42" fillId="0" borderId="12" xfId="47" applyFont="1" applyFill="1" applyBorder="1" applyAlignment="1" applyProtection="1">
      <alignment vertical="center" shrinkToFit="1"/>
      <protection locked="0"/>
    </xf>
    <xf numFmtId="0" fontId="42" fillId="29" borderId="55" xfId="0" applyFont="1" applyFill="1" applyBorder="1" applyAlignment="1">
      <alignment horizontal="center" vertical="center" wrapText="1"/>
    </xf>
    <xf numFmtId="0" fontId="42" fillId="29" borderId="67" xfId="0" applyFont="1" applyFill="1" applyBorder="1" applyAlignment="1">
      <alignment horizontal="center" vertical="center" wrapText="1"/>
    </xf>
    <xf numFmtId="0" fontId="42" fillId="29" borderId="56" xfId="0" applyFont="1" applyFill="1" applyBorder="1" applyAlignment="1">
      <alignment horizontal="center" vertical="center" wrapText="1"/>
    </xf>
    <xf numFmtId="40" fontId="42" fillId="0" borderId="57" xfId="47" applyNumberFormat="1" applyFont="1" applyFill="1" applyBorder="1" applyAlignment="1" applyProtection="1">
      <alignment vertical="center" shrinkToFit="1"/>
      <protection locked="0"/>
    </xf>
    <xf numFmtId="0" fontId="42" fillId="27" borderId="68" xfId="0" applyFont="1" applyFill="1" applyBorder="1">
      <alignment vertical="center"/>
    </xf>
    <xf numFmtId="0" fontId="42" fillId="29" borderId="69" xfId="0" applyFont="1" applyFill="1" applyBorder="1" applyAlignment="1">
      <alignment horizontal="center" vertical="center" wrapText="1"/>
    </xf>
    <xf numFmtId="0" fontId="42" fillId="29" borderId="36" xfId="0" applyFont="1" applyFill="1" applyBorder="1" applyAlignment="1">
      <alignment horizontal="center" vertical="center" wrapText="1"/>
    </xf>
    <xf numFmtId="0" fontId="41" fillId="27" borderId="34" xfId="0" applyFont="1" applyFill="1" applyBorder="1" applyAlignment="1" applyProtection="1">
      <alignment horizontal="center" vertical="center"/>
      <protection locked="0"/>
    </xf>
    <xf numFmtId="0" fontId="42" fillId="27" borderId="43" xfId="0" applyFont="1" applyFill="1" applyBorder="1">
      <alignment vertical="center"/>
    </xf>
    <xf numFmtId="0" fontId="42" fillId="29" borderId="53" xfId="0" applyFont="1" applyFill="1" applyBorder="1" applyAlignment="1">
      <alignment vertical="center" wrapText="1"/>
    </xf>
    <xf numFmtId="0" fontId="42" fillId="29" borderId="64" xfId="0" applyFont="1" applyFill="1" applyBorder="1" applyAlignment="1">
      <alignment horizontal="center" vertical="center" wrapText="1"/>
    </xf>
    <xf numFmtId="0" fontId="42" fillId="29" borderId="28" xfId="0" applyFont="1" applyFill="1" applyBorder="1" applyAlignment="1">
      <alignment horizontal="center" vertical="center" wrapText="1"/>
    </xf>
    <xf numFmtId="0" fontId="44" fillId="27" borderId="46" xfId="0" applyFont="1" applyFill="1" applyBorder="1" applyAlignment="1" applyProtection="1">
      <alignment horizontal="center" vertical="center"/>
      <protection locked="0"/>
    </xf>
    <xf numFmtId="0" fontId="42" fillId="29" borderId="64" xfId="0" applyFont="1" applyFill="1" applyBorder="1" applyAlignment="1">
      <alignment vertical="center" wrapText="1"/>
    </xf>
    <xf numFmtId="0" fontId="42" fillId="29" borderId="15" xfId="0" applyFont="1" applyFill="1" applyBorder="1" applyAlignment="1">
      <alignment horizontal="center" vertical="center" textRotation="255"/>
    </xf>
    <xf numFmtId="0" fontId="42" fillId="29" borderId="14" xfId="0" applyFont="1" applyFill="1" applyBorder="1" applyAlignment="1">
      <alignment horizontal="center" vertical="center" textRotation="255"/>
    </xf>
    <xf numFmtId="10" fontId="42" fillId="0" borderId="12" xfId="48" applyNumberFormat="1" applyFont="1" applyFill="1" applyBorder="1" applyAlignment="1">
      <alignment vertical="center" shrinkToFit="1"/>
    </xf>
    <xf numFmtId="0" fontId="42" fillId="29" borderId="13" xfId="0" applyFont="1" applyFill="1" applyBorder="1" applyAlignment="1">
      <alignment vertical="center"/>
    </xf>
    <xf numFmtId="0" fontId="42" fillId="29" borderId="38" xfId="0" applyFont="1" applyFill="1" applyBorder="1" applyAlignment="1">
      <alignment horizontal="center" vertical="center" wrapText="1"/>
    </xf>
    <xf numFmtId="0" fontId="42" fillId="29" borderId="53" xfId="0" applyFont="1" applyFill="1" applyBorder="1" applyAlignment="1">
      <alignment horizontal="center" vertical="center"/>
    </xf>
    <xf numFmtId="0" fontId="45" fillId="0" borderId="13" xfId="0" applyFont="1" applyFill="1" applyBorder="1" applyAlignment="1">
      <alignment vertical="center"/>
    </xf>
    <xf numFmtId="0" fontId="41" fillId="0" borderId="0" xfId="0" applyFont="1" applyFill="1" applyBorder="1" applyAlignment="1">
      <alignment vertical="center"/>
    </xf>
    <xf numFmtId="0" fontId="42" fillId="29" borderId="44" xfId="0" applyFont="1" applyFill="1" applyBorder="1" applyAlignment="1">
      <alignment vertical="center"/>
    </xf>
    <xf numFmtId="0" fontId="42" fillId="29" borderId="18" xfId="0" applyFont="1" applyFill="1" applyBorder="1" applyAlignment="1">
      <alignment horizontal="center" vertical="center"/>
    </xf>
    <xf numFmtId="0" fontId="42" fillId="29" borderId="0" xfId="0" applyFont="1" applyFill="1" applyBorder="1" applyAlignment="1">
      <alignment horizontal="center" vertical="center"/>
    </xf>
    <xf numFmtId="0" fontId="42" fillId="29" borderId="11" xfId="0" applyFont="1" applyFill="1" applyBorder="1" applyAlignment="1">
      <alignment horizontal="center" vertical="center"/>
    </xf>
    <xf numFmtId="0" fontId="42" fillId="27" borderId="44" xfId="0" applyFont="1" applyFill="1" applyBorder="1" applyAlignment="1" applyProtection="1">
      <alignment horizontal="center" vertical="center"/>
      <protection locked="0"/>
    </xf>
    <xf numFmtId="0" fontId="45" fillId="0" borderId="44" xfId="0" applyFont="1" applyFill="1" applyBorder="1" applyAlignment="1">
      <alignment vertical="center"/>
    </xf>
    <xf numFmtId="0" fontId="45" fillId="0" borderId="44" xfId="0" applyFont="1" applyFill="1" applyBorder="1" applyAlignment="1" applyProtection="1">
      <alignment vertical="center"/>
      <protection locked="0"/>
    </xf>
    <xf numFmtId="0" fontId="41" fillId="0" borderId="0" xfId="0" applyFont="1" applyFill="1" applyBorder="1">
      <alignment vertical="center"/>
    </xf>
    <xf numFmtId="0" fontId="42" fillId="27" borderId="44" xfId="0" applyFont="1" applyFill="1" applyBorder="1" applyAlignment="1">
      <alignment horizontal="center" vertical="center"/>
    </xf>
    <xf numFmtId="178" fontId="42" fillId="0" borderId="0" xfId="0" applyNumberFormat="1" applyFont="1" applyFill="1" applyBorder="1" applyAlignment="1">
      <alignment vertical="center"/>
    </xf>
    <xf numFmtId="0" fontId="41" fillId="0" borderId="44" xfId="0" applyFont="1" applyFill="1" applyBorder="1">
      <alignment vertical="center"/>
    </xf>
    <xf numFmtId="0" fontId="41" fillId="0" borderId="44" xfId="0" applyFont="1" applyFill="1" applyBorder="1" applyAlignment="1">
      <alignment horizontal="center" vertical="center"/>
    </xf>
    <xf numFmtId="0" fontId="42" fillId="29" borderId="46" xfId="0" applyFont="1" applyFill="1" applyBorder="1" applyAlignment="1">
      <alignment vertical="center"/>
    </xf>
    <xf numFmtId="0" fontId="42" fillId="29" borderId="28" xfId="0" applyFont="1" applyFill="1" applyBorder="1" applyAlignment="1">
      <alignment horizontal="center" vertical="center"/>
    </xf>
    <xf numFmtId="0" fontId="45" fillId="0" borderId="46" xfId="0" applyFont="1" applyFill="1" applyBorder="1" applyAlignment="1">
      <alignment vertical="center"/>
    </xf>
    <xf numFmtId="0" fontId="41" fillId="0" borderId="0" xfId="0" applyFont="1" applyFill="1" applyAlignment="1">
      <alignment horizontal="right" vertical="center"/>
    </xf>
    <xf numFmtId="0" fontId="42" fillId="27" borderId="70" xfId="0" applyFont="1" applyFill="1" applyBorder="1">
      <alignment vertical="center"/>
    </xf>
    <xf numFmtId="178" fontId="42" fillId="0" borderId="57" xfId="0" applyNumberFormat="1" applyFont="1" applyFill="1" applyBorder="1">
      <alignment vertical="center"/>
    </xf>
    <xf numFmtId="0" fontId="42" fillId="0" borderId="13" xfId="0" applyFont="1" applyFill="1" applyBorder="1" applyAlignment="1">
      <alignment horizontal="left" vertical="center"/>
    </xf>
    <xf numFmtId="0" fontId="42" fillId="0" borderId="44" xfId="0" applyFont="1" applyFill="1" applyBorder="1" applyAlignment="1">
      <alignment horizontal="center" vertical="center"/>
    </xf>
    <xf numFmtId="0" fontId="42" fillId="0" borderId="44" xfId="0" applyFont="1" applyFill="1" applyBorder="1" applyAlignment="1">
      <alignment horizontal="left" vertical="center"/>
    </xf>
    <xf numFmtId="0" fontId="42" fillId="29" borderId="38" xfId="0" applyFont="1" applyFill="1" applyBorder="1" applyAlignment="1">
      <alignment horizontal="center" vertical="center"/>
    </xf>
    <xf numFmtId="0" fontId="42" fillId="29" borderId="64" xfId="0" applyFont="1" applyFill="1" applyBorder="1" applyAlignment="1">
      <alignment horizontal="center" vertical="center"/>
    </xf>
    <xf numFmtId="0" fontId="42" fillId="29" borderId="60" xfId="0" applyFont="1" applyFill="1" applyBorder="1" applyAlignment="1">
      <alignment horizontal="center" vertical="center" wrapText="1"/>
    </xf>
    <xf numFmtId="0" fontId="42" fillId="29" borderId="53" xfId="0" applyFont="1" applyFill="1" applyBorder="1" applyAlignment="1">
      <alignment horizontal="center" vertical="center" wrapText="1"/>
    </xf>
    <xf numFmtId="40" fontId="42" fillId="0" borderId="13" xfId="47" applyNumberFormat="1" applyFont="1" applyFill="1" applyBorder="1" applyAlignment="1" applyProtection="1">
      <alignment vertical="center" shrinkToFit="1"/>
      <protection locked="0"/>
    </xf>
    <xf numFmtId="0" fontId="42" fillId="28" borderId="68" xfId="0" applyFont="1" applyFill="1" applyBorder="1">
      <alignment vertical="center"/>
    </xf>
    <xf numFmtId="0" fontId="41" fillId="29" borderId="69" xfId="0" applyFont="1" applyFill="1" applyBorder="1" applyAlignment="1">
      <alignment horizontal="center" vertical="center" wrapText="1"/>
    </xf>
    <xf numFmtId="0" fontId="42" fillId="28" borderId="34" xfId="0" applyFont="1" applyFill="1" applyBorder="1" applyAlignment="1" applyProtection="1">
      <alignment horizontal="center" vertical="center"/>
      <protection locked="0"/>
    </xf>
    <xf numFmtId="0" fontId="41" fillId="28" borderId="71" xfId="0" applyFont="1" applyFill="1" applyBorder="1">
      <alignment vertical="center"/>
    </xf>
    <xf numFmtId="0" fontId="42" fillId="29" borderId="13" xfId="0" applyFont="1" applyFill="1" applyBorder="1" applyAlignment="1">
      <alignment vertical="center" wrapText="1"/>
    </xf>
    <xf numFmtId="0" fontId="42" fillId="29" borderId="63" xfId="0" applyFont="1" applyFill="1" applyBorder="1" applyAlignment="1">
      <alignment horizontal="center" vertical="center" wrapText="1"/>
    </xf>
    <xf numFmtId="0" fontId="44" fillId="28" borderId="46" xfId="0" applyFont="1" applyFill="1" applyBorder="1" applyAlignment="1" applyProtection="1">
      <alignment horizontal="center" vertical="center"/>
      <protection locked="0"/>
    </xf>
    <xf numFmtId="0" fontId="44" fillId="28" borderId="52" xfId="0" applyFont="1" applyFill="1" applyBorder="1" applyAlignment="1" applyProtection="1">
      <alignment horizontal="center" vertical="center"/>
      <protection locked="0"/>
    </xf>
    <xf numFmtId="0" fontId="42" fillId="29" borderId="46" xfId="0" applyFont="1" applyFill="1" applyBorder="1" applyAlignment="1">
      <alignment vertical="center" wrapText="1"/>
    </xf>
    <xf numFmtId="0" fontId="42" fillId="29" borderId="16" xfId="0" applyFont="1" applyFill="1" applyBorder="1" applyAlignment="1">
      <alignment horizontal="center" vertical="center" textRotation="255"/>
    </xf>
    <xf numFmtId="179" fontId="42" fillId="0" borderId="12" xfId="48" applyNumberFormat="1" applyFont="1" applyFill="1" applyBorder="1" applyAlignment="1">
      <alignment vertical="center" shrinkToFit="1"/>
    </xf>
    <xf numFmtId="0" fontId="41" fillId="28" borderId="43" xfId="0" applyFont="1" applyFill="1" applyBorder="1">
      <alignment vertical="center"/>
    </xf>
    <xf numFmtId="0" fontId="42" fillId="29" borderId="13" xfId="0" applyFont="1" applyFill="1" applyBorder="1" applyAlignment="1" applyProtection="1">
      <alignment horizontal="left" vertical="top" textRotation="255"/>
      <protection locked="0"/>
    </xf>
    <xf numFmtId="0" fontId="42" fillId="29" borderId="14" xfId="0" applyFont="1" applyFill="1" applyBorder="1" applyAlignment="1">
      <alignment horizontal="center" vertical="center"/>
    </xf>
    <xf numFmtId="0" fontId="42" fillId="29" borderId="16" xfId="0" applyFont="1" applyFill="1" applyBorder="1" applyAlignment="1">
      <alignment horizontal="center" vertical="center"/>
    </xf>
    <xf numFmtId="0" fontId="46" fillId="29" borderId="15" xfId="0" applyFont="1" applyFill="1" applyBorder="1" applyAlignment="1" applyProtection="1">
      <alignment horizontal="center" vertical="top" textRotation="255" wrapText="1"/>
      <protection locked="0"/>
    </xf>
    <xf numFmtId="0" fontId="42" fillId="28" borderId="12" xfId="0" applyFont="1" applyFill="1" applyBorder="1" applyAlignment="1" applyProtection="1">
      <alignment vertical="center" wrapText="1"/>
      <protection locked="0"/>
    </xf>
    <xf numFmtId="0" fontId="42" fillId="28" borderId="41" xfId="0" applyFont="1" applyFill="1" applyBorder="1" applyAlignment="1" applyProtection="1">
      <alignment vertical="center" wrapText="1"/>
      <protection locked="0"/>
    </xf>
    <xf numFmtId="0" fontId="42" fillId="29" borderId="38" xfId="0" applyFont="1" applyFill="1" applyBorder="1" applyAlignment="1">
      <alignment vertical="center"/>
    </xf>
    <xf numFmtId="0" fontId="45" fillId="0" borderId="47" xfId="0" applyFont="1" applyFill="1" applyBorder="1" applyAlignment="1">
      <alignment vertical="center"/>
    </xf>
    <xf numFmtId="0" fontId="42" fillId="29" borderId="18" xfId="0" applyFont="1" applyFill="1" applyBorder="1" applyAlignment="1">
      <alignment vertical="center"/>
    </xf>
    <xf numFmtId="0" fontId="42" fillId="28" borderId="44" xfId="0" applyFont="1" applyFill="1" applyBorder="1" applyAlignment="1" applyProtection="1">
      <alignment horizontal="center" vertical="center"/>
      <protection locked="0"/>
    </xf>
    <xf numFmtId="0" fontId="42"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1" fillId="0" borderId="48" xfId="0" applyFont="1" applyFill="1" applyBorder="1">
      <alignment vertical="center"/>
    </xf>
    <xf numFmtId="0" fontId="41" fillId="0" borderId="44" xfId="0" applyFont="1" applyFill="1" applyBorder="1" applyAlignment="1">
      <alignment vertical="center"/>
    </xf>
    <xf numFmtId="0" fontId="41" fillId="0" borderId="48" xfId="0" applyFont="1" applyFill="1" applyBorder="1" applyAlignment="1">
      <alignment horizontal="center" vertical="center"/>
    </xf>
    <xf numFmtId="0" fontId="41" fillId="0" borderId="48" xfId="0" applyFont="1" applyFill="1" applyBorder="1" applyAlignment="1">
      <alignment vertical="center"/>
    </xf>
    <xf numFmtId="0" fontId="41" fillId="28" borderId="70" xfId="0" applyFont="1" applyFill="1" applyBorder="1">
      <alignment vertical="center"/>
    </xf>
    <xf numFmtId="0" fontId="42" fillId="29" borderId="57" xfId="0" applyFont="1" applyFill="1" applyBorder="1" applyAlignment="1">
      <alignment vertical="center" wrapText="1"/>
    </xf>
    <xf numFmtId="178" fontId="42" fillId="0" borderId="58" xfId="0" applyNumberFormat="1" applyFont="1" applyFill="1" applyBorder="1">
      <alignment vertical="center"/>
    </xf>
    <xf numFmtId="0" fontId="47" fillId="0" borderId="0" xfId="0" applyFont="1" applyFill="1" applyBorder="1" applyAlignment="1">
      <alignment horizontal="center" vertical="center"/>
    </xf>
    <xf numFmtId="49" fontId="39" fillId="0" borderId="0" xfId="0" applyNumberFormat="1" applyFont="1" applyFill="1" applyBorder="1" applyAlignment="1" applyProtection="1">
      <alignment horizontal="center" vertical="center"/>
      <protection locked="0"/>
    </xf>
    <xf numFmtId="0" fontId="48" fillId="30" borderId="66" xfId="0" applyFont="1" applyFill="1" applyBorder="1" applyAlignment="1">
      <alignment horizontal="center" vertical="center"/>
    </xf>
    <xf numFmtId="0" fontId="48" fillId="31" borderId="50" xfId="0" applyFont="1" applyFill="1" applyBorder="1">
      <alignment vertical="center"/>
    </xf>
    <xf numFmtId="0" fontId="48" fillId="31" borderId="51" xfId="0" applyFont="1" applyFill="1" applyBorder="1">
      <alignment vertical="center"/>
    </xf>
    <xf numFmtId="0" fontId="48" fillId="31" borderId="65" xfId="0" applyFont="1" applyFill="1" applyBorder="1">
      <alignment vertical="center"/>
    </xf>
    <xf numFmtId="0" fontId="49" fillId="0" borderId="12" xfId="0" applyFont="1" applyFill="1" applyBorder="1" applyAlignment="1">
      <alignment horizontal="center" vertical="center"/>
    </xf>
    <xf numFmtId="0" fontId="49" fillId="0" borderId="0" xfId="0" applyFont="1" applyFill="1" applyBorder="1" applyAlignment="1">
      <alignment horizontal="center" vertical="center"/>
    </xf>
    <xf numFmtId="0" fontId="39" fillId="29" borderId="14" xfId="0" applyFont="1" applyFill="1" applyBorder="1" applyAlignment="1">
      <alignment horizontal="center" vertical="center" textRotation="255" wrapText="1"/>
    </xf>
    <xf numFmtId="0" fontId="39" fillId="29" borderId="16" xfId="0" applyFont="1" applyFill="1" applyBorder="1" applyAlignment="1">
      <alignment horizontal="center" vertical="center" textRotation="255" wrapText="1"/>
    </xf>
    <xf numFmtId="0" fontId="39" fillId="29" borderId="15" xfId="0" applyFont="1" applyFill="1" applyBorder="1" applyAlignment="1">
      <alignment horizontal="center" vertical="center" textRotation="255" wrapText="1"/>
    </xf>
    <xf numFmtId="0" fontId="49" fillId="0" borderId="12" xfId="0" applyFont="1" applyFill="1" applyBorder="1" applyAlignment="1">
      <alignment vertical="center" wrapText="1"/>
    </xf>
    <xf numFmtId="0" fontId="50" fillId="0" borderId="0" xfId="0" applyFont="1" applyFill="1" applyAlignment="1">
      <alignment vertical="center"/>
    </xf>
    <xf numFmtId="0" fontId="49" fillId="29" borderId="38" xfId="0" applyFont="1" applyFill="1" applyBorder="1" applyAlignment="1">
      <alignment horizontal="center" vertical="center" wrapText="1" shrinkToFit="1"/>
    </xf>
    <xf numFmtId="0" fontId="49" fillId="29" borderId="60" xfId="0" applyFont="1" applyFill="1" applyBorder="1" applyAlignment="1">
      <alignment horizontal="center" vertical="center" wrapText="1" shrinkToFit="1"/>
    </xf>
    <xf numFmtId="0" fontId="49" fillId="29" borderId="53" xfId="0" applyFont="1" applyFill="1" applyBorder="1" applyAlignment="1">
      <alignment horizontal="center" vertical="center" wrapText="1" shrinkToFit="1"/>
    </xf>
    <xf numFmtId="0" fontId="49" fillId="0" borderId="62" xfId="0" applyFont="1" applyFill="1" applyBorder="1" applyAlignment="1">
      <alignment horizontal="center" vertical="center"/>
    </xf>
    <xf numFmtId="0" fontId="49" fillId="0" borderId="13" xfId="0" applyFont="1" applyFill="1" applyBorder="1" applyAlignment="1">
      <alignment horizontal="center" vertical="center"/>
    </xf>
    <xf numFmtId="0" fontId="49" fillId="29" borderId="18" xfId="0" applyFont="1" applyFill="1" applyBorder="1" applyAlignment="1">
      <alignment horizontal="center" vertical="center" wrapText="1" shrinkToFit="1"/>
    </xf>
    <xf numFmtId="0" fontId="49" fillId="29" borderId="0" xfId="0" applyFont="1" applyFill="1" applyBorder="1" applyAlignment="1">
      <alignment horizontal="center" vertical="center" wrapText="1" shrinkToFit="1"/>
    </xf>
    <xf numFmtId="0" fontId="49" fillId="29" borderId="11" xfId="0" applyFont="1" applyFill="1" applyBorder="1" applyAlignment="1">
      <alignment horizontal="center" vertical="center" wrapText="1" shrinkToFit="1"/>
    </xf>
    <xf numFmtId="0" fontId="49" fillId="0" borderId="25" xfId="0" applyFont="1" applyFill="1" applyBorder="1" applyAlignment="1">
      <alignment horizontal="center" vertical="center"/>
    </xf>
    <xf numFmtId="0" fontId="49" fillId="0" borderId="50" xfId="0" applyFont="1" applyFill="1" applyBorder="1" applyAlignment="1">
      <alignment vertical="center"/>
    </xf>
    <xf numFmtId="0" fontId="49" fillId="0" borderId="0" xfId="0" applyFont="1" applyFill="1" applyBorder="1" applyAlignment="1">
      <alignment horizontal="left" vertical="center"/>
    </xf>
    <xf numFmtId="0" fontId="49" fillId="0" borderId="51" xfId="0" applyFont="1" applyFill="1" applyBorder="1" applyAlignment="1">
      <alignment vertical="center"/>
    </xf>
    <xf numFmtId="0" fontId="49" fillId="29" borderId="28" xfId="0" applyFont="1" applyFill="1" applyBorder="1" applyAlignment="1">
      <alignment horizontal="center" vertical="center" wrapText="1" shrinkToFit="1"/>
    </xf>
    <xf numFmtId="0" fontId="49" fillId="29" borderId="63" xfId="0" applyFont="1" applyFill="1" applyBorder="1" applyAlignment="1">
      <alignment horizontal="center" vertical="center" wrapText="1" shrinkToFit="1"/>
    </xf>
    <xf numFmtId="0" fontId="49" fillId="29" borderId="64" xfId="0" applyFont="1" applyFill="1" applyBorder="1" applyAlignment="1">
      <alignment horizontal="center" vertical="center" wrapText="1" shrinkToFit="1"/>
    </xf>
    <xf numFmtId="0" fontId="49" fillId="0" borderId="31" xfId="0" applyFont="1" applyFill="1" applyBorder="1" applyAlignment="1">
      <alignment horizontal="center" vertical="center"/>
    </xf>
    <xf numFmtId="0" fontId="49" fillId="29" borderId="14" xfId="0" applyFont="1" applyFill="1" applyBorder="1" applyAlignment="1">
      <alignment horizontal="center" vertical="center" wrapText="1" shrinkToFit="1"/>
    </xf>
    <xf numFmtId="0" fontId="49" fillId="29" borderId="16" xfId="0" applyFont="1" applyFill="1" applyBorder="1" applyAlignment="1">
      <alignment horizontal="center" vertical="center" wrapText="1" shrinkToFit="1"/>
    </xf>
    <xf numFmtId="0" fontId="49" fillId="29" borderId="15" xfId="0" applyFont="1" applyFill="1" applyBorder="1" applyAlignment="1">
      <alignment horizontal="center" vertical="center" wrapText="1" shrinkToFit="1"/>
    </xf>
    <xf numFmtId="0" fontId="49"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49" fillId="29" borderId="60" xfId="0" applyFont="1" applyFill="1" applyBorder="1" applyAlignment="1">
      <alignment horizontal="center" vertical="center"/>
    </xf>
    <xf numFmtId="0" fontId="49" fillId="29" borderId="53" xfId="0" applyFont="1" applyFill="1" applyBorder="1" applyAlignment="1">
      <alignment vertical="center" wrapText="1" shrinkToFit="1"/>
    </xf>
    <xf numFmtId="0" fontId="49" fillId="29" borderId="28" xfId="0" applyFont="1" applyFill="1" applyBorder="1" applyAlignment="1">
      <alignment vertical="center" wrapText="1" shrinkToFit="1"/>
    </xf>
    <xf numFmtId="0" fontId="49" fillId="29" borderId="63" xfId="0" applyFont="1" applyFill="1" applyBorder="1" applyAlignment="1">
      <alignment horizontal="center" vertical="center"/>
    </xf>
    <xf numFmtId="0" fontId="49" fillId="0" borderId="65" xfId="0" applyFont="1" applyFill="1" applyBorder="1" applyAlignment="1">
      <alignment vertical="center"/>
    </xf>
    <xf numFmtId="178" fontId="49" fillId="0" borderId="66" xfId="0" applyNumberFormat="1" applyFont="1" applyFill="1" applyBorder="1" applyAlignment="1">
      <alignment vertical="center"/>
    </xf>
    <xf numFmtId="0" fontId="49" fillId="29" borderId="14" xfId="0" applyFont="1" applyFill="1" applyBorder="1" applyAlignment="1">
      <alignment horizontal="center" vertical="center" shrinkToFit="1"/>
    </xf>
    <xf numFmtId="0" fontId="49" fillId="29" borderId="16" xfId="0" applyFont="1" applyFill="1" applyBorder="1" applyAlignment="1">
      <alignment horizontal="center" vertical="center" shrinkToFit="1"/>
    </xf>
    <xf numFmtId="0" fontId="49" fillId="29" borderId="15" xfId="0" applyFont="1" applyFill="1" applyBorder="1" applyAlignment="1">
      <alignment horizontal="center" vertical="center" shrinkToFit="1"/>
    </xf>
    <xf numFmtId="0" fontId="42" fillId="0" borderId="0" xfId="0" applyFont="1" applyFill="1" applyAlignment="1">
      <alignment horizontal="right" vertical="center"/>
    </xf>
    <xf numFmtId="0" fontId="42" fillId="0" borderId="0" xfId="0" applyFont="1" applyFill="1" applyBorder="1" applyAlignment="1">
      <alignment horizontal="left" vertical="top"/>
    </xf>
    <xf numFmtId="0" fontId="49" fillId="29" borderId="38" xfId="0" applyFont="1" applyFill="1" applyBorder="1" applyAlignment="1">
      <alignment horizontal="center" vertical="center" shrinkToFit="1"/>
    </xf>
    <xf numFmtId="0" fontId="49" fillId="29" borderId="60" xfId="0" applyFont="1" applyFill="1" applyBorder="1" applyAlignment="1">
      <alignment horizontal="center" vertical="center" shrinkToFit="1"/>
    </xf>
    <xf numFmtId="0" fontId="49" fillId="29"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49" fillId="0" borderId="0" xfId="0" applyFont="1" applyFill="1" applyAlignment="1">
      <alignment horizontal="left" vertical="top" wrapText="1"/>
    </xf>
    <xf numFmtId="0" fontId="49" fillId="24" borderId="12" xfId="0" applyFont="1" applyFill="1" applyBorder="1" applyAlignment="1" applyProtection="1">
      <alignment horizontal="center" vertical="center"/>
      <protection locked="0"/>
    </xf>
    <xf numFmtId="0" fontId="49" fillId="0" borderId="0" xfId="0" applyFont="1" applyFill="1" applyAlignment="1">
      <alignment vertical="center" wrapText="1"/>
    </xf>
    <xf numFmtId="0" fontId="39" fillId="0" borderId="11" xfId="0" applyFont="1" applyFill="1" applyBorder="1">
      <alignment vertical="center"/>
    </xf>
    <xf numFmtId="0" fontId="49" fillId="29" borderId="14" xfId="0" applyFont="1" applyFill="1" applyBorder="1" applyAlignment="1">
      <alignment horizontal="center" vertical="center" wrapText="1"/>
    </xf>
    <xf numFmtId="0" fontId="49" fillId="29" borderId="16" xfId="0" applyFont="1" applyFill="1" applyBorder="1" applyAlignment="1">
      <alignment horizontal="center" vertical="center" wrapText="1"/>
    </xf>
    <xf numFmtId="0" fontId="49" fillId="29" borderId="15" xfId="0" applyFont="1" applyFill="1" applyBorder="1" applyAlignment="1">
      <alignment horizontal="center" vertical="center" wrapText="1"/>
    </xf>
    <xf numFmtId="0" fontId="49" fillId="29" borderId="38" xfId="0" applyFont="1" applyFill="1" applyBorder="1" applyAlignment="1">
      <alignment horizontal="center" vertical="center" wrapText="1"/>
    </xf>
    <xf numFmtId="0" fontId="49" fillId="29" borderId="60" xfId="0" applyFont="1" applyFill="1" applyBorder="1" applyAlignment="1">
      <alignment horizontal="center" vertical="center" wrapText="1"/>
    </xf>
    <xf numFmtId="0" fontId="49" fillId="29" borderId="53" xfId="0" applyFont="1" applyFill="1" applyBorder="1" applyAlignment="1">
      <alignment horizontal="center" vertical="center" wrapText="1"/>
    </xf>
    <xf numFmtId="0" fontId="42" fillId="24" borderId="68" xfId="0" applyFont="1" applyFill="1" applyBorder="1" applyAlignment="1">
      <alignment horizontal="left" vertical="center"/>
    </xf>
    <xf numFmtId="0" fontId="42" fillId="29" borderId="35" xfId="0" applyFont="1" applyFill="1" applyBorder="1" applyAlignment="1">
      <alignment horizontal="center" vertical="center" wrapText="1"/>
    </xf>
    <xf numFmtId="0" fontId="42" fillId="24" borderId="34" xfId="0" applyFont="1" applyFill="1" applyBorder="1" applyAlignment="1" applyProtection="1">
      <alignment horizontal="center" vertical="center"/>
      <protection locked="0"/>
    </xf>
    <xf numFmtId="0" fontId="42" fillId="24" borderId="37" xfId="0" applyFont="1" applyFill="1" applyBorder="1" applyAlignment="1" applyProtection="1">
      <alignment horizontal="center" vertical="center"/>
      <protection locked="0"/>
    </xf>
    <xf numFmtId="0" fontId="42" fillId="24" borderId="43" xfId="0" applyFont="1" applyFill="1" applyBorder="1" applyAlignment="1">
      <alignment horizontal="left" vertical="center"/>
    </xf>
    <xf numFmtId="0" fontId="49" fillId="29" borderId="14" xfId="0" applyFont="1" applyFill="1" applyBorder="1" applyAlignment="1">
      <alignment horizontal="center" vertical="center" textRotation="255"/>
    </xf>
    <xf numFmtId="0" fontId="49" fillId="29" borderId="16" xfId="0" applyFont="1" applyFill="1" applyBorder="1" applyAlignment="1">
      <alignment horizontal="center" vertical="center" textRotation="255"/>
    </xf>
    <xf numFmtId="0" fontId="49" fillId="29" borderId="15" xfId="0" applyFont="1" applyFill="1" applyBorder="1" applyAlignment="1">
      <alignment horizontal="center" vertical="center" textRotation="255"/>
    </xf>
    <xf numFmtId="179" fontId="49" fillId="0" borderId="12" xfId="48" applyNumberFormat="1" applyFont="1" applyFill="1" applyBorder="1" applyAlignment="1">
      <alignment vertical="center" shrinkToFit="1"/>
    </xf>
    <xf numFmtId="179" fontId="49" fillId="0" borderId="72" xfId="48" applyNumberFormat="1" applyFont="1" applyFill="1" applyBorder="1" applyAlignment="1">
      <alignment vertical="center" shrinkToFit="1"/>
    </xf>
    <xf numFmtId="0" fontId="49" fillId="29" borderId="18" xfId="0" applyFont="1" applyFill="1" applyBorder="1" applyAlignment="1">
      <alignment horizontal="center" vertical="center" wrapText="1"/>
    </xf>
    <xf numFmtId="0" fontId="49" fillId="29" borderId="0" xfId="0" applyFont="1" applyFill="1" applyBorder="1" applyAlignment="1">
      <alignment horizontal="center" vertical="center"/>
    </xf>
    <xf numFmtId="0" fontId="49" fillId="29" borderId="11" xfId="0" applyFont="1" applyFill="1" applyBorder="1" applyAlignment="1">
      <alignment horizontal="center" vertical="center"/>
    </xf>
    <xf numFmtId="0" fontId="51" fillId="0" borderId="44" xfId="0" applyFont="1" applyFill="1" applyBorder="1" applyAlignment="1">
      <alignment vertical="center"/>
    </xf>
    <xf numFmtId="0" fontId="51" fillId="0" borderId="48" xfId="0" applyFont="1" applyFill="1" applyBorder="1" applyAlignment="1">
      <alignment vertical="center"/>
    </xf>
    <xf numFmtId="0" fontId="49" fillId="29" borderId="18" xfId="0" applyFont="1" applyFill="1" applyBorder="1" applyAlignment="1">
      <alignment horizontal="center" vertical="center"/>
    </xf>
    <xf numFmtId="0" fontId="49" fillId="24" borderId="44" xfId="0" applyFont="1" applyFill="1" applyBorder="1" applyAlignment="1" applyProtection="1">
      <alignment horizontal="center" vertical="center"/>
      <protection locked="0"/>
    </xf>
    <xf numFmtId="0" fontId="49" fillId="24" borderId="48" xfId="0" applyFont="1" applyFill="1" applyBorder="1" applyAlignment="1" applyProtection="1">
      <alignment horizontal="center" vertical="center"/>
      <protection locked="0"/>
    </xf>
    <xf numFmtId="0" fontId="51" fillId="29" borderId="44" xfId="0" applyFont="1" applyFill="1" applyBorder="1" applyAlignment="1">
      <alignment vertical="center"/>
    </xf>
    <xf numFmtId="0" fontId="51" fillId="29" borderId="48" xfId="0" applyFont="1" applyFill="1" applyBorder="1" applyAlignment="1">
      <alignment vertical="center"/>
    </xf>
    <xf numFmtId="0" fontId="51" fillId="0" borderId="44" xfId="0" applyFont="1" applyFill="1" applyBorder="1" applyAlignment="1" applyProtection="1">
      <alignment vertical="center"/>
      <protection locked="0"/>
    </xf>
    <xf numFmtId="0" fontId="51" fillId="0" borderId="48" xfId="0" applyFont="1" applyFill="1" applyBorder="1" applyAlignment="1" applyProtection="1">
      <alignment vertical="center"/>
      <protection locked="0"/>
    </xf>
    <xf numFmtId="0" fontId="49" fillId="24" borderId="44" xfId="0" applyFont="1" applyFill="1" applyBorder="1" applyAlignment="1">
      <alignment horizontal="center" vertical="center"/>
    </xf>
    <xf numFmtId="0" fontId="49"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49" fillId="29"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78" fontId="49" fillId="0" borderId="12" xfId="0" applyNumberFormat="1" applyFont="1" applyFill="1" applyBorder="1">
      <alignment vertical="center"/>
    </xf>
    <xf numFmtId="178" fontId="49"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42" fillId="29" borderId="60" xfId="0" applyFont="1" applyFill="1" applyBorder="1" applyAlignment="1">
      <alignment horizontal="left" vertical="center" wrapText="1"/>
    </xf>
    <xf numFmtId="0" fontId="42" fillId="29" borderId="16" xfId="0" applyFont="1" applyFill="1" applyBorder="1" applyAlignment="1">
      <alignment horizontal="left" vertical="center" wrapText="1"/>
    </xf>
    <xf numFmtId="0" fontId="39" fillId="29" borderId="64" xfId="0" applyFont="1" applyFill="1" applyBorder="1">
      <alignment vertical="center"/>
    </xf>
    <xf numFmtId="38" fontId="49" fillId="24" borderId="46" xfId="47" applyFont="1" applyFill="1" applyBorder="1">
      <alignment vertical="center"/>
    </xf>
    <xf numFmtId="38" fontId="49" fillId="24" borderId="52" xfId="47" applyFont="1" applyFill="1" applyBorder="1">
      <alignment vertical="center"/>
    </xf>
    <xf numFmtId="0" fontId="42" fillId="29" borderId="63" xfId="0" applyFont="1" applyFill="1" applyBorder="1" applyAlignment="1">
      <alignment horizontal="left" vertical="center" wrapText="1"/>
    </xf>
    <xf numFmtId="0" fontId="42" fillId="29" borderId="14" xfId="0" applyFont="1" applyFill="1" applyBorder="1" applyAlignment="1">
      <alignment horizontal="left" vertical="center" wrapText="1"/>
    </xf>
    <xf numFmtId="38" fontId="49" fillId="24" borderId="12" xfId="47" applyFont="1" applyFill="1" applyBorder="1">
      <alignment vertical="center"/>
    </xf>
    <xf numFmtId="38" fontId="49" fillId="24" borderId="41" xfId="47" applyFont="1" applyFill="1" applyBorder="1">
      <alignment vertical="center"/>
    </xf>
    <xf numFmtId="0" fontId="39" fillId="29" borderId="63" xfId="0" applyFont="1" applyFill="1" applyBorder="1">
      <alignment vertical="center"/>
    </xf>
    <xf numFmtId="0" fontId="42" fillId="24" borderId="70" xfId="0" applyFont="1" applyFill="1" applyBorder="1" applyAlignment="1">
      <alignment horizontal="left" vertical="center"/>
    </xf>
    <xf numFmtId="0" fontId="45" fillId="0" borderId="57" xfId="0" applyFont="1" applyFill="1" applyBorder="1" applyAlignment="1">
      <alignment horizontal="center" vertical="center" wrapText="1"/>
    </xf>
    <xf numFmtId="0" fontId="42" fillId="29" borderId="73" xfId="0" applyFont="1" applyFill="1" applyBorder="1" applyAlignment="1">
      <alignment horizontal="left" vertical="center" wrapText="1"/>
    </xf>
    <xf numFmtId="0" fontId="42" fillId="29" borderId="55" xfId="0" applyFont="1" applyFill="1" applyBorder="1" applyAlignment="1">
      <alignment horizontal="left" vertical="center" wrapText="1"/>
    </xf>
    <xf numFmtId="0" fontId="39" fillId="29" borderId="73" xfId="0" applyFont="1" applyFill="1" applyBorder="1">
      <alignment vertical="center"/>
    </xf>
    <xf numFmtId="38" fontId="49" fillId="24" borderId="74" xfId="47" applyFont="1" applyFill="1" applyBorder="1">
      <alignment vertical="center"/>
    </xf>
    <xf numFmtId="38" fontId="49" fillId="24" borderId="57" xfId="47" applyFont="1" applyFill="1" applyBorder="1">
      <alignment vertical="center"/>
    </xf>
    <xf numFmtId="38" fontId="49" fillId="24" borderId="58" xfId="47" applyFont="1" applyFill="1" applyBorder="1">
      <alignment vertical="center"/>
    </xf>
    <xf numFmtId="0" fontId="51" fillId="0" borderId="0" xfId="0" applyFont="1" applyFill="1">
      <alignment vertical="center"/>
    </xf>
    <xf numFmtId="0" fontId="39" fillId="0" borderId="0" xfId="0" applyFont="1" applyFill="1" applyAlignment="1">
      <alignment vertical="center"/>
    </xf>
    <xf numFmtId="0" fontId="51" fillId="0" borderId="0" xfId="0" applyFont="1" applyFill="1" applyAlignment="1">
      <alignment vertical="top"/>
    </xf>
    <xf numFmtId="0" fontId="52" fillId="0" borderId="0" xfId="0" applyFont="1" applyFill="1">
      <alignment vertical="center"/>
    </xf>
    <xf numFmtId="0" fontId="46" fillId="0" borderId="0" xfId="0" applyFont="1" applyFill="1">
      <alignment vertical="center"/>
    </xf>
    <xf numFmtId="0" fontId="48" fillId="0" borderId="0" xfId="0" applyFont="1" applyFill="1">
      <alignment vertical="center"/>
    </xf>
    <xf numFmtId="0" fontId="45" fillId="0" borderId="75"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75"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76" xfId="0" applyFont="1" applyFill="1" applyBorder="1" applyAlignment="1">
      <alignment horizontal="left" vertical="center" wrapText="1"/>
    </xf>
    <xf numFmtId="0" fontId="53" fillId="0" borderId="61" xfId="0" applyFont="1" applyFill="1" applyBorder="1">
      <alignment vertical="center"/>
    </xf>
    <xf numFmtId="0" fontId="41" fillId="0" borderId="61" xfId="0" applyFont="1" applyFill="1" applyBorder="1">
      <alignment vertical="center"/>
    </xf>
    <xf numFmtId="0" fontId="41" fillId="0" borderId="77" xfId="0" applyFont="1" applyFill="1" applyBorder="1">
      <alignment vertical="center"/>
    </xf>
    <xf numFmtId="49" fontId="48" fillId="0" borderId="0" xfId="0" applyNumberFormat="1" applyFont="1" applyFill="1">
      <alignment vertical="center"/>
    </xf>
    <xf numFmtId="49" fontId="41" fillId="0" borderId="0" xfId="0" applyNumberFormat="1" applyFont="1" applyFill="1">
      <alignment vertical="center"/>
    </xf>
    <xf numFmtId="0" fontId="39" fillId="32" borderId="13" xfId="0" applyFont="1" applyFill="1" applyBorder="1" applyAlignment="1">
      <alignment horizontal="center" vertical="center"/>
    </xf>
    <xf numFmtId="0" fontId="54" fillId="0" borderId="13" xfId="0" applyFont="1" applyFill="1" applyBorder="1">
      <alignment vertical="center"/>
    </xf>
    <xf numFmtId="0" fontId="54"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54" fillId="0" borderId="0" xfId="0" applyFont="1" applyFill="1">
      <alignment vertical="center"/>
    </xf>
    <xf numFmtId="0" fontId="54" fillId="0" borderId="0" xfId="0" applyFont="1" applyFill="1" applyAlignment="1">
      <alignment horizontal="right" vertical="top"/>
    </xf>
    <xf numFmtId="0" fontId="54" fillId="0" borderId="0" xfId="0" applyFont="1" applyFill="1" applyBorder="1" applyAlignment="1">
      <alignment horizontal="right" vertical="top"/>
    </xf>
    <xf numFmtId="0" fontId="45" fillId="0" borderId="12" xfId="0" applyFont="1" applyFill="1" applyBorder="1" applyAlignment="1">
      <alignment horizontal="left" vertical="center"/>
    </xf>
    <xf numFmtId="0" fontId="55"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29" borderId="38" xfId="0" applyFont="1" applyFill="1" applyBorder="1" applyAlignment="1">
      <alignment vertical="center"/>
    </xf>
    <xf numFmtId="0" fontId="45" fillId="0" borderId="16" xfId="0" applyFont="1" applyFill="1" applyBorder="1" applyAlignment="1">
      <alignment horizontal="center" vertical="center"/>
    </xf>
    <xf numFmtId="0" fontId="41" fillId="0" borderId="16" xfId="0" applyFont="1" applyBorder="1" applyAlignment="1">
      <alignment horizontal="left" vertical="center"/>
    </xf>
    <xf numFmtId="0" fontId="41" fillId="0" borderId="60" xfId="0" applyFont="1" applyBorder="1" applyAlignment="1">
      <alignment horizontal="left" vertical="center"/>
    </xf>
    <xf numFmtId="0" fontId="41" fillId="0" borderId="53" xfId="0" applyFont="1" applyBorder="1" applyAlignment="1">
      <alignment horizontal="left" vertical="center"/>
    </xf>
    <xf numFmtId="0" fontId="45" fillId="0" borderId="13" xfId="0" applyFont="1" applyFill="1" applyBorder="1">
      <alignment vertical="center"/>
    </xf>
    <xf numFmtId="0" fontId="55" fillId="0" borderId="18" xfId="0" applyFont="1" applyFill="1" applyBorder="1" applyAlignment="1">
      <alignment vertical="center"/>
    </xf>
    <xf numFmtId="0" fontId="55" fillId="0" borderId="0" xfId="0" applyFont="1" applyFill="1" applyBorder="1" applyAlignment="1">
      <alignment vertical="center"/>
    </xf>
    <xf numFmtId="0" fontId="55" fillId="0" borderId="0" xfId="0" applyFont="1" applyFill="1" applyBorder="1" applyAlignment="1">
      <alignment horizontal="right" vertical="top"/>
    </xf>
    <xf numFmtId="0" fontId="46" fillId="0" borderId="0" xfId="0" applyFont="1" applyFill="1" applyAlignment="1">
      <alignment horizontal="right" vertical="top"/>
    </xf>
    <xf numFmtId="0" fontId="45" fillId="0" borderId="38" xfId="0" applyFont="1" applyFill="1" applyBorder="1" applyAlignment="1">
      <alignment horizontal="left" vertical="center"/>
    </xf>
    <xf numFmtId="0" fontId="46" fillId="0" borderId="16" xfId="0" applyFont="1" applyFill="1" applyBorder="1" applyAlignment="1">
      <alignment horizontal="left" vertical="center"/>
    </xf>
    <xf numFmtId="0" fontId="46" fillId="0" borderId="60" xfId="0" applyFont="1" applyFill="1" applyBorder="1" applyAlignment="1">
      <alignment horizontal="left" vertical="center"/>
    </xf>
    <xf numFmtId="0" fontId="56" fillId="0" borderId="13" xfId="0" applyFont="1" applyFill="1" applyBorder="1">
      <alignment vertical="center"/>
    </xf>
    <xf numFmtId="0" fontId="57" fillId="0" borderId="18" xfId="0" applyFont="1" applyFill="1" applyBorder="1" applyAlignment="1">
      <alignment vertical="center"/>
    </xf>
    <xf numFmtId="0" fontId="45" fillId="0" borderId="0" xfId="0" applyFont="1" applyFill="1" applyBorder="1">
      <alignment vertical="center"/>
    </xf>
    <xf numFmtId="0" fontId="46" fillId="0" borderId="0" xfId="0" applyFont="1" applyFill="1" applyBorder="1" applyAlignment="1">
      <alignment vertical="center"/>
    </xf>
    <xf numFmtId="0" fontId="58" fillId="0" borderId="11" xfId="0" applyFont="1" applyFill="1" applyBorder="1" applyAlignment="1">
      <alignment vertical="center"/>
    </xf>
    <xf numFmtId="0" fontId="46" fillId="0" borderId="13" xfId="0" applyFont="1" applyFill="1" applyBorder="1" applyAlignment="1">
      <alignment vertical="center" wrapText="1"/>
    </xf>
    <xf numFmtId="0" fontId="46" fillId="0" borderId="38" xfId="0" applyFont="1" applyFill="1" applyBorder="1" applyAlignment="1">
      <alignment vertical="center" wrapText="1"/>
    </xf>
    <xf numFmtId="0" fontId="46" fillId="0" borderId="60" xfId="0" applyFont="1" applyFill="1" applyBorder="1" applyAlignment="1">
      <alignment vertical="center" wrapText="1"/>
    </xf>
    <xf numFmtId="0" fontId="46" fillId="0" borderId="53" xfId="0" applyFont="1" applyFill="1" applyBorder="1" applyAlignment="1">
      <alignment vertical="center" wrapText="1"/>
    </xf>
    <xf numFmtId="0" fontId="46" fillId="0" borderId="53" xfId="0" applyFont="1" applyFill="1" applyBorder="1" applyAlignment="1">
      <alignment horizontal="center" vertical="center" wrapText="1"/>
    </xf>
    <xf numFmtId="0" fontId="46" fillId="0" borderId="0" xfId="0" applyFont="1" applyFill="1" applyBorder="1" applyAlignment="1">
      <alignment horizontal="left" vertical="center" wrapText="1"/>
    </xf>
    <xf numFmtId="0" fontId="53" fillId="0" borderId="0" xfId="0" applyFont="1" applyFill="1" applyBorder="1" applyAlignment="1">
      <alignment horizontal="left" vertical="center"/>
    </xf>
    <xf numFmtId="0" fontId="46" fillId="0" borderId="0" xfId="0" applyFont="1" applyFill="1" applyBorder="1" applyAlignment="1">
      <alignment vertical="center" wrapText="1"/>
    </xf>
    <xf numFmtId="0" fontId="53" fillId="0" borderId="0" xfId="0" applyFont="1" applyFill="1" applyBorder="1" applyAlignment="1">
      <alignment vertical="center"/>
    </xf>
    <xf numFmtId="0" fontId="46" fillId="0" borderId="38" xfId="0" applyFont="1" applyFill="1" applyBorder="1" applyAlignment="1">
      <alignment horizontal="center" vertical="center" wrapText="1"/>
    </xf>
    <xf numFmtId="0" fontId="46" fillId="0" borderId="60" xfId="0" applyFont="1" applyFill="1" applyBorder="1" applyAlignment="1">
      <alignment horizontal="center" vertical="center" wrapText="1"/>
    </xf>
    <xf numFmtId="0" fontId="58" fillId="0" borderId="0" xfId="0" applyFont="1" applyFill="1" applyBorder="1" applyAlignment="1">
      <alignment vertical="center"/>
    </xf>
    <xf numFmtId="49" fontId="48" fillId="0" borderId="0" xfId="0" applyNumberFormat="1" applyFont="1" applyFill="1" applyAlignment="1">
      <alignment horizontal="left" vertical="center"/>
    </xf>
    <xf numFmtId="0" fontId="45" fillId="0" borderId="0" xfId="0" applyFont="1" applyFill="1" applyBorder="1" applyAlignment="1">
      <alignment vertical="center"/>
    </xf>
    <xf numFmtId="0" fontId="53" fillId="0" borderId="78" xfId="0" applyFont="1" applyFill="1" applyBorder="1" applyAlignment="1">
      <alignment vertical="center"/>
    </xf>
    <xf numFmtId="0" fontId="58" fillId="0" borderId="60" xfId="0" applyFont="1" applyFill="1" applyBorder="1" applyAlignment="1">
      <alignment vertical="center"/>
    </xf>
    <xf numFmtId="0" fontId="58" fillId="0" borderId="53" xfId="0" applyFont="1" applyFill="1" applyBorder="1" applyAlignment="1">
      <alignment vertical="center"/>
    </xf>
    <xf numFmtId="0" fontId="58" fillId="0" borderId="44" xfId="0" applyFont="1" applyFill="1" applyBorder="1" applyAlignment="1">
      <alignment vertical="center"/>
    </xf>
    <xf numFmtId="0" fontId="53" fillId="0" borderId="38" xfId="0" applyFont="1" applyFill="1" applyBorder="1" applyAlignment="1">
      <alignment vertical="center"/>
    </xf>
    <xf numFmtId="0" fontId="45" fillId="0" borderId="79" xfId="0" applyFont="1" applyFill="1" applyBorder="1" applyAlignment="1">
      <alignment horizontal="center" vertical="center"/>
    </xf>
    <xf numFmtId="0" fontId="45" fillId="0" borderId="80" xfId="0" applyFont="1" applyFill="1" applyBorder="1" applyAlignment="1">
      <alignment horizontal="center" vertical="center"/>
    </xf>
    <xf numFmtId="0" fontId="45" fillId="0" borderId="81" xfId="0" applyFont="1" applyFill="1" applyBorder="1" applyAlignment="1">
      <alignment horizontal="center" vertical="center"/>
    </xf>
    <xf numFmtId="0" fontId="58" fillId="0" borderId="15" xfId="0" applyFont="1" applyFill="1" applyBorder="1" applyAlignment="1">
      <alignment vertical="center"/>
    </xf>
    <xf numFmtId="0" fontId="45" fillId="0" borderId="0" xfId="0" applyFont="1" applyFill="1" applyBorder="1" applyAlignment="1">
      <alignment horizontal="left" vertical="center"/>
    </xf>
    <xf numFmtId="0" fontId="59" fillId="0" borderId="38" xfId="0" applyFont="1" applyFill="1" applyBorder="1" applyAlignment="1">
      <alignment vertical="center"/>
    </xf>
    <xf numFmtId="0" fontId="55" fillId="0" borderId="18" xfId="0" applyFont="1" applyFill="1" applyBorder="1" applyAlignment="1">
      <alignment vertical="top" wrapText="1"/>
    </xf>
    <xf numFmtId="0" fontId="51" fillId="0" borderId="0" xfId="0" applyFont="1" applyBorder="1" applyAlignment="1">
      <alignment vertical="top"/>
    </xf>
    <xf numFmtId="49" fontId="55" fillId="0" borderId="13" xfId="0" applyNumberFormat="1" applyFont="1" applyFill="1" applyBorder="1" applyAlignment="1">
      <alignment vertical="center" wrapText="1"/>
    </xf>
    <xf numFmtId="49" fontId="46" fillId="0" borderId="44" xfId="0" applyNumberFormat="1" applyFont="1" applyFill="1" applyBorder="1" applyAlignment="1">
      <alignment horizontal="left" vertical="center" wrapText="1"/>
    </xf>
    <xf numFmtId="49" fontId="46" fillId="0" borderId="13" xfId="0" applyNumberFormat="1" applyFont="1" applyFill="1" applyBorder="1" applyAlignment="1">
      <alignment horizontal="center" vertical="center" wrapText="1"/>
    </xf>
    <xf numFmtId="0" fontId="46" fillId="0" borderId="38" xfId="0" applyFont="1" applyFill="1" applyBorder="1" applyAlignment="1">
      <alignment horizontal="left" vertical="center" wrapText="1"/>
    </xf>
    <xf numFmtId="0" fontId="46" fillId="0" borderId="60" xfId="0" applyFont="1" applyFill="1" applyBorder="1" applyAlignment="1">
      <alignment horizontal="left" vertical="center" wrapText="1"/>
    </xf>
    <xf numFmtId="0" fontId="46" fillId="0" borderId="53" xfId="0" applyFont="1" applyFill="1" applyBorder="1" applyAlignment="1">
      <alignment horizontal="left" vertical="center" wrapText="1"/>
    </xf>
    <xf numFmtId="49" fontId="46" fillId="0" borderId="0" xfId="0" applyNumberFormat="1" applyFont="1" applyFill="1" applyBorder="1" applyAlignment="1">
      <alignment horizontal="left" vertical="center" wrapText="1"/>
    </xf>
    <xf numFmtId="49" fontId="46" fillId="0" borderId="0" xfId="0" applyNumberFormat="1" applyFont="1" applyFill="1" applyBorder="1" applyAlignment="1">
      <alignment horizontal="left" vertical="center"/>
    </xf>
    <xf numFmtId="0" fontId="46" fillId="0" borderId="82" xfId="0" applyFont="1" applyFill="1" applyBorder="1" applyAlignment="1">
      <alignment horizontal="center" vertical="center" wrapText="1"/>
    </xf>
    <xf numFmtId="0" fontId="46" fillId="0" borderId="83" xfId="0" applyFont="1" applyFill="1" applyBorder="1" applyAlignment="1">
      <alignment horizontal="center" vertical="center" wrapText="1"/>
    </xf>
    <xf numFmtId="0" fontId="60" fillId="29" borderId="0" xfId="0" applyFont="1" applyFill="1" applyBorder="1" applyAlignment="1">
      <alignment vertical="center" wrapText="1"/>
    </xf>
    <xf numFmtId="0" fontId="60" fillId="29" borderId="84" xfId="0" applyFont="1" applyFill="1" applyBorder="1" applyAlignment="1">
      <alignment vertical="center" wrapText="1"/>
    </xf>
    <xf numFmtId="0" fontId="60" fillId="29" borderId="76" xfId="0" applyFont="1" applyFill="1" applyBorder="1" applyAlignment="1">
      <alignment vertical="center" wrapText="1"/>
    </xf>
    <xf numFmtId="0" fontId="60" fillId="29" borderId="61" xfId="0" applyFont="1" applyFill="1" applyBorder="1" applyAlignment="1">
      <alignment vertical="center" wrapText="1"/>
    </xf>
    <xf numFmtId="0" fontId="60" fillId="0" borderId="61" xfId="0" applyFont="1" applyFill="1" applyBorder="1">
      <alignment vertical="center"/>
    </xf>
    <xf numFmtId="0" fontId="60" fillId="29" borderId="61" xfId="0" applyFont="1" applyFill="1" applyBorder="1">
      <alignment vertical="center"/>
    </xf>
    <xf numFmtId="0" fontId="61" fillId="0" borderId="77" xfId="0" applyFont="1" applyFill="1" applyBorder="1">
      <alignment vertical="center"/>
    </xf>
    <xf numFmtId="0" fontId="61" fillId="0" borderId="71" xfId="0" applyFont="1" applyFill="1" applyBorder="1" applyAlignment="1">
      <alignment vertical="center" wrapText="1"/>
    </xf>
    <xf numFmtId="0" fontId="42" fillId="0" borderId="0" xfId="0" applyFont="1" applyFill="1" applyAlignment="1">
      <alignment horizontal="center" vertical="center"/>
    </xf>
    <xf numFmtId="0" fontId="45" fillId="0" borderId="85"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85" xfId="0" applyFont="1" applyFill="1" applyBorder="1" applyAlignment="1">
      <alignment horizontal="center" vertical="center" wrapText="1"/>
    </xf>
    <xf numFmtId="0" fontId="45" fillId="0" borderId="71" xfId="0" applyFont="1" applyFill="1" applyBorder="1" applyAlignment="1">
      <alignment horizontal="left" vertical="center" wrapText="1"/>
    </xf>
    <xf numFmtId="0" fontId="48" fillId="27" borderId="66" xfId="0" applyFont="1" applyFill="1" applyBorder="1" applyAlignment="1">
      <alignment horizontal="center" vertical="center"/>
    </xf>
    <xf numFmtId="0" fontId="55" fillId="0" borderId="0" xfId="0" applyFont="1" applyFill="1" applyBorder="1" applyAlignment="1">
      <alignment horizontal="left" vertical="center" wrapText="1"/>
    </xf>
    <xf numFmtId="0" fontId="41" fillId="0" borderId="19" xfId="0" applyFont="1" applyFill="1" applyBorder="1">
      <alignment vertical="center"/>
    </xf>
    <xf numFmtId="0" fontId="45" fillId="0" borderId="0" xfId="0" applyFont="1" applyFill="1">
      <alignment vertical="center"/>
    </xf>
    <xf numFmtId="0" fontId="55" fillId="0" borderId="0" xfId="0" applyFont="1" applyFill="1" applyAlignment="1">
      <alignment horizontal="left" vertical="center" wrapText="1"/>
    </xf>
    <xf numFmtId="0" fontId="39" fillId="32" borderId="44" xfId="0" applyFont="1" applyFill="1" applyBorder="1" applyAlignment="1">
      <alignment horizontal="center" vertical="center"/>
    </xf>
    <xf numFmtId="0" fontId="47" fillId="0" borderId="44" xfId="0" applyFont="1" applyFill="1" applyBorder="1" applyAlignment="1">
      <alignment horizontal="center" vertical="center"/>
    </xf>
    <xf numFmtId="0" fontId="47" fillId="0" borderId="44" xfId="0" applyFont="1" applyFill="1" applyBorder="1" applyAlignment="1">
      <alignment horizontal="left" vertical="center" wrapText="1"/>
    </xf>
    <xf numFmtId="0" fontId="47" fillId="0" borderId="38" xfId="0" applyFont="1" applyFill="1" applyBorder="1" applyAlignment="1">
      <alignment horizontal="left" vertical="center" wrapText="1"/>
    </xf>
    <xf numFmtId="0" fontId="47" fillId="0" borderId="86" xfId="0" applyFont="1" applyFill="1" applyBorder="1" applyAlignment="1">
      <alignment horizontal="center" vertical="center"/>
    </xf>
    <xf numFmtId="0" fontId="47" fillId="0" borderId="87" xfId="0" applyFont="1" applyFill="1" applyBorder="1" applyAlignment="1">
      <alignment horizontal="center" vertical="center"/>
    </xf>
    <xf numFmtId="0" fontId="54" fillId="0" borderId="0" xfId="0" applyFont="1" applyFill="1" applyAlignment="1">
      <alignment horizontal="left" vertical="center" wrapText="1"/>
    </xf>
    <xf numFmtId="0" fontId="55" fillId="0" borderId="0" xfId="0" applyFont="1" applyFill="1" applyBorder="1" applyAlignment="1">
      <alignment vertical="center" wrapText="1"/>
    </xf>
    <xf numFmtId="0" fontId="55"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29" borderId="18" xfId="0" applyFont="1" applyFill="1" applyBorder="1" applyAlignment="1">
      <alignment vertical="center"/>
    </xf>
    <xf numFmtId="0" fontId="46" fillId="29" borderId="75" xfId="0" applyFont="1" applyFill="1" applyBorder="1" applyAlignment="1">
      <alignment vertical="center" wrapText="1"/>
    </xf>
    <xf numFmtId="0" fontId="46" fillId="29" borderId="88" xfId="0" applyFont="1" applyFill="1" applyBorder="1" applyAlignment="1">
      <alignment vertical="center"/>
    </xf>
    <xf numFmtId="0" fontId="46" fillId="29" borderId="82" xfId="0" applyFont="1" applyFill="1" applyBorder="1" applyAlignment="1">
      <alignment vertical="center"/>
    </xf>
    <xf numFmtId="0" fontId="46" fillId="0" borderId="83" xfId="0" applyFont="1" applyFill="1" applyBorder="1" applyAlignment="1">
      <alignment vertical="center" wrapText="1"/>
    </xf>
    <xf numFmtId="0" fontId="46" fillId="29" borderId="38" xfId="0" applyFont="1" applyFill="1" applyBorder="1" applyAlignment="1">
      <alignment vertical="center"/>
    </xf>
    <xf numFmtId="0" fontId="46" fillId="29" borderId="60" xfId="0" applyFont="1" applyFill="1" applyBorder="1" applyAlignment="1">
      <alignment vertical="center"/>
    </xf>
    <xf numFmtId="0" fontId="46" fillId="29" borderId="53" xfId="0" applyFont="1" applyFill="1" applyBorder="1" applyAlignment="1">
      <alignment vertical="center"/>
    </xf>
    <xf numFmtId="0" fontId="45" fillId="0" borderId="44" xfId="0" applyFont="1" applyFill="1" applyBorder="1" applyAlignment="1">
      <alignment horizontal="left" vertical="center"/>
    </xf>
    <xf numFmtId="0" fontId="55" fillId="0" borderId="18" xfId="0" applyFont="1" applyFill="1" applyBorder="1" applyAlignment="1"/>
    <xf numFmtId="0" fontId="55" fillId="0" borderId="0" xfId="0" applyFont="1" applyFill="1" applyBorder="1" applyAlignment="1"/>
    <xf numFmtId="0" fontId="55" fillId="0" borderId="0" xfId="0" applyFont="1" applyFill="1" applyBorder="1" applyAlignment="1">
      <alignment vertical="top" wrapText="1"/>
    </xf>
    <xf numFmtId="0" fontId="56" fillId="0" borderId="0" xfId="0" applyFont="1" applyFill="1">
      <alignment vertical="center"/>
    </xf>
    <xf numFmtId="0" fontId="62" fillId="0" borderId="0" xfId="0" applyFont="1" applyFill="1" applyBorder="1" applyAlignment="1">
      <alignment horizontal="left" vertical="center" wrapText="1"/>
    </xf>
    <xf numFmtId="0" fontId="62" fillId="0" borderId="11" xfId="0" applyFont="1" applyFill="1" applyBorder="1" applyAlignment="1">
      <alignment horizontal="left" vertical="center" wrapText="1"/>
    </xf>
    <xf numFmtId="0" fontId="46" fillId="0" borderId="38" xfId="0" applyFont="1" applyFill="1" applyBorder="1" applyAlignment="1">
      <alignment horizontal="left" vertical="center"/>
    </xf>
    <xf numFmtId="0" fontId="46" fillId="0" borderId="53" xfId="0" applyFont="1" applyFill="1" applyBorder="1" applyAlignment="1">
      <alignment horizontal="left" vertical="center"/>
    </xf>
    <xf numFmtId="0" fontId="56" fillId="0" borderId="44" xfId="0" applyFont="1" applyFill="1" applyBorder="1" applyAlignment="1">
      <alignment vertical="center"/>
    </xf>
    <xf numFmtId="0" fontId="56" fillId="0" borderId="18" xfId="0" applyFont="1" applyFill="1" applyBorder="1" applyAlignment="1"/>
    <xf numFmtId="0" fontId="46" fillId="0" borderId="11" xfId="0" applyFont="1" applyFill="1" applyBorder="1" applyAlignment="1">
      <alignment vertical="center"/>
    </xf>
    <xf numFmtId="0" fontId="46" fillId="0" borderId="44" xfId="0" applyFont="1" applyFill="1" applyBorder="1" applyAlignment="1">
      <alignment vertical="center" wrapText="1"/>
    </xf>
    <xf numFmtId="0" fontId="46" fillId="0" borderId="18" xfId="0" applyFont="1" applyFill="1" applyBorder="1" applyAlignment="1">
      <alignment vertical="center" wrapText="1"/>
    </xf>
    <xf numFmtId="0" fontId="46" fillId="0" borderId="11" xfId="0" applyFont="1" applyFill="1" applyBorder="1" applyAlignment="1">
      <alignment vertical="center" wrapText="1"/>
    </xf>
    <xf numFmtId="0" fontId="46"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6" fillId="0" borderId="18"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55" fillId="0" borderId="0" xfId="0" applyFont="1" applyAlignment="1" applyProtection="1">
      <alignment horizontal="left" vertical="center"/>
      <protection locked="0"/>
    </xf>
    <xf numFmtId="49" fontId="41" fillId="0" borderId="0" xfId="0" applyNumberFormat="1" applyFont="1" applyFill="1" applyAlignment="1">
      <alignment horizontal="left" vertical="center"/>
    </xf>
    <xf numFmtId="0" fontId="58" fillId="0" borderId="89" xfId="0" applyFont="1" applyFill="1" applyBorder="1" applyAlignment="1">
      <alignment vertical="center"/>
    </xf>
    <xf numFmtId="0" fontId="46" fillId="0" borderId="78" xfId="0" applyFont="1" applyFill="1" applyBorder="1" applyAlignment="1">
      <alignment horizontal="center" vertical="center"/>
    </xf>
    <xf numFmtId="0" fontId="46" fillId="0" borderId="90"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0" xfId="0" applyFont="1" applyFill="1" applyBorder="1" applyAlignment="1">
      <alignment horizontal="center" vertical="center"/>
    </xf>
    <xf numFmtId="0" fontId="53" fillId="0" borderId="44" xfId="0" applyFont="1" applyFill="1" applyBorder="1" applyAlignment="1">
      <alignment vertical="center"/>
    </xf>
    <xf numFmtId="0" fontId="41" fillId="0" borderId="91" xfId="0" applyFont="1" applyFill="1" applyBorder="1" applyAlignment="1">
      <alignment horizontal="center" vertical="center"/>
    </xf>
    <xf numFmtId="0" fontId="46" fillId="0" borderId="92" xfId="0" applyFont="1" applyFill="1" applyBorder="1" applyAlignment="1">
      <alignment horizontal="center" vertical="center"/>
    </xf>
    <xf numFmtId="0" fontId="46" fillId="0" borderId="86" xfId="0" applyFont="1" applyFill="1" applyBorder="1" applyAlignment="1">
      <alignment horizontal="center" vertical="center"/>
    </xf>
    <xf numFmtId="0" fontId="46" fillId="0" borderId="93" xfId="0" applyFont="1" applyFill="1" applyBorder="1" applyAlignment="1">
      <alignment horizontal="center" vertical="center"/>
    </xf>
    <xf numFmtId="0" fontId="59" fillId="0" borderId="18" xfId="0" applyFont="1" applyFill="1" applyBorder="1" applyAlignment="1">
      <alignment vertical="center"/>
    </xf>
    <xf numFmtId="0" fontId="46" fillId="0" borderId="62" xfId="0" applyFont="1" applyFill="1" applyBorder="1" applyAlignment="1">
      <alignment horizontal="center" vertical="center"/>
    </xf>
    <xf numFmtId="49" fontId="55" fillId="0" borderId="44" xfId="0" applyNumberFormat="1" applyFont="1" applyFill="1" applyBorder="1" applyAlignment="1">
      <alignment vertical="center" wrapText="1"/>
    </xf>
    <xf numFmtId="49" fontId="46" fillId="0" borderId="44" xfId="0" applyNumberFormat="1" applyFont="1" applyFill="1" applyBorder="1" applyAlignment="1">
      <alignment horizontal="center" vertical="center" wrapText="1"/>
    </xf>
    <xf numFmtId="0" fontId="46" fillId="0" borderId="18" xfId="0" applyFont="1" applyFill="1" applyBorder="1" applyAlignment="1">
      <alignment horizontal="left" vertical="center" wrapText="1"/>
    </xf>
    <xf numFmtId="0" fontId="46" fillId="0" borderId="11" xfId="0" applyFont="1" applyFill="1" applyBorder="1" applyAlignment="1">
      <alignment horizontal="left" vertical="center" wrapText="1"/>
    </xf>
    <xf numFmtId="0" fontId="46" fillId="0" borderId="94" xfId="0" applyFont="1" applyFill="1" applyBorder="1" applyAlignment="1">
      <alignment horizontal="center" vertical="center" wrapText="1"/>
    </xf>
    <xf numFmtId="0" fontId="46" fillId="0" borderId="95" xfId="0" applyFont="1" applyFill="1" applyBorder="1" applyAlignment="1">
      <alignment horizontal="center" vertical="center" wrapText="1"/>
    </xf>
    <xf numFmtId="0" fontId="46" fillId="29" borderId="0" xfId="0" applyFont="1" applyFill="1" applyBorder="1" applyAlignment="1">
      <alignment vertical="center"/>
    </xf>
    <xf numFmtId="0" fontId="53" fillId="25" borderId="38" xfId="0" applyFont="1" applyFill="1" applyBorder="1" applyAlignment="1">
      <alignment horizontal="center" vertical="center" wrapText="1"/>
    </xf>
    <xf numFmtId="0" fontId="60" fillId="24" borderId="76" xfId="0" applyFont="1" applyFill="1" applyBorder="1" applyAlignment="1">
      <alignment vertical="center" wrapText="1"/>
    </xf>
    <xf numFmtId="0" fontId="60" fillId="24" borderId="96" xfId="0" applyFont="1" applyFill="1" applyBorder="1" applyAlignment="1">
      <alignment vertical="center" wrapText="1"/>
    </xf>
    <xf numFmtId="0" fontId="60" fillId="24" borderId="97" xfId="0" applyFont="1" applyFill="1" applyBorder="1" applyAlignment="1">
      <alignment vertical="center" wrapText="1"/>
    </xf>
    <xf numFmtId="0" fontId="55" fillId="29" borderId="0" xfId="0" applyFont="1" applyFill="1" applyBorder="1" applyAlignment="1">
      <alignment horizontal="right" vertical="top"/>
    </xf>
    <xf numFmtId="0" fontId="55" fillId="29" borderId="0" xfId="0" applyFont="1" applyFill="1" applyBorder="1" applyAlignment="1">
      <alignment horizontal="right" vertical="top" wrapText="1"/>
    </xf>
    <xf numFmtId="0" fontId="60" fillId="29" borderId="71" xfId="0" applyFont="1" applyFill="1" applyBorder="1" applyAlignment="1">
      <alignment vertical="center" wrapText="1"/>
    </xf>
    <xf numFmtId="0" fontId="60" fillId="29" borderId="0" xfId="0" applyFont="1" applyFill="1" applyBorder="1" applyAlignment="1">
      <alignment horizontal="left" vertical="center" wrapText="1"/>
    </xf>
    <xf numFmtId="0" fontId="60" fillId="0" borderId="0" xfId="0" applyFont="1" applyFill="1" applyBorder="1">
      <alignment vertical="center"/>
    </xf>
    <xf numFmtId="0" fontId="63" fillId="29" borderId="0" xfId="0" applyFont="1" applyFill="1" applyBorder="1">
      <alignment vertical="center"/>
    </xf>
    <xf numFmtId="0" fontId="52" fillId="0" borderId="84" xfId="0" applyFont="1" applyFill="1" applyBorder="1">
      <alignment vertical="center"/>
    </xf>
    <xf numFmtId="0" fontId="47" fillId="0" borderId="0" xfId="0" applyFont="1" applyFill="1" applyBorder="1" applyAlignment="1">
      <alignment vertical="center"/>
    </xf>
    <xf numFmtId="0" fontId="61" fillId="0" borderId="0" xfId="0" applyFont="1" applyFill="1" applyBorder="1">
      <alignment vertical="center"/>
    </xf>
    <xf numFmtId="0" fontId="64" fillId="27" borderId="98" xfId="0" applyFont="1" applyFill="1" applyBorder="1">
      <alignment vertical="center"/>
    </xf>
    <xf numFmtId="0" fontId="55" fillId="0" borderId="95" xfId="0" applyFont="1" applyFill="1" applyBorder="1" applyAlignment="1">
      <alignment horizontal="left" vertical="center" wrapText="1"/>
    </xf>
    <xf numFmtId="0" fontId="41" fillId="0" borderId="0" xfId="0" applyFont="1" applyFill="1" applyAlignment="1">
      <alignment vertical="center"/>
    </xf>
    <xf numFmtId="0" fontId="47" fillId="0" borderId="44" xfId="0" applyFont="1" applyFill="1" applyBorder="1" applyAlignment="1">
      <alignment horizontal="left" vertical="center"/>
    </xf>
    <xf numFmtId="0" fontId="47" fillId="0" borderId="18" xfId="0" applyFont="1" applyFill="1" applyBorder="1" applyAlignment="1">
      <alignment horizontal="left" vertical="center" wrapText="1"/>
    </xf>
    <xf numFmtId="0" fontId="47" fillId="0" borderId="85" xfId="0" applyFont="1" applyFill="1" applyBorder="1" applyAlignment="1">
      <alignment horizontal="left" vertical="center" wrapText="1"/>
    </xf>
    <xf numFmtId="0" fontId="47" fillId="0" borderId="99" xfId="0" applyFont="1" applyFill="1" applyBorder="1" applyAlignment="1">
      <alignment vertical="center"/>
    </xf>
    <xf numFmtId="0" fontId="47" fillId="0" borderId="100" xfId="0" applyFont="1" applyFill="1" applyBorder="1" applyAlignment="1">
      <alignment vertical="center"/>
    </xf>
    <xf numFmtId="0" fontId="47" fillId="0" borderId="99" xfId="0" applyFont="1" applyFill="1" applyBorder="1" applyAlignment="1">
      <alignment horizontal="left" vertical="center" wrapText="1"/>
    </xf>
    <xf numFmtId="0" fontId="47" fillId="0" borderId="101"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6" fillId="29" borderId="85" xfId="0" applyFont="1" applyFill="1" applyBorder="1" applyAlignment="1">
      <alignment vertical="center" wrapText="1"/>
    </xf>
    <xf numFmtId="0" fontId="46" fillId="29" borderId="98" xfId="0" applyFont="1" applyFill="1" applyBorder="1" applyAlignment="1">
      <alignment vertical="center"/>
    </xf>
    <xf numFmtId="0" fontId="46" fillId="29" borderId="94" xfId="0" applyFont="1" applyFill="1" applyBorder="1" applyAlignment="1">
      <alignment vertical="center"/>
    </xf>
    <xf numFmtId="0" fontId="46" fillId="0" borderId="95" xfId="0" applyFont="1" applyFill="1" applyBorder="1" applyAlignment="1">
      <alignment vertical="center" wrapText="1"/>
    </xf>
    <xf numFmtId="0" fontId="55" fillId="29" borderId="0" xfId="0" applyFont="1" applyFill="1" applyBorder="1" applyAlignment="1" applyProtection="1">
      <alignment vertical="center"/>
      <protection locked="0"/>
    </xf>
    <xf numFmtId="0" fontId="46" fillId="28" borderId="0" xfId="0" applyFont="1" applyFill="1" applyBorder="1" applyAlignment="1" applyProtection="1">
      <alignment vertical="center"/>
      <protection locked="0"/>
    </xf>
    <xf numFmtId="0" fontId="46" fillId="28" borderId="0" xfId="0" applyFont="1" applyFill="1" applyBorder="1" applyAlignment="1" applyProtection="1">
      <alignment vertical="top"/>
      <protection locked="0"/>
    </xf>
    <xf numFmtId="0" fontId="46"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5" fillId="0" borderId="0" xfId="0" applyFont="1" applyFill="1" applyAlignment="1">
      <alignment vertical="center"/>
    </xf>
    <xf numFmtId="0" fontId="62" fillId="0" borderId="0" xfId="0" applyFont="1" applyFill="1" applyBorder="1" applyAlignment="1">
      <alignment horizontal="left" vertical="center"/>
    </xf>
    <xf numFmtId="0" fontId="62" fillId="0" borderId="11" xfId="0" applyFont="1" applyFill="1" applyBorder="1" applyAlignment="1">
      <alignment horizontal="left" vertical="center"/>
    </xf>
    <xf numFmtId="0" fontId="46" fillId="0" borderId="18" xfId="0" applyFont="1" applyFill="1" applyBorder="1" applyAlignment="1">
      <alignment horizontal="left" vertical="center"/>
    </xf>
    <xf numFmtId="0" fontId="46" fillId="0" borderId="0" xfId="0" applyFont="1" applyFill="1" applyBorder="1" applyAlignment="1">
      <alignment horizontal="left" vertical="center"/>
    </xf>
    <xf numFmtId="0" fontId="46" fillId="0" borderId="11" xfId="0" applyFont="1" applyFill="1" applyBorder="1" applyAlignment="1">
      <alignment horizontal="left" vertical="center"/>
    </xf>
    <xf numFmtId="0" fontId="58" fillId="0" borderId="18" xfId="0" applyFont="1" applyFill="1" applyBorder="1" applyAlignment="1">
      <alignment vertical="center"/>
    </xf>
    <xf numFmtId="0" fontId="46" fillId="0" borderId="18" xfId="0" applyFont="1" applyFill="1" applyBorder="1" applyAlignment="1">
      <alignment vertical="center"/>
    </xf>
    <xf numFmtId="0" fontId="46" fillId="0" borderId="98" xfId="0" applyFont="1" applyFill="1" applyBorder="1" applyAlignment="1">
      <alignment vertical="center"/>
    </xf>
    <xf numFmtId="0" fontId="46" fillId="0" borderId="102" xfId="0" applyFont="1" applyFill="1" applyBorder="1" applyAlignment="1">
      <alignment vertical="center" wrapText="1"/>
    </xf>
    <xf numFmtId="0" fontId="46" fillId="0" borderId="100" xfId="0" applyFont="1" applyFill="1" applyBorder="1" applyAlignment="1">
      <alignment horizontal="left" vertical="center" wrapText="1"/>
    </xf>
    <xf numFmtId="0" fontId="46" fillId="0" borderId="103" xfId="0" applyFont="1" applyFill="1" applyBorder="1" applyAlignment="1">
      <alignment vertical="center"/>
    </xf>
    <xf numFmtId="0" fontId="46" fillId="0" borderId="49" xfId="0" applyFont="1" applyFill="1" applyBorder="1" applyAlignment="1">
      <alignment horizontal="left" vertical="center" wrapText="1"/>
    </xf>
    <xf numFmtId="0" fontId="46" fillId="0" borderId="89" xfId="0" applyFont="1" applyFill="1" applyBorder="1" applyAlignment="1">
      <alignment horizontal="left" vertical="center" wrapText="1"/>
    </xf>
    <xf numFmtId="0" fontId="53" fillId="25" borderId="18" xfId="0" applyFont="1" applyFill="1" applyBorder="1" applyAlignment="1">
      <alignment horizontal="center" vertical="center" wrapText="1"/>
    </xf>
    <xf numFmtId="0" fontId="46" fillId="29" borderId="71" xfId="0" applyFont="1" applyFill="1" applyBorder="1">
      <alignment vertical="center"/>
    </xf>
    <xf numFmtId="0" fontId="46" fillId="29" borderId="44" xfId="0" applyFont="1" applyFill="1" applyBorder="1">
      <alignment vertical="center"/>
    </xf>
    <xf numFmtId="0" fontId="46" fillId="29" borderId="44" xfId="0" applyFont="1" applyFill="1" applyBorder="1" applyAlignment="1">
      <alignment vertical="center" wrapText="1"/>
    </xf>
    <xf numFmtId="0" fontId="46" fillId="29" borderId="19" xfId="0" applyFont="1" applyFill="1" applyBorder="1" applyAlignment="1">
      <alignment vertical="center"/>
    </xf>
    <xf numFmtId="0" fontId="55" fillId="29" borderId="0" xfId="0" applyFont="1" applyFill="1" applyBorder="1" applyAlignment="1">
      <alignment horizontal="left" vertical="top"/>
    </xf>
    <xf numFmtId="0" fontId="55" fillId="29" borderId="0" xfId="0" applyFont="1" applyFill="1" applyAlignment="1">
      <alignment horizontal="left" vertical="center" wrapText="1"/>
    </xf>
    <xf numFmtId="0" fontId="55" fillId="29" borderId="0" xfId="0" applyFont="1" applyFill="1" applyBorder="1" applyAlignment="1">
      <alignment vertical="top" wrapText="1"/>
    </xf>
    <xf numFmtId="0" fontId="60" fillId="29" borderId="0" xfId="0" applyFont="1" applyFill="1" applyBorder="1">
      <alignment vertical="center"/>
    </xf>
    <xf numFmtId="0" fontId="61" fillId="0" borderId="84" xfId="0" applyFont="1" applyFill="1" applyBorder="1">
      <alignment vertical="center"/>
    </xf>
    <xf numFmtId="0" fontId="61" fillId="0" borderId="0" xfId="0" applyFont="1" applyFill="1" applyBorder="1" applyAlignment="1">
      <alignment vertical="center" wrapText="1"/>
    </xf>
    <xf numFmtId="0" fontId="53" fillId="27" borderId="98" xfId="0" applyFont="1" applyFill="1" applyBorder="1">
      <alignment vertical="center"/>
    </xf>
    <xf numFmtId="0" fontId="46" fillId="0" borderId="44" xfId="0" applyFont="1" applyFill="1" applyBorder="1" applyAlignment="1">
      <alignment horizontal="center" vertical="center"/>
    </xf>
    <xf numFmtId="0" fontId="47" fillId="0" borderId="98" xfId="0" applyFont="1" applyFill="1" applyBorder="1">
      <alignment vertical="center"/>
    </xf>
    <xf numFmtId="0" fontId="47" fillId="0" borderId="0" xfId="0" applyFont="1" applyFill="1" applyBorder="1">
      <alignment vertical="center"/>
    </xf>
    <xf numFmtId="0" fontId="47" fillId="0" borderId="98" xfId="0" applyFont="1" applyFill="1" applyBorder="1" applyAlignment="1">
      <alignment horizontal="left" vertical="center"/>
    </xf>
    <xf numFmtId="0" fontId="47" fillId="0" borderId="11" xfId="0" applyFont="1" applyFill="1" applyBorder="1" applyAlignment="1">
      <alignment horizontal="left" vertical="center"/>
    </xf>
    <xf numFmtId="0" fontId="47" fillId="0" borderId="0" xfId="0" applyFont="1" applyFill="1" applyBorder="1" applyAlignment="1">
      <alignment horizontal="left" vertical="center"/>
    </xf>
    <xf numFmtId="0" fontId="55" fillId="29" borderId="0" xfId="0" applyFont="1" applyFill="1" applyBorder="1" applyAlignment="1" applyProtection="1">
      <alignment vertical="center" wrapText="1"/>
      <protection locked="0"/>
    </xf>
    <xf numFmtId="0" fontId="55" fillId="29" borderId="11" xfId="0" applyFont="1" applyFill="1" applyBorder="1" applyAlignment="1" applyProtection="1">
      <alignment vertical="center"/>
      <protection locked="0"/>
    </xf>
    <xf numFmtId="0" fontId="46" fillId="0" borderId="46" xfId="0" applyFont="1" applyFill="1" applyBorder="1" applyAlignment="1">
      <alignment vertical="center" wrapText="1"/>
    </xf>
    <xf numFmtId="0" fontId="46" fillId="0" borderId="74" xfId="0" applyFont="1" applyFill="1" applyBorder="1" applyAlignment="1">
      <alignment vertical="center" wrapText="1"/>
    </xf>
    <xf numFmtId="0" fontId="46" fillId="0" borderId="28" xfId="0" applyFont="1" applyFill="1" applyBorder="1" applyAlignment="1">
      <alignment vertical="center" wrapText="1"/>
    </xf>
    <xf numFmtId="0" fontId="46" fillId="0" borderId="64" xfId="0" applyFont="1" applyFill="1" applyBorder="1" applyAlignment="1">
      <alignment vertical="center" wrapText="1"/>
    </xf>
    <xf numFmtId="0" fontId="46" fillId="0" borderId="28" xfId="0" applyFont="1" applyFill="1" applyBorder="1" applyAlignment="1">
      <alignment horizontal="center" vertical="center" wrapText="1"/>
    </xf>
    <xf numFmtId="0" fontId="46" fillId="0" borderId="64" xfId="0" applyFont="1" applyFill="1" applyBorder="1" applyAlignment="1">
      <alignment horizontal="center" vertical="center" wrapText="1"/>
    </xf>
    <xf numFmtId="0" fontId="46" fillId="0" borderId="63" xfId="0" applyFont="1" applyFill="1" applyBorder="1" applyAlignment="1">
      <alignment horizontal="center" vertical="center" wrapText="1"/>
    </xf>
    <xf numFmtId="0" fontId="46" fillId="0" borderId="94" xfId="0" applyFont="1" applyFill="1" applyBorder="1" applyAlignment="1">
      <alignment vertical="center" wrapText="1"/>
    </xf>
    <xf numFmtId="0" fontId="46" fillId="0" borderId="103" xfId="0" applyFont="1" applyFill="1" applyBorder="1" applyAlignment="1">
      <alignment vertical="center" wrapText="1"/>
    </xf>
    <xf numFmtId="0" fontId="46" fillId="0" borderId="44" xfId="0" applyFont="1" applyFill="1" applyBorder="1" applyAlignment="1">
      <alignment horizontal="left" vertical="center" wrapText="1"/>
    </xf>
    <xf numFmtId="49" fontId="46" fillId="0" borderId="46" xfId="0" applyNumberFormat="1" applyFont="1" applyFill="1" applyBorder="1" applyAlignment="1">
      <alignment horizontal="center" vertical="center" wrapText="1"/>
    </xf>
    <xf numFmtId="0" fontId="46" fillId="0" borderId="104" xfId="0" applyFont="1" applyFill="1" applyBorder="1" applyAlignment="1">
      <alignment horizontal="left" vertical="center" wrapText="1"/>
    </xf>
    <xf numFmtId="0" fontId="46" fillId="0" borderId="73" xfId="0" applyFont="1" applyFill="1" applyBorder="1" applyAlignment="1">
      <alignment horizontal="left" vertical="center" wrapText="1"/>
    </xf>
    <xf numFmtId="0" fontId="46" fillId="0" borderId="105" xfId="0" applyFont="1" applyFill="1" applyBorder="1" applyAlignment="1">
      <alignment horizontal="left" vertical="center" wrapText="1"/>
    </xf>
    <xf numFmtId="0" fontId="46" fillId="0" borderId="104" xfId="0" applyFont="1" applyFill="1" applyBorder="1" applyAlignment="1">
      <alignment horizontal="center" vertical="center" wrapText="1"/>
    </xf>
    <xf numFmtId="0" fontId="46" fillId="0" borderId="106" xfId="0" applyFont="1" applyFill="1" applyBorder="1" applyAlignment="1">
      <alignment horizontal="center" vertical="center" wrapText="1"/>
    </xf>
    <xf numFmtId="0" fontId="46" fillId="0" borderId="107" xfId="0" applyFont="1" applyFill="1" applyBorder="1" applyAlignment="1">
      <alignment horizontal="center" vertical="center" wrapText="1"/>
    </xf>
    <xf numFmtId="0" fontId="46" fillId="0" borderId="105" xfId="0" applyFont="1" applyFill="1" applyBorder="1" applyAlignment="1">
      <alignment horizontal="center" vertical="center" wrapText="1"/>
    </xf>
    <xf numFmtId="0" fontId="41" fillId="29" borderId="71" xfId="0" applyFont="1" applyFill="1" applyBorder="1">
      <alignment vertical="center"/>
    </xf>
    <xf numFmtId="0" fontId="41" fillId="29" borderId="44" xfId="0" applyFont="1" applyFill="1" applyBorder="1">
      <alignment vertical="center"/>
    </xf>
    <xf numFmtId="0" fontId="60" fillId="29" borderId="19" xfId="0" applyFont="1" applyFill="1" applyBorder="1" applyAlignment="1">
      <alignment vertical="center" wrapText="1"/>
    </xf>
    <xf numFmtId="0" fontId="60" fillId="26" borderId="0" xfId="0" applyFont="1" applyFill="1" applyBorder="1" applyAlignment="1" applyProtection="1">
      <alignment horizontal="center" vertical="center"/>
      <protection locked="0"/>
    </xf>
    <xf numFmtId="0" fontId="41" fillId="27" borderId="98" xfId="0" applyFont="1" applyFill="1" applyBorder="1">
      <alignment vertical="center"/>
    </xf>
    <xf numFmtId="0" fontId="45" fillId="29" borderId="0" xfId="0" applyFont="1" applyFill="1" applyBorder="1" applyAlignment="1" applyProtection="1">
      <alignment vertical="center"/>
      <protection locked="0"/>
    </xf>
    <xf numFmtId="0" fontId="46" fillId="29" borderId="0" xfId="0" applyFont="1" applyFill="1" applyBorder="1" applyAlignment="1" applyProtection="1">
      <alignment vertical="top"/>
      <protection locked="0"/>
    </xf>
    <xf numFmtId="0" fontId="46" fillId="29"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6"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6" fillId="0" borderId="39" xfId="0" applyFont="1" applyFill="1" applyBorder="1" applyAlignment="1" applyProtection="1">
      <alignment vertical="center"/>
      <protection locked="0"/>
    </xf>
    <xf numFmtId="0" fontId="55" fillId="27" borderId="50" xfId="0" applyFont="1" applyFill="1" applyBorder="1" applyAlignment="1" applyProtection="1">
      <alignment vertical="center" wrapText="1"/>
      <protection locked="0"/>
    </xf>
    <xf numFmtId="0" fontId="55" fillId="0" borderId="60" xfId="0" applyFont="1" applyFill="1" applyBorder="1" applyAlignment="1" applyProtection="1">
      <alignment vertical="center"/>
      <protection locked="0"/>
    </xf>
    <xf numFmtId="0" fontId="46" fillId="0" borderId="53" xfId="0"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55"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55"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6" fillId="0" borderId="39" xfId="0" applyFont="1" applyFill="1" applyBorder="1" applyAlignment="1" applyProtection="1">
      <alignment horizontal="left" vertical="center"/>
      <protection locked="0"/>
    </xf>
    <xf numFmtId="0" fontId="55" fillId="28" borderId="50" xfId="0" applyFont="1" applyFill="1" applyBorder="1" applyAlignment="1" applyProtection="1">
      <alignment vertical="center" wrapText="1"/>
      <protection locked="0"/>
    </xf>
    <xf numFmtId="0" fontId="66" fillId="0" borderId="13" xfId="0" applyFont="1" applyFill="1" applyBorder="1" applyAlignment="1">
      <alignment horizontal="center" vertical="center" wrapText="1"/>
    </xf>
    <xf numFmtId="0" fontId="55" fillId="0" borderId="13" xfId="0" applyFont="1" applyFill="1" applyBorder="1" applyAlignment="1">
      <alignment horizontal="center" vertical="center" wrapText="1"/>
    </xf>
    <xf numFmtId="0" fontId="46"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6" fillId="0" borderId="0" xfId="0" applyFont="1" applyFill="1" applyBorder="1" applyAlignment="1" applyProtection="1">
      <alignment vertical="center"/>
      <protection locked="0"/>
    </xf>
    <xf numFmtId="0" fontId="55" fillId="24" borderId="17" xfId="0" applyFont="1" applyFill="1" applyBorder="1" applyAlignment="1" applyProtection="1">
      <alignment vertical="center" wrapText="1"/>
      <protection locked="0"/>
    </xf>
    <xf numFmtId="0" fontId="55" fillId="0" borderId="0" xfId="0" applyFont="1" applyFill="1" applyBorder="1" applyAlignment="1" applyProtection="1">
      <alignment vertical="center"/>
      <protection locked="0"/>
    </xf>
    <xf numFmtId="0" fontId="46" fillId="0" borderId="11" xfId="0" applyFont="1" applyFill="1" applyBorder="1" applyAlignment="1" applyProtection="1">
      <alignment horizontal="left" vertical="center"/>
      <protection locked="0"/>
    </xf>
    <xf numFmtId="0" fontId="46" fillId="26" borderId="50" xfId="0" applyFont="1" applyFill="1" applyBorder="1" applyAlignment="1" applyProtection="1">
      <alignment vertical="center"/>
      <protection locked="0"/>
    </xf>
    <xf numFmtId="49" fontId="46" fillId="0" borderId="38" xfId="0" applyNumberFormat="1" applyFont="1" applyFill="1" applyBorder="1" applyAlignment="1">
      <alignment horizontal="center" vertical="center" wrapText="1"/>
    </xf>
    <xf numFmtId="0" fontId="55" fillId="26" borderId="108" xfId="0" applyFont="1" applyFill="1" applyBorder="1" applyAlignment="1">
      <alignment horizontal="center" vertical="center" wrapText="1"/>
    </xf>
    <xf numFmtId="0" fontId="55" fillId="26" borderId="109" xfId="0" applyFont="1" applyFill="1" applyBorder="1" applyAlignment="1">
      <alignment horizontal="center" vertical="center" wrapText="1"/>
    </xf>
    <xf numFmtId="0" fontId="55" fillId="26" borderId="110" xfId="0" applyFont="1" applyFill="1" applyBorder="1" applyAlignment="1">
      <alignment horizontal="center" vertical="center" wrapText="1"/>
    </xf>
    <xf numFmtId="0" fontId="55" fillId="26" borderId="111" xfId="0" applyFont="1" applyFill="1" applyBorder="1" applyAlignment="1">
      <alignment horizontal="center" vertical="center" wrapText="1"/>
    </xf>
    <xf numFmtId="0" fontId="55" fillId="26" borderId="112" xfId="0" applyFont="1" applyFill="1" applyBorder="1" applyAlignment="1">
      <alignment horizontal="center" vertical="center" wrapText="1"/>
    </xf>
    <xf numFmtId="0" fontId="55" fillId="26" borderId="113" xfId="0" applyFont="1" applyFill="1" applyBorder="1" applyAlignment="1">
      <alignment horizontal="center" vertical="center" wrapText="1"/>
    </xf>
    <xf numFmtId="0" fontId="55" fillId="26" borderId="114" xfId="0" applyFont="1" applyFill="1" applyBorder="1" applyAlignment="1">
      <alignment horizontal="center" vertical="center" wrapText="1"/>
    </xf>
    <xf numFmtId="0" fontId="55" fillId="33" borderId="108" xfId="0" applyFont="1" applyFill="1" applyBorder="1" applyAlignment="1">
      <alignment horizontal="center" vertical="center" wrapText="1"/>
    </xf>
    <xf numFmtId="0" fontId="55" fillId="33" borderId="109" xfId="0" applyFont="1" applyFill="1" applyBorder="1" applyAlignment="1">
      <alignment horizontal="center" vertical="center" wrapText="1"/>
    </xf>
    <xf numFmtId="0" fontId="55" fillId="33" borderId="114" xfId="0" applyFont="1" applyFill="1" applyBorder="1" applyAlignment="1">
      <alignment horizontal="center" vertical="center" wrapText="1"/>
    </xf>
    <xf numFmtId="0" fontId="41" fillId="26" borderId="0" xfId="0" applyFont="1" applyFill="1" applyBorder="1" applyAlignment="1" applyProtection="1">
      <alignment horizontal="center" vertical="center"/>
      <protection locked="0"/>
    </xf>
    <xf numFmtId="0" fontId="45" fillId="0" borderId="115" xfId="0" applyFont="1" applyFill="1" applyBorder="1" applyAlignment="1">
      <alignment horizontal="center" vertical="center"/>
    </xf>
    <xf numFmtId="0" fontId="45" fillId="0" borderId="64"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63" xfId="0" applyFont="1" applyFill="1" applyBorder="1" applyAlignment="1">
      <alignment horizontal="center" vertical="center" wrapText="1"/>
    </xf>
    <xf numFmtId="0" fontId="45" fillId="0" borderId="115" xfId="0" applyFont="1" applyFill="1" applyBorder="1" applyAlignment="1">
      <alignment horizontal="center" vertical="center" wrapText="1"/>
    </xf>
    <xf numFmtId="0" fontId="46" fillId="0" borderId="44" xfId="0" applyFont="1" applyFill="1" applyBorder="1" applyAlignment="1">
      <alignment vertical="center"/>
    </xf>
    <xf numFmtId="0" fontId="55" fillId="0" borderId="18" xfId="0" applyFont="1" applyFill="1" applyBorder="1" applyAlignment="1" applyProtection="1">
      <alignment vertical="center"/>
      <protection locked="0"/>
    </xf>
    <xf numFmtId="0" fontId="55"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55" fillId="28" borderId="51" xfId="0" applyFont="1" applyFill="1" applyBorder="1" applyAlignment="1" applyProtection="1">
      <alignment horizontal="left" vertical="center"/>
      <protection locked="0"/>
    </xf>
    <xf numFmtId="0" fontId="46" fillId="0" borderId="19" xfId="0" applyFont="1" applyFill="1" applyBorder="1" applyAlignment="1" applyProtection="1">
      <alignment horizontal="left" vertical="center"/>
      <protection locked="0"/>
    </xf>
    <xf numFmtId="0" fontId="55" fillId="28" borderId="51" xfId="0" applyFont="1" applyFill="1" applyBorder="1" applyAlignment="1" applyProtection="1">
      <alignment vertical="center"/>
      <protection locked="0"/>
    </xf>
    <xf numFmtId="0" fontId="66" fillId="0" borderId="44" xfId="0" applyFont="1" applyFill="1" applyBorder="1" applyAlignment="1">
      <alignment horizontal="center" vertical="center" wrapText="1"/>
    </xf>
    <xf numFmtId="0" fontId="55" fillId="0" borderId="44" xfId="0" applyFont="1" applyFill="1" applyBorder="1" applyAlignment="1">
      <alignment horizontal="center" vertical="center" wrapText="1"/>
    </xf>
    <xf numFmtId="0" fontId="55" fillId="24" borderId="23" xfId="0" applyFont="1" applyFill="1" applyBorder="1" applyAlignment="1" applyProtection="1">
      <alignment vertical="center"/>
      <protection locked="0"/>
    </xf>
    <xf numFmtId="0" fontId="46" fillId="26" borderId="51" xfId="0" applyFont="1" applyFill="1" applyBorder="1" applyAlignment="1" applyProtection="1">
      <alignment vertical="center"/>
      <protection locked="0"/>
    </xf>
    <xf numFmtId="49" fontId="46" fillId="0" borderId="18" xfId="0" applyNumberFormat="1" applyFont="1" applyFill="1" applyBorder="1" applyAlignment="1">
      <alignment horizontal="center" vertical="center" wrapText="1"/>
    </xf>
    <xf numFmtId="0" fontId="55" fillId="29" borderId="116" xfId="0" applyFont="1" applyFill="1" applyBorder="1" applyAlignment="1">
      <alignment horizontal="left" vertical="center" wrapText="1"/>
    </xf>
    <xf numFmtId="0" fontId="55" fillId="29" borderId="98" xfId="0" applyFont="1" applyFill="1" applyBorder="1" applyAlignment="1">
      <alignment vertical="center" wrapText="1"/>
    </xf>
    <xf numFmtId="0" fontId="55" fillId="29" borderId="95" xfId="0" applyFont="1" applyFill="1" applyBorder="1" applyAlignment="1">
      <alignment vertical="center" wrapText="1"/>
    </xf>
    <xf numFmtId="0" fontId="55" fillId="29" borderId="85" xfId="0" applyFont="1" applyFill="1" applyBorder="1" applyAlignment="1">
      <alignment vertical="center" wrapText="1"/>
    </xf>
    <xf numFmtId="0" fontId="55" fillId="29" borderId="94" xfId="0" applyFont="1" applyFill="1" applyBorder="1" applyAlignment="1">
      <alignment vertical="center" wrapText="1"/>
    </xf>
    <xf numFmtId="0" fontId="55" fillId="29" borderId="103" xfId="0" applyFont="1" applyFill="1" applyBorder="1" applyAlignment="1">
      <alignment horizontal="left" vertical="center" wrapText="1"/>
    </xf>
    <xf numFmtId="0" fontId="55" fillId="29" borderId="94" xfId="0" applyFont="1" applyFill="1" applyBorder="1" applyAlignment="1">
      <alignment horizontal="left" vertical="center" wrapText="1"/>
    </xf>
    <xf numFmtId="0" fontId="55" fillId="29" borderId="98" xfId="0" applyFont="1" applyFill="1" applyBorder="1" applyAlignment="1">
      <alignment horizontal="left" vertical="center" wrapText="1"/>
    </xf>
    <xf numFmtId="0" fontId="55" fillId="29" borderId="85" xfId="0" applyFont="1" applyFill="1" applyBorder="1" applyAlignment="1">
      <alignment horizontal="left" vertical="center" wrapText="1"/>
    </xf>
    <xf numFmtId="0" fontId="55" fillId="29" borderId="117" xfId="0" applyFont="1" applyFill="1" applyBorder="1" applyAlignment="1">
      <alignment horizontal="left" vertical="center" wrapText="1"/>
    </xf>
    <xf numFmtId="0" fontId="55" fillId="29" borderId="116" xfId="0" applyFont="1" applyFill="1" applyBorder="1" applyAlignment="1">
      <alignment vertical="center"/>
    </xf>
    <xf numFmtId="0" fontId="55" fillId="0" borderId="98" xfId="0" applyFont="1" applyFill="1" applyBorder="1" applyAlignment="1">
      <alignment horizontal="left" vertical="center" wrapText="1"/>
    </xf>
    <xf numFmtId="0" fontId="55" fillId="0" borderId="117" xfId="0" applyFont="1" applyFill="1" applyBorder="1" applyAlignment="1">
      <alignment vertical="center"/>
    </xf>
    <xf numFmtId="0" fontId="45" fillId="0" borderId="85"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9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4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9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6" fillId="0" borderId="46" xfId="0" applyFont="1" applyFill="1" applyBorder="1" applyAlignment="1">
      <alignment horizontal="center" vertical="center" wrapText="1"/>
    </xf>
    <xf numFmtId="0" fontId="55" fillId="0" borderId="46" xfId="0" applyFont="1" applyFill="1" applyBorder="1" applyAlignment="1">
      <alignment horizontal="center" vertical="center" wrapText="1"/>
    </xf>
    <xf numFmtId="0" fontId="55" fillId="33" borderId="117"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6" fillId="0" borderId="44" xfId="0" applyFont="1" applyFill="1" applyBorder="1" applyAlignment="1" applyProtection="1">
      <alignment horizontal="center" vertical="center"/>
      <protection locked="0"/>
    </xf>
    <xf numFmtId="0" fontId="46" fillId="0" borderId="118" xfId="0" applyFont="1" applyFill="1" applyBorder="1" applyAlignment="1">
      <alignment horizontal="left" vertical="center" wrapText="1"/>
    </xf>
    <xf numFmtId="0" fontId="46" fillId="0" borderId="119"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1" fillId="28" borderId="120" xfId="0" applyFont="1" applyFill="1" applyBorder="1">
      <alignment vertical="center"/>
    </xf>
    <xf numFmtId="0" fontId="55" fillId="0" borderId="102" xfId="0" applyFont="1" applyFill="1" applyBorder="1">
      <alignment vertical="center"/>
    </xf>
    <xf numFmtId="0" fontId="41" fillId="28" borderId="100" xfId="0" applyFont="1" applyFill="1" applyBorder="1">
      <alignment vertical="center"/>
    </xf>
    <xf numFmtId="0" fontId="55" fillId="0" borderId="101" xfId="0" applyFont="1" applyFill="1" applyBorder="1">
      <alignment vertical="center"/>
    </xf>
    <xf numFmtId="0" fontId="46" fillId="29" borderId="18" xfId="0" applyFont="1" applyFill="1" applyBorder="1" applyAlignment="1">
      <alignment vertical="center"/>
    </xf>
    <xf numFmtId="0" fontId="55" fillId="27" borderId="0" xfId="0" applyFont="1" applyFill="1" applyBorder="1" applyAlignment="1" applyProtection="1">
      <alignment vertical="center"/>
      <protection locked="0"/>
    </xf>
    <xf numFmtId="0" fontId="55" fillId="28" borderId="0" xfId="0" applyFont="1" applyFill="1" applyBorder="1" applyAlignment="1" applyProtection="1">
      <alignment vertical="center"/>
      <protection locked="0"/>
    </xf>
    <xf numFmtId="0" fontId="45" fillId="0" borderId="105" xfId="0" applyFont="1" applyFill="1" applyBorder="1" applyAlignment="1" applyProtection="1">
      <alignment horizontal="center" vertical="center"/>
      <protection locked="0"/>
    </xf>
    <xf numFmtId="0" fontId="45" fillId="27" borderId="121" xfId="0" applyFont="1" applyFill="1" applyBorder="1" applyAlignment="1">
      <alignment horizontal="center" vertical="center"/>
    </xf>
    <xf numFmtId="0" fontId="45" fillId="27" borderId="122" xfId="0" applyFont="1" applyFill="1" applyBorder="1" applyAlignment="1">
      <alignment horizontal="center" vertical="center"/>
    </xf>
    <xf numFmtId="0" fontId="67" fillId="27" borderId="121"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23" xfId="0" applyFont="1" applyFill="1" applyBorder="1" applyAlignment="1">
      <alignment vertical="center"/>
    </xf>
    <xf numFmtId="0" fontId="45" fillId="27" borderId="124" xfId="0" applyFont="1" applyFill="1" applyBorder="1" applyAlignment="1">
      <alignment vertical="center"/>
    </xf>
    <xf numFmtId="0" fontId="48" fillId="28" borderId="66" xfId="0" applyFont="1" applyFill="1" applyBorder="1" applyAlignment="1">
      <alignment horizontal="center" vertical="center"/>
    </xf>
    <xf numFmtId="0" fontId="41" fillId="29" borderId="18" xfId="0" applyFont="1" applyFill="1" applyBorder="1" applyAlignment="1">
      <alignment vertical="center"/>
    </xf>
    <xf numFmtId="0" fontId="45" fillId="29" borderId="98" xfId="0" applyFont="1" applyFill="1" applyBorder="1" applyAlignment="1">
      <alignment vertical="center"/>
    </xf>
    <xf numFmtId="0" fontId="45" fillId="29" borderId="94" xfId="0" applyFont="1" applyFill="1" applyBorder="1" applyAlignment="1">
      <alignment vertical="center"/>
    </xf>
    <xf numFmtId="0" fontId="45" fillId="29" borderId="0" xfId="0" applyFont="1" applyFill="1" applyBorder="1" applyAlignment="1">
      <alignment vertical="center"/>
    </xf>
    <xf numFmtId="0" fontId="46" fillId="29" borderId="95" xfId="0" applyFont="1" applyFill="1" applyBorder="1" applyAlignment="1">
      <alignment vertical="center"/>
    </xf>
    <xf numFmtId="0" fontId="45" fillId="0" borderId="74" xfId="0" applyFont="1" applyFill="1" applyBorder="1" applyAlignment="1">
      <alignment horizontal="left" vertical="center"/>
    </xf>
    <xf numFmtId="0" fontId="55" fillId="0" borderId="5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67" fillId="0" borderId="121" xfId="0" applyFont="1" applyFill="1" applyBorder="1" applyAlignment="1">
      <alignment horizontal="center" vertical="center"/>
    </xf>
    <xf numFmtId="0" fontId="67" fillId="0" borderId="102" xfId="0" applyFont="1" applyFill="1" applyBorder="1" applyAlignment="1">
      <alignment horizontal="center" vertical="center"/>
    </xf>
    <xf numFmtId="0" fontId="67" fillId="0" borderId="100" xfId="0" applyFont="1" applyFill="1" applyBorder="1" applyAlignment="1">
      <alignment horizontal="center" vertical="center"/>
    </xf>
    <xf numFmtId="0" fontId="67" fillId="0" borderId="123" xfId="0" applyFont="1" applyFill="1" applyBorder="1" applyAlignment="1">
      <alignment horizontal="center" vertical="center"/>
    </xf>
    <xf numFmtId="0" fontId="67" fillId="0" borderId="124" xfId="0" applyFont="1" applyFill="1" applyBorder="1" applyAlignment="1">
      <alignment horizontal="center" vertical="center"/>
    </xf>
    <xf numFmtId="0" fontId="64" fillId="28" borderId="98" xfId="0" applyFont="1" applyFill="1" applyBorder="1">
      <alignment vertical="center"/>
    </xf>
    <xf numFmtId="0" fontId="39" fillId="0" borderId="18" xfId="0" applyFont="1" applyFill="1" applyBorder="1">
      <alignment vertical="center"/>
    </xf>
    <xf numFmtId="0" fontId="45" fillId="0" borderId="74" xfId="0" applyFont="1" applyFill="1" applyBorder="1" applyAlignment="1">
      <alignment vertical="center"/>
    </xf>
    <xf numFmtId="0" fontId="45" fillId="29" borderId="95" xfId="0" applyFont="1" applyFill="1" applyBorder="1" applyAlignment="1">
      <alignment vertical="center"/>
    </xf>
    <xf numFmtId="176" fontId="55" fillId="29" borderId="94" xfId="0" applyNumberFormat="1" applyFont="1" applyFill="1" applyBorder="1" applyAlignment="1">
      <alignment vertical="center"/>
    </xf>
    <xf numFmtId="176" fontId="55" fillId="29" borderId="0" xfId="0" applyNumberFormat="1" applyFont="1" applyFill="1" applyBorder="1" applyAlignment="1">
      <alignment vertical="center"/>
    </xf>
    <xf numFmtId="176" fontId="55" fillId="29" borderId="11" xfId="0" applyNumberFormat="1" applyFont="1" applyFill="1" applyBorder="1" applyAlignment="1">
      <alignment vertical="center"/>
    </xf>
    <xf numFmtId="0" fontId="45" fillId="0" borderId="50" xfId="0" applyFont="1" applyFill="1" applyBorder="1">
      <alignment vertical="center"/>
    </xf>
    <xf numFmtId="0" fontId="56" fillId="0" borderId="0" xfId="0" applyFont="1" applyFill="1" applyBorder="1" applyAlignment="1"/>
    <xf numFmtId="0" fontId="55" fillId="0" borderId="51" xfId="0" applyFont="1" applyFill="1" applyBorder="1" applyAlignment="1" applyProtection="1">
      <alignment horizontal="center" vertical="center"/>
      <protection locked="0"/>
    </xf>
    <xf numFmtId="0" fontId="55" fillId="0" borderId="0" xfId="0" applyFont="1" applyFill="1" applyBorder="1">
      <alignment vertical="center"/>
    </xf>
    <xf numFmtId="0" fontId="46" fillId="0" borderId="100" xfId="0" applyFont="1" applyFill="1" applyBorder="1" applyAlignment="1">
      <alignment vertical="center" wrapText="1"/>
    </xf>
    <xf numFmtId="0" fontId="68" fillId="27" borderId="50" xfId="0" applyFont="1" applyFill="1" applyBorder="1" applyAlignment="1">
      <alignment horizontal="left" vertical="center" wrapText="1"/>
    </xf>
    <xf numFmtId="0" fontId="46" fillId="0" borderId="100" xfId="0" applyFont="1" applyFill="1" applyBorder="1" applyAlignment="1">
      <alignment vertical="center"/>
    </xf>
    <xf numFmtId="0" fontId="55" fillId="27" borderId="50" xfId="0" applyFont="1" applyFill="1" applyBorder="1" applyAlignment="1">
      <alignment horizontal="left" vertical="center" wrapText="1"/>
    </xf>
    <xf numFmtId="0" fontId="55" fillId="0" borderId="125" xfId="0" applyFont="1" applyFill="1" applyBorder="1" applyAlignment="1">
      <alignment vertical="center" wrapText="1"/>
    </xf>
    <xf numFmtId="0" fontId="55" fillId="0" borderId="99" xfId="0" applyFont="1" applyFill="1" applyBorder="1" applyAlignment="1">
      <alignment horizontal="left" vertical="center" wrapText="1"/>
    </xf>
    <xf numFmtId="0" fontId="55" fillId="0" borderId="120" xfId="0" applyFont="1" applyFill="1" applyBorder="1" applyAlignment="1">
      <alignment horizontal="left" vertical="center" wrapText="1"/>
    </xf>
    <xf numFmtId="0" fontId="60" fillId="0" borderId="0" xfId="0" applyFont="1" applyFill="1" applyBorder="1" applyAlignment="1">
      <alignment vertical="center" wrapText="1"/>
    </xf>
    <xf numFmtId="0" fontId="45" fillId="0" borderId="44" xfId="0" applyFont="1" applyFill="1" applyBorder="1">
      <alignment vertical="center"/>
    </xf>
    <xf numFmtId="0" fontId="41" fillId="28" borderId="99" xfId="0" applyFont="1" applyFill="1" applyBorder="1">
      <alignment vertical="center"/>
    </xf>
    <xf numFmtId="176" fontId="55" fillId="29" borderId="94" xfId="0" applyNumberFormat="1" applyFont="1" applyFill="1" applyBorder="1" applyAlignment="1">
      <alignment vertical="center" shrinkToFit="1"/>
    </xf>
    <xf numFmtId="176" fontId="55" fillId="29" borderId="0" xfId="0" applyNumberFormat="1" applyFont="1" applyFill="1" applyBorder="1" applyAlignment="1">
      <alignment vertical="center" shrinkToFit="1"/>
    </xf>
    <xf numFmtId="176" fontId="55" fillId="29" borderId="11" xfId="0" applyNumberFormat="1" applyFont="1" applyFill="1" applyBorder="1" applyAlignment="1">
      <alignment vertical="center" shrinkToFit="1"/>
    </xf>
    <xf numFmtId="0" fontId="45" fillId="0" borderId="65" xfId="0" applyFont="1" applyFill="1" applyBorder="1">
      <alignment vertical="center"/>
    </xf>
    <xf numFmtId="0" fontId="62" fillId="0" borderId="0" xfId="0" applyFont="1" applyFill="1" applyBorder="1" applyAlignment="1">
      <alignment horizontal="center" vertical="center"/>
    </xf>
    <xf numFmtId="0" fontId="46" fillId="0" borderId="28" xfId="0" applyFont="1" applyFill="1" applyBorder="1" applyAlignment="1">
      <alignment horizontal="left" vertical="center"/>
    </xf>
    <xf numFmtId="0" fontId="69" fillId="0" borderId="50" xfId="0" applyFont="1" applyFill="1" applyBorder="1">
      <alignment vertical="center"/>
    </xf>
    <xf numFmtId="0" fontId="55" fillId="0" borderId="0" xfId="0" applyFont="1" applyFill="1">
      <alignment vertical="center"/>
    </xf>
    <xf numFmtId="0" fontId="55" fillId="28" borderId="51" xfId="0" applyFont="1" applyFill="1" applyBorder="1" applyAlignment="1" applyProtection="1">
      <alignment horizontal="center" vertical="center"/>
      <protection locked="0"/>
    </xf>
    <xf numFmtId="0" fontId="66" fillId="0" borderId="44" xfId="0" applyFont="1" applyFill="1" applyBorder="1" applyAlignment="1" applyProtection="1">
      <alignment horizontal="center" vertical="center" wrapText="1"/>
      <protection locked="0"/>
    </xf>
    <xf numFmtId="0" fontId="55" fillId="24" borderId="51" xfId="0" applyFont="1" applyFill="1" applyBorder="1" applyAlignment="1" applyProtection="1">
      <alignment horizontal="center" vertical="center"/>
      <protection locked="0"/>
    </xf>
    <xf numFmtId="0" fontId="68" fillId="27" borderId="51" xfId="0" applyFont="1" applyFill="1" applyBorder="1" applyAlignment="1">
      <alignment horizontal="left" vertical="center" wrapText="1"/>
    </xf>
    <xf numFmtId="0" fontId="70" fillId="0" borderId="0" xfId="0" applyFont="1" applyFill="1" applyBorder="1" applyAlignment="1">
      <alignment vertical="center" wrapText="1"/>
    </xf>
    <xf numFmtId="0" fontId="55" fillId="27" borderId="51" xfId="0" applyFont="1" applyFill="1" applyBorder="1" applyAlignment="1">
      <alignment horizontal="left" vertical="center" wrapText="1"/>
    </xf>
    <xf numFmtId="0" fontId="55" fillId="0" borderId="85" xfId="0" applyFont="1" applyFill="1" applyBorder="1" applyAlignment="1">
      <alignment vertical="center" wrapText="1"/>
    </xf>
    <xf numFmtId="0" fontId="60" fillId="0" borderId="0" xfId="0" applyFont="1" applyFill="1" applyBorder="1" applyAlignment="1">
      <alignment horizontal="center" vertical="center"/>
    </xf>
    <xf numFmtId="0" fontId="60" fillId="0" borderId="0" xfId="0" applyFont="1" applyFill="1" applyBorder="1" applyAlignment="1">
      <alignment horizontal="center" vertical="center" wrapText="1"/>
    </xf>
    <xf numFmtId="0" fontId="53" fillId="28" borderId="98" xfId="0" applyFont="1" applyFill="1" applyBorder="1">
      <alignment vertical="center"/>
    </xf>
    <xf numFmtId="0" fontId="39" fillId="32" borderId="46" xfId="0" applyFont="1" applyFill="1" applyBorder="1" applyAlignment="1">
      <alignment horizontal="center" vertical="center"/>
    </xf>
    <xf numFmtId="0" fontId="47" fillId="0" borderId="46" xfId="0" applyFont="1" applyFill="1" applyBorder="1" applyAlignment="1">
      <alignment vertical="center"/>
    </xf>
    <xf numFmtId="0" fontId="47" fillId="0" borderId="46" xfId="0" applyFont="1" applyFill="1" applyBorder="1" applyAlignment="1">
      <alignment horizontal="left" vertical="center"/>
    </xf>
    <xf numFmtId="0" fontId="47" fillId="0" borderId="28" xfId="0" applyFont="1" applyFill="1" applyBorder="1" applyAlignment="1">
      <alignment horizontal="left" vertical="center" wrapText="1"/>
    </xf>
    <xf numFmtId="0" fontId="47" fillId="0" borderId="115" xfId="0" applyFont="1" applyFill="1" applyBorder="1" applyAlignment="1">
      <alignment horizontal="left" vertical="center" wrapText="1"/>
    </xf>
    <xf numFmtId="0" fontId="47" fillId="0" borderId="126" xfId="0" applyFont="1" applyFill="1" applyBorder="1">
      <alignment vertical="center"/>
    </xf>
    <xf numFmtId="0" fontId="47" fillId="0" borderId="63" xfId="0" applyFont="1" applyFill="1" applyBorder="1">
      <alignment vertical="center"/>
    </xf>
    <xf numFmtId="0" fontId="47" fillId="0" borderId="126" xfId="0" applyFont="1" applyFill="1" applyBorder="1" applyAlignment="1">
      <alignment horizontal="left" vertical="center"/>
    </xf>
    <xf numFmtId="0" fontId="47" fillId="0" borderId="63" xfId="0" applyFont="1" applyFill="1" applyBorder="1" applyAlignment="1">
      <alignment horizontal="left" vertical="center"/>
    </xf>
    <xf numFmtId="0" fontId="45" fillId="0" borderId="51" xfId="0" applyFont="1" applyFill="1" applyBorder="1">
      <alignment vertical="center"/>
    </xf>
    <xf numFmtId="38" fontId="71" fillId="29" borderId="28" xfId="0" applyNumberFormat="1" applyFont="1" applyFill="1" applyBorder="1" applyAlignment="1">
      <alignment horizontal="center" vertical="center" shrinkToFit="1"/>
    </xf>
    <xf numFmtId="38" fontId="71" fillId="29" borderId="17" xfId="0" applyNumberFormat="1" applyFont="1" applyFill="1" applyBorder="1" applyAlignment="1">
      <alignment horizontal="center" vertical="center" shrinkToFit="1"/>
    </xf>
    <xf numFmtId="0" fontId="72" fillId="29" borderId="43" xfId="0" applyFont="1" applyFill="1" applyBorder="1" applyAlignment="1">
      <alignment horizontal="center" vertical="center" shrinkToFit="1"/>
    </xf>
    <xf numFmtId="0" fontId="55" fillId="27" borderId="51" xfId="0" applyFont="1" applyFill="1" applyBorder="1" applyAlignment="1" applyProtection="1">
      <alignment horizontal="center" vertical="center"/>
      <protection locked="0"/>
    </xf>
    <xf numFmtId="0" fontId="55" fillId="28" borderId="11" xfId="0" applyFont="1" applyFill="1" applyBorder="1" applyAlignment="1" applyProtection="1">
      <alignment vertical="center"/>
      <protection locked="0"/>
    </xf>
    <xf numFmtId="0" fontId="55" fillId="29" borderId="116" xfId="0" applyFont="1" applyFill="1" applyBorder="1" applyAlignment="1">
      <alignment vertical="center" wrapText="1"/>
    </xf>
    <xf numFmtId="0" fontId="41" fillId="28" borderId="98" xfId="0" applyFont="1" applyFill="1" applyBorder="1">
      <alignment vertical="center"/>
    </xf>
    <xf numFmtId="0" fontId="47" fillId="32" borderId="13" xfId="0" applyFont="1" applyFill="1" applyBorder="1" applyAlignment="1">
      <alignment horizontal="center" vertical="center"/>
    </xf>
    <xf numFmtId="180" fontId="54" fillId="0" borderId="38" xfId="47" applyNumberFormat="1" applyFont="1" applyFill="1" applyBorder="1" applyAlignment="1">
      <alignment horizontal="right" vertical="center"/>
    </xf>
    <xf numFmtId="180" fontId="54" fillId="0" borderId="13" xfId="47" applyNumberFormat="1" applyFont="1" applyFill="1" applyBorder="1" applyAlignment="1">
      <alignment horizontal="right" vertical="center"/>
    </xf>
    <xf numFmtId="180" fontId="54" fillId="27" borderId="60" xfId="47" applyNumberFormat="1" applyFont="1" applyFill="1" applyBorder="1" applyAlignment="1">
      <alignment horizontal="right" vertical="center"/>
    </xf>
    <xf numFmtId="180" fontId="54" fillId="27" borderId="88" xfId="47" applyNumberFormat="1" applyFont="1" applyFill="1" applyBorder="1" applyAlignment="1">
      <alignment horizontal="right" vertical="center"/>
    </xf>
    <xf numFmtId="180" fontId="54" fillId="27" borderId="53" xfId="47" applyNumberFormat="1" applyFont="1" applyFill="1" applyBorder="1" applyAlignment="1">
      <alignment horizontal="right" vertical="center"/>
    </xf>
    <xf numFmtId="0" fontId="45" fillId="29" borderId="18" xfId="0" applyFont="1" applyFill="1" applyBorder="1" applyAlignment="1" applyProtection="1">
      <alignment horizontal="center" vertical="center"/>
      <protection locked="0"/>
    </xf>
    <xf numFmtId="0" fontId="45" fillId="33" borderId="51" xfId="0" applyFont="1" applyFill="1" applyBorder="1" applyAlignment="1" applyProtection="1">
      <alignment horizontal="center" vertical="center"/>
      <protection locked="0"/>
    </xf>
    <xf numFmtId="0" fontId="71" fillId="29" borderId="14" xfId="0" applyFont="1" applyFill="1" applyBorder="1" applyAlignment="1">
      <alignment horizontal="center" vertical="center" shrinkToFit="1"/>
    </xf>
    <xf numFmtId="0" fontId="71" fillId="29"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47" fillId="32" borderId="44" xfId="0" applyFont="1" applyFill="1" applyBorder="1" applyAlignment="1">
      <alignment horizontal="center" vertical="center"/>
    </xf>
    <xf numFmtId="180" fontId="54" fillId="0" borderId="18" xfId="47" applyNumberFormat="1" applyFont="1" applyFill="1" applyBorder="1" applyAlignment="1">
      <alignment horizontal="right" vertical="center"/>
    </xf>
    <xf numFmtId="180" fontId="54" fillId="0" borderId="44" xfId="47" applyNumberFormat="1" applyFont="1" applyFill="1" applyBorder="1" applyAlignment="1">
      <alignment horizontal="right" vertical="center"/>
    </xf>
    <xf numFmtId="180" fontId="54" fillId="27" borderId="0" xfId="47" applyNumberFormat="1" applyFont="1" applyFill="1" applyBorder="1" applyAlignment="1">
      <alignment horizontal="right" vertical="center"/>
    </xf>
    <xf numFmtId="180" fontId="54" fillId="27" borderId="98" xfId="47" applyNumberFormat="1" applyFont="1" applyFill="1" applyBorder="1" applyAlignment="1">
      <alignment horizontal="right" vertical="center"/>
    </xf>
    <xf numFmtId="180" fontId="54"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72" fillId="29" borderId="127"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60" fillId="29" borderId="0" xfId="0" applyFont="1" applyFill="1" applyBorder="1" applyAlignment="1">
      <alignment vertical="center" shrinkToFit="1"/>
    </xf>
    <xf numFmtId="0" fontId="53" fillId="0" borderId="0" xfId="0" applyFont="1" applyFill="1" applyBorder="1" applyAlignment="1">
      <alignment horizontal="center" vertical="center"/>
    </xf>
    <xf numFmtId="0" fontId="61" fillId="0" borderId="84" xfId="0" applyFont="1" applyFill="1" applyBorder="1" applyAlignment="1">
      <alignment vertical="center"/>
    </xf>
    <xf numFmtId="0" fontId="55" fillId="29" borderId="28" xfId="0" applyFont="1" applyFill="1" applyBorder="1" applyAlignment="1">
      <alignment vertical="center"/>
    </xf>
    <xf numFmtId="0" fontId="46" fillId="29" borderId="128" xfId="0" applyFont="1" applyFill="1" applyBorder="1" applyAlignment="1">
      <alignment vertical="center" wrapText="1"/>
    </xf>
    <xf numFmtId="0" fontId="45" fillId="29" borderId="129" xfId="0" applyFont="1" applyFill="1" applyBorder="1" applyAlignment="1">
      <alignment vertical="center"/>
    </xf>
    <xf numFmtId="0" fontId="55" fillId="29" borderId="94" xfId="0" applyFont="1" applyFill="1" applyBorder="1" applyAlignment="1">
      <alignment vertical="center"/>
    </xf>
    <xf numFmtId="0" fontId="55" fillId="29" borderId="0" xfId="0" applyFont="1" applyFill="1" applyBorder="1" applyAlignment="1">
      <alignment vertical="center"/>
    </xf>
    <xf numFmtId="0" fontId="55" fillId="29" borderId="11" xfId="0" applyFont="1" applyFill="1" applyBorder="1" applyAlignment="1">
      <alignment vertical="center"/>
    </xf>
    <xf numFmtId="38" fontId="72" fillId="29" borderId="101" xfId="47" applyFont="1" applyFill="1" applyBorder="1" applyAlignment="1">
      <alignment horizontal="center" vertical="center" shrinkToFit="1"/>
    </xf>
    <xf numFmtId="0" fontId="46" fillId="27" borderId="0" xfId="0" applyFont="1" applyFill="1" applyBorder="1" applyAlignment="1" applyProtection="1">
      <alignment vertical="center"/>
      <protection locked="0"/>
    </xf>
    <xf numFmtId="0" fontId="46" fillId="24" borderId="0" xfId="0" applyFont="1" applyFill="1" applyBorder="1" applyAlignment="1" applyProtection="1">
      <alignment vertical="center"/>
      <protection locked="0"/>
    </xf>
    <xf numFmtId="0" fontId="55" fillId="29" borderId="98" xfId="0" applyFont="1" applyFill="1" applyBorder="1" applyAlignment="1">
      <alignment vertical="center"/>
    </xf>
    <xf numFmtId="0" fontId="61" fillId="0" borderId="84" xfId="0" applyFont="1" applyFill="1" applyBorder="1" applyAlignment="1">
      <alignment horizontal="center" vertical="center"/>
    </xf>
    <xf numFmtId="0" fontId="55" fillId="29" borderId="38" xfId="0" applyFont="1" applyFill="1" applyBorder="1" applyAlignment="1">
      <alignment horizontal="center" vertical="center" wrapText="1"/>
    </xf>
    <xf numFmtId="176" fontId="45" fillId="28" borderId="76" xfId="0" applyNumberFormat="1" applyFont="1" applyFill="1" applyBorder="1" applyAlignment="1">
      <alignment vertical="center"/>
    </xf>
    <xf numFmtId="181" fontId="45" fillId="28" borderId="76" xfId="0" applyNumberFormat="1" applyFont="1" applyFill="1" applyBorder="1" applyAlignment="1">
      <alignment vertical="center"/>
    </xf>
    <xf numFmtId="182" fontId="45" fillId="28" borderId="50" xfId="0" applyNumberFormat="1" applyFont="1" applyFill="1" applyBorder="1" applyAlignment="1">
      <alignment vertical="center"/>
    </xf>
    <xf numFmtId="176" fontId="45" fillId="29" borderId="50" xfId="0" applyNumberFormat="1" applyFont="1" applyFill="1" applyBorder="1" applyAlignment="1">
      <alignment vertical="center"/>
    </xf>
    <xf numFmtId="176" fontId="45" fillId="29" borderId="60" xfId="0" applyNumberFormat="1" applyFont="1" applyFill="1" applyBorder="1" applyAlignment="1">
      <alignment vertical="center"/>
    </xf>
    <xf numFmtId="176" fontId="55" fillId="29" borderId="60" xfId="0" applyNumberFormat="1" applyFont="1" applyFill="1" applyBorder="1" applyAlignment="1">
      <alignment vertical="center"/>
    </xf>
    <xf numFmtId="176" fontId="45" fillId="29" borderId="83" xfId="0" applyNumberFormat="1" applyFont="1" applyFill="1" applyBorder="1" applyAlignment="1">
      <alignment vertical="center"/>
    </xf>
    <xf numFmtId="176" fontId="55" fillId="29" borderId="82" xfId="0" applyNumberFormat="1" applyFont="1" applyFill="1" applyBorder="1" applyAlignment="1">
      <alignment vertical="center"/>
    </xf>
    <xf numFmtId="176" fontId="45" fillId="28" borderId="50" xfId="0" applyNumberFormat="1" applyFont="1" applyFill="1" applyBorder="1" applyAlignment="1">
      <alignment vertical="center"/>
    </xf>
    <xf numFmtId="176" fontId="55" fillId="29" borderId="53" xfId="0" applyNumberFormat="1" applyFont="1" applyFill="1" applyBorder="1" applyAlignment="1">
      <alignment vertical="center"/>
    </xf>
    <xf numFmtId="38" fontId="72" fillId="29" borderId="11" xfId="47" applyFont="1" applyFill="1" applyBorder="1" applyAlignment="1">
      <alignment horizontal="center" vertical="center" shrinkToFit="1"/>
    </xf>
    <xf numFmtId="0" fontId="46" fillId="0" borderId="0" xfId="0" applyFont="1" applyFill="1" applyBorder="1" applyAlignment="1" applyProtection="1">
      <alignment horizontal="center" vertical="center"/>
      <protection locked="0"/>
    </xf>
    <xf numFmtId="0" fontId="55" fillId="33" borderId="116" xfId="0" applyFont="1" applyFill="1" applyBorder="1" applyAlignment="1">
      <alignment vertical="center"/>
    </xf>
    <xf numFmtId="0" fontId="55" fillId="33" borderId="98" xfId="0" applyFont="1" applyFill="1" applyBorder="1" applyAlignment="1">
      <alignment vertical="center"/>
    </xf>
    <xf numFmtId="0" fontId="60" fillId="26" borderId="0" xfId="0" applyFont="1" applyFill="1" applyBorder="1" applyAlignment="1" applyProtection="1">
      <alignment vertical="center" shrinkToFit="1"/>
      <protection locked="0"/>
    </xf>
    <xf numFmtId="0" fontId="55" fillId="29" borderId="18" xfId="0" applyFont="1" applyFill="1" applyBorder="1" applyAlignment="1">
      <alignment horizontal="center" vertical="center" wrapText="1"/>
    </xf>
    <xf numFmtId="176" fontId="45" fillId="28" borderId="71" xfId="0" applyNumberFormat="1" applyFont="1" applyFill="1" applyBorder="1" applyAlignment="1">
      <alignment vertical="center"/>
    </xf>
    <xf numFmtId="181" fontId="45" fillId="28" borderId="71" xfId="0" applyNumberFormat="1" applyFont="1" applyFill="1" applyBorder="1" applyAlignment="1">
      <alignment vertical="center"/>
    </xf>
    <xf numFmtId="182" fontId="45" fillId="28" borderId="51" xfId="0" applyNumberFormat="1" applyFont="1" applyFill="1" applyBorder="1" applyAlignment="1">
      <alignment vertical="center"/>
    </xf>
    <xf numFmtId="176" fontId="45" fillId="29" borderId="51" xfId="0" applyNumberFormat="1" applyFont="1" applyFill="1" applyBorder="1" applyAlignment="1">
      <alignment vertical="center"/>
    </xf>
    <xf numFmtId="176" fontId="45" fillId="29" borderId="0" xfId="0" applyNumberFormat="1" applyFont="1" applyFill="1" applyBorder="1" applyAlignment="1">
      <alignment vertical="center"/>
    </xf>
    <xf numFmtId="176" fontId="45" fillId="29" borderId="9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53" fillId="0" borderId="74" xfId="0" applyFont="1" applyFill="1" applyBorder="1" applyAlignment="1">
      <alignment vertical="center"/>
    </xf>
    <xf numFmtId="0" fontId="47" fillId="32" borderId="74" xfId="0" applyFont="1" applyFill="1" applyBorder="1" applyAlignment="1">
      <alignment horizontal="center" vertical="center"/>
    </xf>
    <xf numFmtId="0" fontId="71" fillId="29" borderId="78" xfId="0" applyFont="1" applyFill="1" applyBorder="1" applyAlignment="1">
      <alignment horizontal="center" vertical="center" shrinkToFit="1"/>
    </xf>
    <xf numFmtId="0" fontId="71" fillId="29" borderId="27" xfId="0" applyFont="1" applyFill="1" applyBorder="1" applyAlignment="1">
      <alignment horizontal="center" vertical="center" shrinkToFit="1"/>
    </xf>
    <xf numFmtId="38" fontId="72" fillId="29" borderId="130"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55" fillId="0" borderId="44" xfId="0" applyFont="1" applyFill="1" applyBorder="1" applyAlignment="1" applyProtection="1">
      <alignment horizontal="center" vertical="center"/>
      <protection locked="0"/>
    </xf>
    <xf numFmtId="0" fontId="55" fillId="0" borderId="50" xfId="0" applyFont="1" applyFill="1" applyBorder="1" applyAlignment="1">
      <alignment vertical="center"/>
    </xf>
    <xf numFmtId="0" fontId="42" fillId="26" borderId="0" xfId="0" applyFont="1" applyFill="1" applyAlignment="1">
      <alignment horizontal="center" vertical="center"/>
    </xf>
    <xf numFmtId="0" fontId="73" fillId="30" borderId="66" xfId="0" applyFont="1" applyFill="1" applyBorder="1" applyAlignment="1">
      <alignment horizontal="center" vertical="center"/>
    </xf>
    <xf numFmtId="0" fontId="47" fillId="0" borderId="131" xfId="0" applyFont="1" applyFill="1" applyBorder="1">
      <alignment vertical="center"/>
    </xf>
    <xf numFmtId="0" fontId="47" fillId="0" borderId="31" xfId="0" applyFont="1" applyFill="1" applyBorder="1">
      <alignment vertical="center"/>
    </xf>
    <xf numFmtId="0" fontId="47" fillId="0" borderId="132" xfId="0" applyFont="1" applyFill="1" applyBorder="1">
      <alignment vertical="center"/>
    </xf>
    <xf numFmtId="0" fontId="47" fillId="0" borderId="133" xfId="0" applyFont="1" applyFill="1" applyBorder="1">
      <alignment vertical="center"/>
    </xf>
    <xf numFmtId="0" fontId="47" fillId="0" borderId="134" xfId="0" applyFont="1" applyFill="1" applyBorder="1">
      <alignment vertical="center"/>
    </xf>
    <xf numFmtId="0" fontId="47" fillId="0" borderId="135" xfId="0" applyFont="1" applyFill="1" applyBorder="1">
      <alignment vertical="center"/>
    </xf>
    <xf numFmtId="0" fontId="45" fillId="0" borderId="51" xfId="0" applyFont="1" applyFill="1" applyBorder="1" applyAlignment="1">
      <alignment horizontal="center" vertical="center"/>
    </xf>
    <xf numFmtId="0" fontId="71" fillId="29" borderId="46" xfId="0" applyFont="1" applyFill="1" applyBorder="1" applyAlignment="1">
      <alignment vertical="center" shrinkToFit="1"/>
    </xf>
    <xf numFmtId="0" fontId="71" fillId="29" borderId="115" xfId="0" applyFont="1" applyFill="1" applyBorder="1" applyAlignment="1">
      <alignment vertical="center" shrinkToFit="1"/>
    </xf>
    <xf numFmtId="0" fontId="74" fillId="29" borderId="64" xfId="0" applyFont="1" applyFill="1" applyBorder="1" applyAlignment="1">
      <alignment vertical="center"/>
    </xf>
    <xf numFmtId="0" fontId="71" fillId="29" borderId="44" xfId="0" applyFont="1" applyFill="1" applyBorder="1" applyAlignment="1">
      <alignment vertical="center" shrinkToFit="1"/>
    </xf>
    <xf numFmtId="0" fontId="71" fillId="29" borderId="85" xfId="0" applyFont="1" applyFill="1" applyBorder="1" applyAlignment="1">
      <alignment vertical="center" shrinkToFit="1"/>
    </xf>
    <xf numFmtId="0" fontId="74" fillId="29" borderId="11" xfId="0" applyFont="1" applyFill="1" applyBorder="1" applyAlignment="1">
      <alignment vertical="center"/>
    </xf>
    <xf numFmtId="0" fontId="55" fillId="0" borderId="51" xfId="0" applyFont="1" applyFill="1" applyBorder="1" applyAlignment="1" applyProtection="1">
      <alignment horizontal="left" vertical="center"/>
      <protection locked="0"/>
    </xf>
    <xf numFmtId="0" fontId="55" fillId="24" borderId="0" xfId="0" applyFont="1" applyFill="1" applyBorder="1" applyAlignment="1" applyProtection="1">
      <alignment vertical="center"/>
      <protection locked="0"/>
    </xf>
    <xf numFmtId="0" fontId="55" fillId="0" borderId="0" xfId="0" applyFont="1" applyFill="1" applyBorder="1" applyAlignment="1" applyProtection="1">
      <alignment horizontal="left" vertical="center"/>
      <protection locked="0"/>
    </xf>
    <xf numFmtId="0" fontId="55" fillId="0" borderId="51" xfId="0" applyFont="1" applyFill="1" applyBorder="1" applyAlignment="1">
      <alignment vertical="center"/>
    </xf>
    <xf numFmtId="0" fontId="48" fillId="24" borderId="66" xfId="0" applyFont="1" applyFill="1" applyBorder="1" applyAlignment="1">
      <alignment horizontal="center" vertical="center"/>
    </xf>
    <xf numFmtId="0" fontId="47" fillId="32" borderId="96" xfId="0" applyFont="1" applyFill="1" applyBorder="1" applyAlignment="1">
      <alignment horizontal="center" vertical="center"/>
    </xf>
    <xf numFmtId="176" fontId="54" fillId="0" borderId="38" xfId="0" applyNumberFormat="1" applyFont="1" applyFill="1" applyBorder="1" applyAlignment="1">
      <alignment horizontal="right" vertical="center"/>
    </xf>
    <xf numFmtId="176" fontId="54" fillId="0" borderId="13" xfId="0" applyNumberFormat="1" applyFont="1" applyFill="1" applyBorder="1" applyAlignment="1">
      <alignment horizontal="right" vertical="center"/>
    </xf>
    <xf numFmtId="176" fontId="54" fillId="28" borderId="60" xfId="0" applyNumberFormat="1" applyFont="1" applyFill="1" applyBorder="1" applyAlignment="1">
      <alignment horizontal="right" vertical="center"/>
    </xf>
    <xf numFmtId="176" fontId="54" fillId="28" borderId="88" xfId="0" applyNumberFormat="1" applyFont="1" applyFill="1" applyBorder="1" applyAlignment="1">
      <alignment horizontal="right" vertical="center"/>
    </xf>
    <xf numFmtId="176" fontId="54" fillId="28" borderId="53" xfId="0" applyNumberFormat="1" applyFont="1" applyFill="1" applyBorder="1" applyAlignment="1">
      <alignment horizontal="right" vertical="center"/>
    </xf>
    <xf numFmtId="176" fontId="45" fillId="28" borderId="136" xfId="0" applyNumberFormat="1" applyFont="1" applyFill="1" applyBorder="1" applyAlignment="1">
      <alignment vertical="center"/>
    </xf>
    <xf numFmtId="181" fontId="45" fillId="28" borderId="136" xfId="0" applyNumberFormat="1" applyFont="1" applyFill="1" applyBorder="1" applyAlignment="1">
      <alignment vertical="center"/>
    </xf>
    <xf numFmtId="182" fontId="45" fillId="28" borderId="65" xfId="0" applyNumberFormat="1" applyFont="1" applyFill="1" applyBorder="1" applyAlignment="1">
      <alignment vertical="center"/>
    </xf>
    <xf numFmtId="176" fontId="45" fillId="29" borderId="65" xfId="0" applyNumberFormat="1" applyFont="1" applyFill="1" applyBorder="1" applyAlignment="1">
      <alignment vertical="center"/>
    </xf>
    <xf numFmtId="176" fontId="45" fillId="28" borderId="65" xfId="0" applyNumberFormat="1" applyFont="1" applyFill="1" applyBorder="1" applyAlignment="1">
      <alignment vertical="center"/>
    </xf>
    <xf numFmtId="176" fontId="42" fillId="29" borderId="104" xfId="0" applyNumberFormat="1" applyFont="1" applyFill="1" applyBorder="1" applyAlignment="1" applyProtection="1">
      <alignment vertical="center"/>
      <protection locked="0"/>
    </xf>
    <xf numFmtId="0" fontId="71" fillId="0" borderId="38" xfId="0" applyFont="1" applyBorder="1" applyAlignment="1">
      <alignment vertical="center" shrinkToFit="1"/>
    </xf>
    <xf numFmtId="0" fontId="71" fillId="0" borderId="60" xfId="0" applyFont="1" applyBorder="1" applyAlignment="1">
      <alignment horizontal="right" vertical="center" shrinkToFit="1"/>
    </xf>
    <xf numFmtId="0" fontId="71" fillId="0" borderId="53" xfId="0" applyFont="1" applyBorder="1" applyAlignment="1">
      <alignment horizontal="right" vertical="center" shrinkToFit="1"/>
    </xf>
    <xf numFmtId="0" fontId="75" fillId="0" borderId="51" xfId="0" applyFont="1" applyFill="1" applyBorder="1" applyAlignment="1">
      <alignment vertical="center"/>
    </xf>
    <xf numFmtId="0" fontId="76" fillId="0" borderId="84" xfId="0" applyFont="1" applyFill="1" applyBorder="1" applyAlignment="1" applyProtection="1">
      <alignment vertical="center" shrinkToFit="1"/>
      <protection locked="0"/>
    </xf>
    <xf numFmtId="0" fontId="42" fillId="0" borderId="0" xfId="0" applyFont="1" applyFill="1" applyAlignment="1">
      <alignment vertical="center"/>
    </xf>
    <xf numFmtId="0" fontId="64" fillId="24" borderId="98" xfId="0" applyFont="1" applyFill="1" applyBorder="1">
      <alignment vertical="center"/>
    </xf>
    <xf numFmtId="176" fontId="54" fillId="0" borderId="18" xfId="0" applyNumberFormat="1" applyFont="1" applyFill="1" applyBorder="1" applyAlignment="1">
      <alignment horizontal="right" vertical="center"/>
    </xf>
    <xf numFmtId="176" fontId="54" fillId="0" borderId="44" xfId="0" applyNumberFormat="1" applyFont="1" applyFill="1" applyBorder="1" applyAlignment="1">
      <alignment horizontal="right" vertical="center"/>
    </xf>
    <xf numFmtId="176" fontId="54" fillId="28" borderId="0" xfId="0" applyNumberFormat="1" applyFont="1" applyFill="1" applyBorder="1" applyAlignment="1">
      <alignment horizontal="right" vertical="center"/>
    </xf>
    <xf numFmtId="176" fontId="54" fillId="28" borderId="98" xfId="0" applyNumberFormat="1" applyFont="1" applyFill="1" applyBorder="1" applyAlignment="1">
      <alignment horizontal="right" vertical="center"/>
    </xf>
    <xf numFmtId="176" fontId="54" fillId="28" borderId="11" xfId="0" applyNumberFormat="1" applyFont="1" applyFill="1" applyBorder="1" applyAlignment="1">
      <alignment horizontal="right" vertical="center"/>
    </xf>
    <xf numFmtId="0" fontId="55" fillId="29" borderId="46" xfId="0" applyFont="1" applyFill="1" applyBorder="1" applyAlignment="1">
      <alignment horizontal="center" vertical="center" wrapText="1"/>
    </xf>
    <xf numFmtId="0" fontId="46" fillId="29" borderId="137" xfId="0" applyFont="1" applyFill="1" applyBorder="1" applyAlignment="1">
      <alignment vertical="center"/>
    </xf>
    <xf numFmtId="0" fontId="46" fillId="29" borderId="138" xfId="0" applyFont="1" applyFill="1" applyBorder="1" applyAlignment="1">
      <alignment vertical="center"/>
    </xf>
    <xf numFmtId="0" fontId="46" fillId="29" borderId="63" xfId="0" applyFont="1" applyFill="1" applyBorder="1" applyAlignment="1">
      <alignment vertical="center"/>
    </xf>
    <xf numFmtId="0" fontId="55" fillId="29" borderId="63" xfId="0" applyFont="1" applyFill="1" applyBorder="1" applyAlignment="1">
      <alignment vertical="center"/>
    </xf>
    <xf numFmtId="0" fontId="46" fillId="29" borderId="139" xfId="0" applyFont="1" applyFill="1" applyBorder="1" applyAlignment="1">
      <alignment vertical="center"/>
    </xf>
    <xf numFmtId="0" fontId="55" fillId="29" borderId="140" xfId="0" applyFont="1" applyFill="1" applyBorder="1" applyAlignment="1">
      <alignment vertical="center"/>
    </xf>
    <xf numFmtId="0" fontId="55" fillId="29" borderId="64" xfId="0" applyFont="1" applyFill="1" applyBorder="1" applyAlignment="1">
      <alignment vertical="center"/>
    </xf>
    <xf numFmtId="0" fontId="45" fillId="28" borderId="50" xfId="0" applyFont="1" applyFill="1" applyBorder="1" applyAlignment="1">
      <alignment horizontal="center" vertical="center"/>
    </xf>
    <xf numFmtId="2" fontId="71" fillId="0" borderId="18" xfId="0" applyNumberFormat="1" applyFont="1" applyBorder="1" applyAlignment="1">
      <alignment vertical="center" shrinkToFit="1"/>
    </xf>
    <xf numFmtId="2" fontId="71" fillId="0" borderId="50" xfId="0" applyNumberFormat="1" applyFont="1" applyBorder="1" applyAlignment="1">
      <alignment horizontal="center" vertical="center" shrinkToFit="1"/>
    </xf>
    <xf numFmtId="2" fontId="71" fillId="0" borderId="0" xfId="0" applyNumberFormat="1" applyFont="1" applyBorder="1" applyAlignment="1">
      <alignment horizontal="center" vertical="center" shrinkToFit="1"/>
    </xf>
    <xf numFmtId="2" fontId="71" fillId="0" borderId="11" xfId="0" applyNumberFormat="1" applyFont="1" applyBorder="1" applyAlignment="1">
      <alignment horizontal="center" vertical="center" shrinkToFit="1"/>
    </xf>
    <xf numFmtId="0" fontId="53" fillId="0" borderId="0" xfId="0" applyFont="1" applyFill="1" applyBorder="1" applyAlignment="1" applyProtection="1">
      <alignment horizontal="center" vertical="center" shrinkToFit="1"/>
      <protection locked="0"/>
    </xf>
    <xf numFmtId="0" fontId="41" fillId="24" borderId="98" xfId="0" applyFont="1" applyFill="1" applyBorder="1">
      <alignment vertical="center"/>
    </xf>
    <xf numFmtId="0" fontId="55" fillId="29" borderId="38" xfId="0" applyFont="1" applyFill="1" applyBorder="1" applyAlignment="1">
      <alignment horizontal="center" vertical="center"/>
    </xf>
    <xf numFmtId="176" fontId="45" fillId="29" borderId="141" xfId="0" applyNumberFormat="1" applyFont="1" applyFill="1" applyBorder="1" applyAlignment="1">
      <alignment horizontal="center" vertical="center"/>
    </xf>
    <xf numFmtId="0" fontId="45" fillId="28" borderId="65" xfId="0" applyFont="1" applyFill="1" applyBorder="1" applyAlignment="1">
      <alignment horizontal="center" vertical="center"/>
    </xf>
    <xf numFmtId="2" fontId="71" fillId="0" borderId="65" xfId="0" applyNumberFormat="1" applyFont="1" applyBorder="1" applyAlignment="1">
      <alignment horizontal="center" vertical="center" shrinkToFit="1"/>
    </xf>
    <xf numFmtId="176" fontId="46" fillId="0" borderId="0" xfId="0" applyNumberFormat="1" applyFont="1" applyFill="1" applyBorder="1" applyAlignment="1">
      <alignment vertical="center" wrapText="1"/>
    </xf>
    <xf numFmtId="176" fontId="46" fillId="0" borderId="98" xfId="0" applyNumberFormat="1" applyFont="1" applyFill="1" applyBorder="1" applyAlignment="1">
      <alignment vertical="center" wrapText="1"/>
    </xf>
    <xf numFmtId="176" fontId="46" fillId="0" borderId="11" xfId="0" applyNumberFormat="1" applyFont="1" applyFill="1" applyBorder="1" applyAlignment="1">
      <alignment vertical="center" wrapText="1"/>
    </xf>
    <xf numFmtId="176" fontId="46" fillId="0" borderId="103" xfId="0" applyNumberFormat="1" applyFont="1" applyFill="1" applyBorder="1" applyAlignment="1">
      <alignment vertical="center" wrapText="1"/>
    </xf>
    <xf numFmtId="0" fontId="55" fillId="29" borderId="98" xfId="0" applyFont="1" applyFill="1" applyBorder="1" applyAlignment="1">
      <alignment horizontal="center" vertical="center"/>
    </xf>
    <xf numFmtId="0" fontId="55" fillId="0" borderId="117" xfId="0" applyFont="1" applyFill="1" applyBorder="1" applyAlignment="1">
      <alignment vertical="center" wrapText="1"/>
    </xf>
    <xf numFmtId="0" fontId="53" fillId="25" borderId="28" xfId="0" applyFont="1" applyFill="1" applyBorder="1" applyAlignment="1">
      <alignment horizontal="center" vertical="center" wrapText="1"/>
    </xf>
    <xf numFmtId="0" fontId="41" fillId="29" borderId="142" xfId="0" applyFont="1" applyFill="1" applyBorder="1">
      <alignment vertical="center"/>
    </xf>
    <xf numFmtId="0" fontId="41" fillId="29" borderId="46" xfId="0" applyFont="1" applyFill="1" applyBorder="1">
      <alignment vertical="center"/>
    </xf>
    <xf numFmtId="0" fontId="46" fillId="29" borderId="46" xfId="0" applyFont="1" applyFill="1" applyBorder="1" applyAlignment="1">
      <alignment vertical="center" wrapText="1"/>
    </xf>
    <xf numFmtId="0" fontId="60" fillId="29" borderId="29" xfId="0" applyFont="1" applyFill="1" applyBorder="1" applyAlignment="1">
      <alignment vertical="center" wrapText="1"/>
    </xf>
    <xf numFmtId="0" fontId="55" fillId="29" borderId="18" xfId="0" applyFont="1" applyFill="1" applyBorder="1" applyAlignment="1">
      <alignment horizontal="center" vertical="center"/>
    </xf>
    <xf numFmtId="176" fontId="45" fillId="29" borderId="143" xfId="0" applyNumberFormat="1" applyFont="1" applyFill="1" applyBorder="1" applyAlignment="1">
      <alignment horizontal="center" vertical="center"/>
    </xf>
    <xf numFmtId="0" fontId="71" fillId="0" borderId="18" xfId="0" applyFont="1" applyBorder="1" applyAlignment="1">
      <alignment vertical="center" shrinkToFit="1"/>
    </xf>
    <xf numFmtId="0" fontId="71" fillId="0" borderId="0" xfId="0" applyFont="1" applyBorder="1" applyAlignment="1">
      <alignment vertical="center" shrinkToFit="1"/>
    </xf>
    <xf numFmtId="0" fontId="71" fillId="0" borderId="11" xfId="0" applyFont="1" applyBorder="1" applyAlignment="1">
      <alignment vertical="center" shrinkToFit="1"/>
    </xf>
    <xf numFmtId="0" fontId="55" fillId="29" borderId="117" xfId="0" applyFont="1" applyFill="1" applyBorder="1" applyAlignment="1">
      <alignment vertical="center"/>
    </xf>
    <xf numFmtId="0" fontId="46" fillId="25" borderId="14" xfId="0" applyFont="1" applyFill="1" applyBorder="1" applyAlignment="1">
      <alignment horizontal="center" vertical="center"/>
    </xf>
    <xf numFmtId="0" fontId="46" fillId="0" borderId="42"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2" xfId="0" applyFont="1" applyFill="1" applyBorder="1" applyAlignment="1">
      <alignment horizontal="center" vertical="center" wrapText="1"/>
    </xf>
    <xf numFmtId="0" fontId="46" fillId="0" borderId="41" xfId="0" applyFont="1" applyFill="1" applyBorder="1" applyAlignment="1">
      <alignment horizontal="center" vertical="center"/>
    </xf>
    <xf numFmtId="0" fontId="46" fillId="24" borderId="9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71" fillId="0" borderId="28" xfId="0" applyFont="1" applyBorder="1" applyAlignment="1">
      <alignment vertical="center" shrinkToFit="1"/>
    </xf>
    <xf numFmtId="0" fontId="71" fillId="0" borderId="63" xfId="0" applyFont="1" applyBorder="1" applyAlignment="1">
      <alignment vertical="center" shrinkToFit="1"/>
    </xf>
    <xf numFmtId="0" fontId="71" fillId="0" borderId="64" xfId="0" applyFont="1" applyBorder="1" applyAlignment="1">
      <alignment vertical="center" shrinkToFit="1"/>
    </xf>
    <xf numFmtId="0" fontId="58" fillId="24" borderId="44" xfId="0" applyFont="1" applyFill="1" applyBorder="1" applyAlignment="1" applyProtection="1">
      <alignment vertical="center"/>
      <protection locked="0"/>
    </xf>
    <xf numFmtId="0" fontId="55" fillId="29" borderId="98" xfId="0" applyFont="1" applyFill="1" applyBorder="1" applyAlignment="1">
      <alignment horizontal="center" vertical="center" wrapText="1"/>
    </xf>
    <xf numFmtId="0" fontId="55" fillId="33" borderId="117" xfId="0" applyFont="1" applyFill="1" applyBorder="1" applyAlignment="1">
      <alignment vertical="center"/>
    </xf>
    <xf numFmtId="0" fontId="77" fillId="0" borderId="67" xfId="0" applyFont="1" applyBorder="1" applyAlignment="1">
      <alignment horizontal="center" vertical="center"/>
    </xf>
    <xf numFmtId="0" fontId="78" fillId="0" borderId="0" xfId="0" applyFont="1" applyFill="1" applyAlignment="1">
      <alignment horizontal="right" vertical="center"/>
    </xf>
    <xf numFmtId="0" fontId="41"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9" fillId="30" borderId="144" xfId="0" applyFont="1" applyFill="1" applyBorder="1" applyAlignment="1">
      <alignment horizontal="center" vertical="center"/>
    </xf>
    <xf numFmtId="0" fontId="79" fillId="30" borderId="145" xfId="0" applyFont="1" applyFill="1" applyBorder="1" applyAlignment="1">
      <alignment horizontal="center" vertical="center"/>
    </xf>
    <xf numFmtId="0" fontId="79" fillId="30" borderId="146" xfId="0" applyFont="1" applyFill="1" applyBorder="1" applyAlignment="1">
      <alignment horizontal="center" vertical="center"/>
    </xf>
    <xf numFmtId="0" fontId="45" fillId="27" borderId="51" xfId="0" applyFont="1" applyFill="1" applyBorder="1" applyAlignment="1">
      <alignment vertical="center"/>
    </xf>
    <xf numFmtId="0" fontId="45" fillId="0" borderId="98" xfId="0" applyFont="1" applyFill="1" applyBorder="1" applyAlignment="1">
      <alignment vertical="center"/>
    </xf>
    <xf numFmtId="0" fontId="45" fillId="0" borderId="11" xfId="0" applyFont="1" applyFill="1" applyBorder="1" applyAlignment="1">
      <alignment vertical="center"/>
    </xf>
    <xf numFmtId="0" fontId="45" fillId="0" borderId="103" xfId="0" applyFont="1" applyFill="1" applyBorder="1" applyAlignment="1">
      <alignment vertical="center"/>
    </xf>
    <xf numFmtId="176" fontId="54" fillId="24" borderId="60" xfId="0" applyNumberFormat="1" applyFont="1" applyFill="1" applyBorder="1" applyAlignment="1">
      <alignment horizontal="right" vertical="center"/>
    </xf>
    <xf numFmtId="176" fontId="54" fillId="24" borderId="88" xfId="0" applyNumberFormat="1" applyFont="1" applyFill="1" applyBorder="1" applyAlignment="1">
      <alignment horizontal="right" vertical="center"/>
    </xf>
    <xf numFmtId="176" fontId="54" fillId="24" borderId="53" xfId="0" applyNumberFormat="1" applyFont="1" applyFill="1" applyBorder="1" applyAlignment="1">
      <alignment horizontal="right" vertical="center"/>
    </xf>
    <xf numFmtId="0" fontId="55" fillId="29" borderId="46" xfId="0" applyFont="1" applyFill="1" applyBorder="1" applyAlignment="1">
      <alignment horizontal="center" vertical="center"/>
    </xf>
    <xf numFmtId="0" fontId="46" fillId="0" borderId="137" xfId="0" applyFont="1" applyBorder="1" applyAlignment="1">
      <alignment vertical="center"/>
    </xf>
    <xf numFmtId="0" fontId="46" fillId="0" borderId="138" xfId="0" applyFont="1" applyBorder="1" applyAlignment="1">
      <alignment vertical="center"/>
    </xf>
    <xf numFmtId="176" fontId="45" fillId="29" borderId="147" xfId="0" applyNumberFormat="1" applyFont="1" applyFill="1" applyBorder="1" applyAlignment="1">
      <alignment horizontal="center" vertical="center"/>
    </xf>
    <xf numFmtId="0" fontId="71" fillId="0" borderId="35" xfId="0" applyFont="1" applyBorder="1" applyAlignment="1">
      <alignment horizontal="center" vertical="center" textRotation="255" shrinkToFit="1"/>
    </xf>
    <xf numFmtId="0" fontId="71" fillId="0" borderId="69" xfId="0" applyFont="1" applyBorder="1" applyAlignment="1">
      <alignment horizontal="center" vertical="center" textRotation="255" shrinkToFit="1"/>
    </xf>
    <xf numFmtId="0" fontId="71" fillId="0" borderId="36" xfId="0" applyFont="1" applyBorder="1" applyAlignment="1">
      <alignment horizontal="center" vertical="center" textRotation="255" shrinkToFit="1"/>
    </xf>
    <xf numFmtId="0" fontId="46" fillId="0" borderId="51" xfId="0" applyFont="1" applyFill="1" applyBorder="1" applyAlignment="1">
      <alignment vertical="center"/>
    </xf>
    <xf numFmtId="0" fontId="45" fillId="0" borderId="98" xfId="0" applyFont="1" applyFill="1" applyBorder="1">
      <alignment vertical="center"/>
    </xf>
    <xf numFmtId="176" fontId="54" fillId="24" borderId="0" xfId="0" applyNumberFormat="1" applyFont="1" applyFill="1" applyBorder="1" applyAlignment="1">
      <alignment horizontal="right" vertical="center"/>
    </xf>
    <xf numFmtId="176" fontId="54" fillId="24" borderId="98" xfId="0" applyNumberFormat="1" applyFont="1" applyFill="1" applyBorder="1" applyAlignment="1">
      <alignment horizontal="right" vertical="center"/>
    </xf>
    <xf numFmtId="176" fontId="54" fillId="24" borderId="11" xfId="0" applyNumberFormat="1" applyFont="1" applyFill="1" applyBorder="1" applyAlignment="1">
      <alignment horizontal="right" vertical="center"/>
    </xf>
    <xf numFmtId="0" fontId="45" fillId="29" borderId="141" xfId="0" applyFont="1" applyFill="1" applyBorder="1" applyAlignment="1">
      <alignment horizontal="center" vertical="center"/>
    </xf>
    <xf numFmtId="0" fontId="45" fillId="29" borderId="148" xfId="0" applyFont="1" applyFill="1" applyBorder="1" applyAlignment="1">
      <alignment horizontal="center" vertical="center"/>
    </xf>
    <xf numFmtId="0" fontId="45" fillId="29" borderId="149" xfId="0" applyFont="1" applyFill="1" applyBorder="1" applyAlignment="1">
      <alignment horizontal="center" vertical="center"/>
    </xf>
    <xf numFmtId="0" fontId="45" fillId="0" borderId="51" xfId="0" applyFont="1" applyFill="1" applyBorder="1" applyAlignment="1">
      <alignment vertical="center"/>
    </xf>
    <xf numFmtId="0" fontId="78" fillId="0" borderId="0" xfId="0" applyFont="1" applyFill="1" applyAlignment="1">
      <alignment vertical="center"/>
    </xf>
    <xf numFmtId="0" fontId="45" fillId="29" borderId="143" xfId="0" applyFont="1" applyFill="1" applyBorder="1" applyAlignment="1">
      <alignment horizontal="center" vertical="center"/>
    </xf>
    <xf numFmtId="0" fontId="45" fillId="29" borderId="150" xfId="0" applyFont="1" applyFill="1" applyBorder="1" applyAlignment="1">
      <alignment horizontal="center" vertical="center"/>
    </xf>
    <xf numFmtId="0" fontId="45" fillId="29" borderId="151" xfId="0" applyFont="1" applyFill="1" applyBorder="1" applyAlignment="1">
      <alignment horizontal="center" vertical="center"/>
    </xf>
    <xf numFmtId="0" fontId="46" fillId="27" borderId="11" xfId="0" applyFont="1" applyFill="1" applyBorder="1" applyAlignment="1">
      <alignment vertical="center" wrapText="1"/>
    </xf>
    <xf numFmtId="0" fontId="46" fillId="28" borderId="11" xfId="0" applyFont="1" applyFill="1" applyBorder="1" applyAlignment="1">
      <alignment vertical="center" wrapText="1"/>
    </xf>
    <xf numFmtId="0" fontId="46" fillId="24" borderId="11" xfId="0" applyFont="1" applyFill="1" applyBorder="1" applyAlignment="1">
      <alignment vertical="center" wrapText="1"/>
    </xf>
    <xf numFmtId="0" fontId="45" fillId="27" borderId="51" xfId="0" applyFont="1" applyFill="1" applyBorder="1">
      <alignment vertical="center"/>
    </xf>
    <xf numFmtId="0" fontId="55" fillId="0" borderId="98" xfId="0" applyFont="1" applyFill="1" applyBorder="1" applyAlignment="1">
      <alignment vertical="center"/>
    </xf>
    <xf numFmtId="0" fontId="55" fillId="0" borderId="11" xfId="0" applyFont="1" applyFill="1" applyBorder="1" applyAlignment="1">
      <alignment vertical="center"/>
    </xf>
    <xf numFmtId="0" fontId="55" fillId="0" borderId="103" xfId="0" applyFont="1" applyFill="1" applyBorder="1" applyAlignment="1">
      <alignment vertical="center"/>
    </xf>
    <xf numFmtId="0" fontId="46" fillId="26" borderId="11" xfId="0" applyFont="1" applyFill="1" applyBorder="1" applyAlignment="1">
      <alignment vertical="center" wrapText="1"/>
    </xf>
    <xf numFmtId="0" fontId="42" fillId="0" borderId="18" xfId="0" applyFont="1" applyFill="1" applyBorder="1" applyAlignment="1" applyProtection="1">
      <alignment vertical="center"/>
      <protection locked="0"/>
    </xf>
    <xf numFmtId="0" fontId="55" fillId="27" borderId="11" xfId="0" applyFont="1" applyFill="1" applyBorder="1" applyAlignment="1">
      <alignment vertical="center"/>
    </xf>
    <xf numFmtId="0" fontId="55" fillId="28" borderId="11" xfId="0" applyFont="1" applyFill="1" applyBorder="1" applyAlignment="1">
      <alignment vertical="center"/>
    </xf>
    <xf numFmtId="0" fontId="55" fillId="24" borderId="11" xfId="0" applyFont="1" applyFill="1" applyBorder="1" applyAlignment="1">
      <alignment vertical="center"/>
    </xf>
    <xf numFmtId="0" fontId="46" fillId="29" borderId="51" xfId="0" applyFont="1" applyFill="1" applyBorder="1" applyAlignment="1">
      <alignment vertical="center"/>
    </xf>
    <xf numFmtId="0" fontId="55" fillId="26" borderId="11" xfId="0" applyFont="1" applyFill="1" applyBorder="1" applyAlignment="1">
      <alignment vertical="center"/>
    </xf>
    <xf numFmtId="0" fontId="55" fillId="29" borderId="117" xfId="0" applyFont="1" applyFill="1" applyBorder="1" applyAlignment="1">
      <alignment vertical="center" wrapText="1"/>
    </xf>
    <xf numFmtId="0" fontId="80" fillId="0" borderId="0" xfId="0" applyFont="1">
      <alignment vertical="center"/>
    </xf>
    <xf numFmtId="0" fontId="63"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41" fillId="0" borderId="0" xfId="0" applyFont="1" applyProtection="1">
      <alignment vertical="center"/>
      <protection locked="0"/>
    </xf>
    <xf numFmtId="0" fontId="45" fillId="0" borderId="115" xfId="0" applyFont="1" applyFill="1" applyBorder="1" applyAlignment="1" applyProtection="1">
      <alignment horizontal="left" vertical="center"/>
      <protection locked="0"/>
    </xf>
    <xf numFmtId="0" fontId="45" fillId="0" borderId="64"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63" xfId="0" applyFont="1" applyFill="1" applyBorder="1" applyAlignment="1" applyProtection="1">
      <alignment horizontal="left" vertical="center"/>
      <protection locked="0"/>
    </xf>
    <xf numFmtId="0" fontId="45" fillId="0" borderId="64"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47" fillId="0" borderId="30" xfId="0" applyFont="1" applyBorder="1">
      <alignment vertical="center"/>
    </xf>
    <xf numFmtId="0" fontId="55" fillId="0" borderId="0" xfId="0" applyFont="1" applyAlignment="1">
      <alignment horizontal="left" vertical="top" wrapText="1"/>
    </xf>
    <xf numFmtId="0" fontId="46" fillId="29" borderId="152" xfId="0" applyFont="1" applyFill="1" applyBorder="1">
      <alignment vertical="center"/>
    </xf>
    <xf numFmtId="0" fontId="46" fillId="29" borderId="153" xfId="0" applyFont="1" applyFill="1" applyBorder="1">
      <alignment vertical="center"/>
    </xf>
    <xf numFmtId="0" fontId="45" fillId="29" borderId="147" xfId="0" applyFont="1" applyFill="1" applyBorder="1" applyAlignment="1">
      <alignment horizontal="center" vertical="center"/>
    </xf>
    <xf numFmtId="0" fontId="45" fillId="29" borderId="154" xfId="0" applyFont="1" applyFill="1" applyBorder="1" applyAlignment="1">
      <alignment horizontal="center" vertical="center"/>
    </xf>
    <xf numFmtId="0" fontId="45" fillId="29" borderId="155" xfId="0" applyFont="1" applyFill="1" applyBorder="1" applyAlignment="1">
      <alignment horizontal="center" vertical="center"/>
    </xf>
    <xf numFmtId="0" fontId="46" fillId="29" borderId="63" xfId="0" applyFont="1" applyFill="1" applyBorder="1">
      <alignment vertical="center"/>
    </xf>
    <xf numFmtId="0" fontId="55" fillId="29" borderId="140" xfId="0" applyFont="1" applyFill="1" applyBorder="1">
      <alignment vertical="center"/>
    </xf>
    <xf numFmtId="0" fontId="46" fillId="0" borderId="63" xfId="0" applyFont="1" applyBorder="1">
      <alignment vertical="center"/>
    </xf>
    <xf numFmtId="0" fontId="55" fillId="29" borderId="64" xfId="0" applyFont="1" applyFill="1" applyBorder="1">
      <alignment vertical="center"/>
    </xf>
    <xf numFmtId="0" fontId="45" fillId="0" borderId="28" xfId="0" applyFont="1" applyBorder="1" applyAlignment="1">
      <alignment horizontal="center" vertical="center"/>
    </xf>
    <xf numFmtId="0" fontId="45" fillId="0" borderId="63" xfId="0" applyFont="1" applyFill="1" applyBorder="1" applyAlignment="1">
      <alignment horizontal="center" vertical="center"/>
    </xf>
    <xf numFmtId="0" fontId="46" fillId="29" borderId="63" xfId="0" applyFont="1" applyFill="1" applyBorder="1" applyAlignment="1" applyProtection="1">
      <alignment vertical="center"/>
      <protection locked="0"/>
    </xf>
    <xf numFmtId="0" fontId="55" fillId="0" borderId="0" xfId="0" applyFont="1" applyAlignment="1"/>
    <xf numFmtId="0" fontId="77" fillId="0" borderId="0" xfId="0" applyFont="1" applyFill="1">
      <alignment vertical="center"/>
    </xf>
    <xf numFmtId="0" fontId="56" fillId="0" borderId="0" xfId="0" applyFont="1" applyAlignment="1"/>
    <xf numFmtId="0" fontId="46"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55" fillId="0" borderId="63" xfId="0" applyFont="1" applyBorder="1" applyProtection="1">
      <alignment vertical="center"/>
      <protection locked="0"/>
    </xf>
    <xf numFmtId="0" fontId="46" fillId="0" borderId="63" xfId="0" applyFont="1" applyBorder="1" applyProtection="1">
      <alignment vertical="center"/>
      <protection locked="0"/>
    </xf>
    <xf numFmtId="0" fontId="55" fillId="27" borderId="65" xfId="0" applyFont="1" applyFill="1" applyBorder="1" applyAlignment="1" applyProtection="1">
      <alignment vertical="center"/>
      <protection locked="0"/>
    </xf>
    <xf numFmtId="0" fontId="45" fillId="0" borderId="63" xfId="0" applyFont="1" applyBorder="1" applyProtection="1">
      <alignment vertical="center"/>
      <protection locked="0"/>
    </xf>
    <xf numFmtId="0" fontId="45" fillId="0" borderId="65" xfId="0" applyFont="1" applyBorder="1" applyAlignment="1" applyProtection="1">
      <alignment horizontal="center" vertical="center"/>
      <protection locked="0"/>
    </xf>
    <xf numFmtId="0" fontId="46"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55" fillId="28" borderId="65" xfId="0" applyFont="1" applyFill="1" applyBorder="1" applyAlignment="1" applyProtection="1">
      <alignment horizontal="left" vertical="center"/>
      <protection locked="0"/>
    </xf>
    <xf numFmtId="0" fontId="45" fillId="28" borderId="65" xfId="0" applyFont="1" applyFill="1" applyBorder="1" applyAlignment="1" applyProtection="1">
      <alignment vertical="center"/>
      <protection locked="0"/>
    </xf>
    <xf numFmtId="0" fontId="45" fillId="0" borderId="64" xfId="0" applyFont="1" applyBorder="1" applyProtection="1">
      <alignment vertical="center"/>
      <protection locked="0"/>
    </xf>
    <xf numFmtId="0" fontId="46" fillId="0" borderId="29" xfId="0" applyFont="1" applyFill="1" applyBorder="1" applyAlignment="1" applyProtection="1">
      <alignment horizontal="left" vertical="center"/>
      <protection locked="0"/>
    </xf>
    <xf numFmtId="0" fontId="55" fillId="28" borderId="65" xfId="0" applyFont="1" applyFill="1" applyBorder="1" applyAlignment="1" applyProtection="1">
      <alignment vertical="center"/>
      <protection locked="0"/>
    </xf>
    <xf numFmtId="0" fontId="46"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29" borderId="46" xfId="0" applyFont="1" applyFill="1" applyBorder="1" applyAlignment="1" applyProtection="1">
      <alignment vertical="center"/>
      <protection locked="0"/>
    </xf>
    <xf numFmtId="0" fontId="55" fillId="24" borderId="27" xfId="0" applyFont="1" applyFill="1" applyBorder="1" applyAlignment="1" applyProtection="1">
      <alignment vertical="center"/>
      <protection locked="0"/>
    </xf>
    <xf numFmtId="0" fontId="46" fillId="24" borderId="45" xfId="0" applyFont="1" applyFill="1" applyBorder="1" applyAlignment="1">
      <alignment vertical="center" wrapText="1"/>
    </xf>
    <xf numFmtId="0" fontId="46" fillId="26" borderId="65" xfId="0" applyFont="1" applyFill="1" applyBorder="1" applyAlignment="1" applyProtection="1">
      <alignment vertical="center"/>
      <protection locked="0"/>
    </xf>
    <xf numFmtId="0" fontId="55" fillId="0" borderId="65" xfId="0" applyFont="1" applyBorder="1">
      <alignment vertical="center"/>
    </xf>
    <xf numFmtId="0" fontId="55" fillId="0" borderId="63" xfId="0" applyFont="1" applyBorder="1">
      <alignment vertical="center"/>
    </xf>
    <xf numFmtId="0" fontId="55" fillId="0" borderId="126" xfId="0" applyFont="1" applyBorder="1">
      <alignment vertical="center"/>
    </xf>
    <xf numFmtId="0" fontId="55" fillId="0" borderId="156" xfId="0" applyFont="1" applyBorder="1">
      <alignment vertical="center"/>
    </xf>
    <xf numFmtId="0" fontId="46" fillId="27" borderId="64" xfId="0" applyFont="1" applyFill="1" applyBorder="1" applyAlignment="1">
      <alignment vertical="center" wrapText="1"/>
    </xf>
    <xf numFmtId="0" fontId="46" fillId="0" borderId="140" xfId="0" applyFont="1" applyFill="1" applyBorder="1" applyAlignment="1">
      <alignment vertical="center" wrapText="1"/>
    </xf>
    <xf numFmtId="0" fontId="46" fillId="0" borderId="63" xfId="0" applyFont="1" applyFill="1" applyBorder="1" applyAlignment="1">
      <alignment vertical="center" wrapText="1"/>
    </xf>
    <xf numFmtId="0" fontId="68" fillId="27" borderId="65" xfId="0" applyFont="1" applyFill="1" applyBorder="1" applyAlignment="1">
      <alignment horizontal="left" vertical="center" wrapText="1"/>
    </xf>
    <xf numFmtId="0" fontId="70" fillId="0" borderId="63" xfId="0" applyFont="1" applyBorder="1" applyAlignment="1">
      <alignment vertical="center" wrapText="1"/>
    </xf>
    <xf numFmtId="0" fontId="55" fillId="27" borderId="65" xfId="0" applyFont="1" applyFill="1" applyBorder="1" applyAlignment="1">
      <alignment horizontal="left" vertical="center" wrapText="1"/>
    </xf>
    <xf numFmtId="0" fontId="55" fillId="0" borderId="45" xfId="0" applyFont="1" applyBorder="1">
      <alignment vertical="center"/>
    </xf>
    <xf numFmtId="0" fontId="45" fillId="0" borderId="0" xfId="0" applyFont="1" applyAlignment="1">
      <alignment horizontal="center" vertical="center"/>
    </xf>
    <xf numFmtId="0" fontId="46" fillId="0" borderId="64" xfId="0" applyFont="1" applyFill="1" applyBorder="1" applyAlignment="1">
      <alignment horizontal="left" vertical="center" wrapText="1"/>
    </xf>
    <xf numFmtId="0" fontId="55" fillId="0" borderId="115" xfId="0" applyFont="1" applyFill="1" applyBorder="1" applyAlignment="1">
      <alignment vertical="center" wrapText="1"/>
    </xf>
    <xf numFmtId="0" fontId="55" fillId="0" borderId="126" xfId="0" applyFont="1" applyFill="1" applyBorder="1" applyAlignment="1">
      <alignment horizontal="left" vertical="center" wrapText="1"/>
    </xf>
    <xf numFmtId="0" fontId="55" fillId="0" borderId="139" xfId="0" applyFont="1" applyFill="1" applyBorder="1" applyAlignment="1">
      <alignment horizontal="left" vertical="center" wrapText="1"/>
    </xf>
    <xf numFmtId="49" fontId="55" fillId="0" borderId="46" xfId="0" applyNumberFormat="1" applyFont="1" applyFill="1" applyBorder="1" applyAlignment="1">
      <alignment vertical="center" wrapText="1"/>
    </xf>
    <xf numFmtId="49" fontId="46" fillId="0" borderId="28" xfId="0" applyNumberFormat="1" applyFont="1" applyFill="1" applyBorder="1" applyAlignment="1">
      <alignment horizontal="center" vertical="center" wrapText="1"/>
    </xf>
    <xf numFmtId="0" fontId="55" fillId="29" borderId="157" xfId="0" applyFont="1" applyFill="1" applyBorder="1" applyAlignment="1">
      <alignment horizontal="left" vertical="center" wrapText="1"/>
    </xf>
    <xf numFmtId="0" fontId="55" fillId="29" borderId="129" xfId="0" applyFont="1" applyFill="1" applyBorder="1" applyAlignment="1">
      <alignment vertical="center" wrapText="1"/>
    </xf>
    <xf numFmtId="0" fontId="55" fillId="29" borderId="107" xfId="0" applyFont="1" applyFill="1" applyBorder="1" applyAlignment="1">
      <alignment vertical="center" wrapText="1"/>
    </xf>
    <xf numFmtId="0" fontId="55" fillId="29" borderId="128" xfId="0" applyFont="1" applyFill="1" applyBorder="1" applyAlignment="1">
      <alignment vertical="center" wrapText="1"/>
    </xf>
    <xf numFmtId="0" fontId="55" fillId="29" borderId="106" xfId="0" applyFont="1" applyFill="1" applyBorder="1" applyAlignment="1">
      <alignment vertical="center" wrapText="1"/>
    </xf>
    <xf numFmtId="0" fontId="55" fillId="29" borderId="158" xfId="0" applyFont="1" applyFill="1" applyBorder="1" applyAlignment="1">
      <alignment horizontal="left" vertical="center" wrapText="1"/>
    </xf>
    <xf numFmtId="0" fontId="55" fillId="29" borderId="158" xfId="0" applyFont="1" applyFill="1" applyBorder="1" applyAlignment="1">
      <alignment vertical="center" wrapText="1"/>
    </xf>
    <xf numFmtId="0" fontId="55" fillId="29" borderId="73" xfId="0" applyFont="1" applyFill="1" applyBorder="1" applyAlignment="1">
      <alignment vertical="center" wrapText="1"/>
    </xf>
    <xf numFmtId="0" fontId="55" fillId="29" borderId="128" xfId="0" applyFont="1" applyFill="1" applyBorder="1" applyAlignment="1">
      <alignment horizontal="left" vertical="center" wrapText="1"/>
    </xf>
    <xf numFmtId="0" fontId="55" fillId="29" borderId="159" xfId="0" applyFont="1" applyFill="1" applyBorder="1" applyAlignment="1">
      <alignment vertical="center" wrapText="1"/>
    </xf>
    <xf numFmtId="0" fontId="46" fillId="26" borderId="45" xfId="0" applyFont="1" applyFill="1" applyBorder="1" applyAlignment="1">
      <alignment vertical="center" wrapText="1"/>
    </xf>
    <xf numFmtId="49" fontId="46" fillId="0" borderId="0" xfId="0" applyNumberFormat="1" applyFont="1" applyAlignment="1">
      <alignment horizontal="left" vertical="center" wrapText="1"/>
    </xf>
    <xf numFmtId="0" fontId="55" fillId="29" borderId="157" xfId="0" applyFont="1" applyFill="1" applyBorder="1" applyAlignment="1">
      <alignment vertical="center" wrapText="1"/>
    </xf>
    <xf numFmtId="0" fontId="55" fillId="29" borderId="160" xfId="0" applyFont="1" applyFill="1" applyBorder="1" applyAlignment="1">
      <alignment vertical="center" wrapText="1"/>
    </xf>
    <xf numFmtId="0" fontId="60" fillId="29" borderId="0" xfId="0" applyFont="1" applyFill="1" applyAlignment="1">
      <alignment vertical="center" wrapText="1"/>
    </xf>
    <xf numFmtId="0" fontId="55" fillId="29" borderId="0" xfId="0" applyFont="1" applyFill="1" applyAlignment="1">
      <alignment vertical="top" wrapText="1"/>
    </xf>
    <xf numFmtId="0" fontId="52" fillId="0" borderId="19" xfId="0" applyFont="1" applyBorder="1">
      <alignment vertical="center"/>
    </xf>
    <xf numFmtId="0" fontId="41" fillId="24" borderId="161" xfId="0" applyFont="1" applyFill="1" applyBorder="1">
      <alignment vertical="center"/>
    </xf>
    <xf numFmtId="0" fontId="54" fillId="0" borderId="0" xfId="0" applyFont="1" applyAlignment="1">
      <alignment vertical="center" wrapText="1"/>
    </xf>
    <xf numFmtId="176" fontId="51" fillId="0" borderId="0" xfId="0" applyNumberFormat="1" applyFont="1">
      <alignment vertical="center"/>
    </xf>
    <xf numFmtId="0" fontId="81" fillId="0" borderId="0" xfId="0" applyFont="1" applyAlignment="1">
      <alignment vertical="center" wrapText="1"/>
    </xf>
    <xf numFmtId="0" fontId="51" fillId="0" borderId="0" xfId="0" applyFont="1" applyBorder="1">
      <alignment vertical="center"/>
    </xf>
    <xf numFmtId="0" fontId="46" fillId="0" borderId="54"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57" xfId="0" applyFont="1" applyFill="1" applyBorder="1" applyAlignment="1">
      <alignment horizontal="center" vertical="center" wrapText="1"/>
    </xf>
    <xf numFmtId="0" fontId="46" fillId="0" borderId="58" xfId="0" applyFont="1" applyFill="1" applyBorder="1" applyAlignment="1">
      <alignment horizontal="center" vertical="center"/>
    </xf>
    <xf numFmtId="0" fontId="39" fillId="0" borderId="136" xfId="0" applyFont="1" applyFill="1" applyBorder="1">
      <alignment vertical="center"/>
    </xf>
    <xf numFmtId="0" fontId="60" fillId="29" borderId="73" xfId="0" applyFont="1" applyFill="1" applyBorder="1" applyAlignment="1">
      <alignment horizontal="left" vertical="center" wrapText="1"/>
    </xf>
    <xf numFmtId="0" fontId="39" fillId="0" borderId="73" xfId="0" applyFont="1" applyFill="1" applyBorder="1">
      <alignment vertical="center"/>
    </xf>
    <xf numFmtId="0" fontId="52" fillId="0" borderId="73" xfId="0" applyFont="1" applyFill="1" applyBorder="1">
      <alignment vertical="center"/>
    </xf>
    <xf numFmtId="0" fontId="52" fillId="0" borderId="159" xfId="0" applyFont="1" applyFill="1" applyBorder="1">
      <alignment vertical="center"/>
    </xf>
    <xf numFmtId="0" fontId="51" fillId="0" borderId="136" xfId="0" applyFont="1" applyBorder="1">
      <alignment vertical="center"/>
    </xf>
    <xf numFmtId="0" fontId="51" fillId="0" borderId="73" xfId="0" applyFont="1" applyBorder="1">
      <alignment vertical="center"/>
    </xf>
    <xf numFmtId="0" fontId="45" fillId="0" borderId="73" xfId="0" applyFont="1" applyFill="1" applyBorder="1">
      <alignment vertical="center"/>
    </xf>
    <xf numFmtId="0" fontId="39" fillId="0" borderId="159" xfId="0" applyFont="1" applyBorder="1">
      <alignment vertical="center"/>
    </xf>
    <xf numFmtId="0" fontId="47" fillId="0" borderId="0" xfId="0" applyFont="1" applyFill="1" applyAlignment="1">
      <alignment vertical="center"/>
    </xf>
    <xf numFmtId="49" fontId="39" fillId="0" borderId="0" xfId="0" applyNumberFormat="1" applyFont="1" applyFill="1" applyAlignment="1">
      <alignment horizontal="left" vertical="center"/>
    </xf>
    <xf numFmtId="0" fontId="51" fillId="0" borderId="0"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pplyAlignment="1">
      <alignment vertical="center" wrapText="1"/>
    </xf>
    <xf numFmtId="176" fontId="51" fillId="0" borderId="0" xfId="0" applyNumberFormat="1" applyFont="1" applyFill="1" applyBorder="1" applyAlignment="1">
      <alignment vertical="center"/>
    </xf>
    <xf numFmtId="0" fontId="82" fillId="0" borderId="0" xfId="0" applyFont="1" applyFill="1" applyBorder="1" applyAlignment="1">
      <alignment vertical="center" wrapText="1"/>
    </xf>
    <xf numFmtId="0" fontId="81" fillId="0" borderId="0" xfId="0" applyFont="1" applyFill="1" applyBorder="1" applyAlignment="1">
      <alignment vertical="center" wrapText="1"/>
    </xf>
    <xf numFmtId="0" fontId="47" fillId="0" borderId="0" xfId="0" applyFont="1" applyFill="1" applyBorder="1" applyAlignment="1">
      <alignment vertical="center" wrapText="1"/>
    </xf>
    <xf numFmtId="0" fontId="51" fillId="0" borderId="0" xfId="0" applyFont="1" applyFill="1" applyBorder="1" applyAlignment="1">
      <alignment horizontal="center" vertical="center"/>
    </xf>
    <xf numFmtId="0" fontId="54" fillId="0" borderId="0" xfId="0" applyFont="1" applyFill="1" applyBorder="1" applyAlignment="1">
      <alignment horizontal="left" vertical="center" wrapText="1"/>
    </xf>
    <xf numFmtId="0" fontId="81" fillId="0" borderId="0" xfId="0" applyFont="1" applyFill="1" applyAlignment="1">
      <alignment vertical="center"/>
    </xf>
    <xf numFmtId="0" fontId="54" fillId="0" borderId="0" xfId="0" applyFont="1" applyFill="1" applyBorder="1">
      <alignment vertical="center"/>
    </xf>
    <xf numFmtId="0" fontId="39" fillId="0" borderId="13" xfId="0" applyFont="1" applyBorder="1">
      <alignment vertical="center"/>
    </xf>
    <xf numFmtId="0" fontId="54" fillId="0" borderId="14" xfId="0" applyFont="1" applyBorder="1">
      <alignment vertical="center"/>
    </xf>
    <xf numFmtId="0" fontId="54" fillId="0" borderId="15" xfId="0" applyFont="1" applyBorder="1">
      <alignment vertical="center"/>
    </xf>
    <xf numFmtId="0" fontId="54" fillId="0" borderId="16" xfId="0" applyFont="1" applyBorder="1">
      <alignment vertical="center"/>
    </xf>
    <xf numFmtId="0" fontId="51" fillId="0" borderId="16" xfId="0" applyFont="1" applyBorder="1">
      <alignment vertical="center"/>
    </xf>
    <xf numFmtId="0" fontId="51" fillId="0" borderId="15" xfId="0" applyFont="1" applyBorder="1">
      <alignment vertical="center"/>
    </xf>
    <xf numFmtId="178" fontId="54" fillId="0" borderId="0" xfId="0" applyNumberFormat="1" applyFont="1" applyFill="1" applyBorder="1">
      <alignment vertical="center"/>
    </xf>
    <xf numFmtId="0" fontId="54" fillId="0" borderId="46" xfId="0" applyFont="1" applyBorder="1">
      <alignment vertical="center"/>
    </xf>
    <xf numFmtId="0" fontId="54" fillId="0" borderId="162" xfId="0" applyFont="1" applyBorder="1">
      <alignment vertical="center"/>
    </xf>
    <xf numFmtId="0" fontId="54" fillId="0" borderId="75" xfId="0" applyFont="1" applyBorder="1">
      <alignment vertical="center"/>
    </xf>
    <xf numFmtId="0" fontId="54" fillId="0" borderId="79" xfId="0" applyFont="1" applyBorder="1">
      <alignment vertical="center"/>
    </xf>
    <xf numFmtId="0" fontId="54" fillId="0" borderId="60" xfId="0" applyFont="1" applyBorder="1">
      <alignment vertical="center"/>
    </xf>
    <xf numFmtId="0" fontId="54" fillId="0" borderId="80" xfId="0" applyFont="1" applyBorder="1">
      <alignment vertical="center"/>
    </xf>
    <xf numFmtId="0" fontId="54" fillId="0" borderId="12" xfId="0" applyFont="1" applyBorder="1" applyAlignment="1">
      <alignment horizontal="center" vertical="center"/>
    </xf>
    <xf numFmtId="178" fontId="54" fillId="0" borderId="14" xfId="0" applyNumberFormat="1" applyFont="1" applyBorder="1">
      <alignment vertical="center"/>
    </xf>
    <xf numFmtId="178" fontId="54" fillId="0" borderId="81" xfId="0" applyNumberFormat="1" applyFont="1" applyBorder="1">
      <alignment vertical="center"/>
    </xf>
    <xf numFmtId="0" fontId="54" fillId="28" borderId="17" xfId="0" applyFont="1" applyFill="1" applyBorder="1">
      <alignment vertical="center"/>
    </xf>
    <xf numFmtId="178" fontId="54" fillId="0" borderId="79" xfId="0" applyNumberFormat="1" applyFont="1" applyBorder="1">
      <alignment vertical="center"/>
    </xf>
    <xf numFmtId="178" fontId="54" fillId="0" borderId="16" xfId="0" applyNumberFormat="1" applyFont="1" applyBorder="1">
      <alignment vertical="center"/>
    </xf>
    <xf numFmtId="178" fontId="54" fillId="0" borderId="15" xfId="0" applyNumberFormat="1" applyFont="1" applyBorder="1">
      <alignment vertical="center"/>
    </xf>
    <xf numFmtId="0" fontId="54" fillId="0" borderId="44" xfId="0" applyFont="1" applyBorder="1" applyAlignment="1">
      <alignment horizontal="center" vertical="center"/>
    </xf>
    <xf numFmtId="178" fontId="54" fillId="0" borderId="18" xfId="0" applyNumberFormat="1" applyFont="1" applyBorder="1">
      <alignment vertical="center"/>
    </xf>
    <xf numFmtId="178" fontId="54" fillId="0" borderId="95" xfId="0" applyNumberFormat="1" applyFont="1" applyBorder="1">
      <alignment vertical="center"/>
    </xf>
    <xf numFmtId="0" fontId="54" fillId="28" borderId="65" xfId="0" applyFont="1" applyFill="1" applyBorder="1">
      <alignment vertical="center"/>
    </xf>
    <xf numFmtId="178" fontId="54" fillId="0" borderId="94" xfId="0" applyNumberFormat="1" applyFont="1" applyBorder="1">
      <alignment vertical="center"/>
    </xf>
    <xf numFmtId="178" fontId="54" fillId="0" borderId="0" xfId="0" applyNumberFormat="1" applyFont="1">
      <alignment vertical="center"/>
    </xf>
    <xf numFmtId="0" fontId="54" fillId="28" borderId="51" xfId="0" applyFont="1" applyFill="1" applyBorder="1">
      <alignment vertical="center"/>
    </xf>
    <xf numFmtId="178" fontId="54" fillId="0" borderId="11" xfId="0" applyNumberFormat="1" applyFont="1" applyBorder="1">
      <alignment vertical="center"/>
    </xf>
    <xf numFmtId="0" fontId="54" fillId="0" borderId="115" xfId="0" applyFont="1" applyBorder="1">
      <alignment vertical="center"/>
    </xf>
    <xf numFmtId="0" fontId="54" fillId="28" borderId="27" xfId="0" applyFont="1" applyFill="1" applyBorder="1">
      <alignment vertical="center"/>
    </xf>
    <xf numFmtId="183" fontId="54" fillId="0" borderId="0" xfId="0" applyNumberFormat="1" applyFont="1" applyFill="1" applyBorder="1">
      <alignment vertical="center"/>
    </xf>
    <xf numFmtId="0" fontId="54" fillId="0" borderId="18" xfId="0" applyFont="1" applyBorder="1">
      <alignment vertical="center"/>
    </xf>
    <xf numFmtId="0" fontId="83" fillId="0" borderId="0" xfId="0" applyFont="1" applyFill="1">
      <alignment vertical="center"/>
    </xf>
    <xf numFmtId="0" fontId="84" fillId="0" borderId="0" xfId="0" applyFont="1" applyFill="1">
      <alignment vertical="center"/>
    </xf>
    <xf numFmtId="0" fontId="84" fillId="0" borderId="0" xfId="0" applyFont="1" applyFill="1" applyAlignment="1">
      <alignment vertical="center"/>
    </xf>
    <xf numFmtId="38" fontId="54" fillId="0" borderId="14" xfId="47" applyFont="1" applyFill="1" applyBorder="1">
      <alignment vertical="center"/>
    </xf>
    <xf numFmtId="38" fontId="54" fillId="0" borderId="15" xfId="47" applyFont="1" applyFill="1" applyBorder="1">
      <alignment vertical="center"/>
    </xf>
    <xf numFmtId="38" fontId="54" fillId="0" borderId="16" xfId="47" applyFont="1" applyFill="1" applyBorder="1">
      <alignment vertical="center"/>
    </xf>
    <xf numFmtId="0" fontId="54" fillId="0" borderId="11" xfId="0" applyFont="1" applyBorder="1" applyAlignment="1">
      <alignment horizontal="right" vertical="center"/>
    </xf>
    <xf numFmtId="0" fontId="54" fillId="0" borderId="11" xfId="0" applyFont="1" applyBorder="1">
      <alignment vertical="center"/>
    </xf>
    <xf numFmtId="38" fontId="54" fillId="0" borderId="11" xfId="47" applyFont="1" applyBorder="1">
      <alignment vertical="center"/>
    </xf>
    <xf numFmtId="38" fontId="54" fillId="0" borderId="0" xfId="47" applyFont="1">
      <alignment vertical="center"/>
    </xf>
    <xf numFmtId="0" fontId="54" fillId="0" borderId="38" xfId="0" applyFont="1" applyBorder="1" applyAlignment="1">
      <alignment horizontal="center" vertical="center"/>
    </xf>
    <xf numFmtId="0" fontId="54" fillId="0" borderId="53" xfId="0" applyFont="1" applyBorder="1">
      <alignment vertical="center"/>
    </xf>
    <xf numFmtId="0" fontId="85" fillId="0" borderId="18" xfId="0" applyFont="1" applyBorder="1">
      <alignment vertical="center"/>
    </xf>
    <xf numFmtId="0" fontId="85" fillId="0" borderId="0" xfId="0" applyFont="1">
      <alignment vertical="center"/>
    </xf>
    <xf numFmtId="0" fontId="85" fillId="0" borderId="11" xfId="0" applyFont="1" applyBorder="1">
      <alignment vertical="center"/>
    </xf>
    <xf numFmtId="0" fontId="54" fillId="31" borderId="18" xfId="0" applyFont="1" applyFill="1" applyBorder="1">
      <alignment vertical="center"/>
    </xf>
    <xf numFmtId="0" fontId="54" fillId="31" borderId="0" xfId="0" applyFont="1" applyFill="1">
      <alignment vertical="center"/>
    </xf>
    <xf numFmtId="0" fontId="54" fillId="0" borderId="28" xfId="0" applyFont="1" applyBorder="1">
      <alignment vertical="center"/>
    </xf>
    <xf numFmtId="0" fontId="54" fillId="0" borderId="64" xfId="0" applyFont="1" applyBorder="1">
      <alignment vertical="center"/>
    </xf>
    <xf numFmtId="0" fontId="54" fillId="31" borderId="28" xfId="0" applyFont="1" applyFill="1" applyBorder="1">
      <alignment vertical="center"/>
    </xf>
    <xf numFmtId="0" fontId="54" fillId="0" borderId="63" xfId="0" applyFont="1" applyBorder="1">
      <alignment vertical="center"/>
    </xf>
    <xf numFmtId="0" fontId="54" fillId="31" borderId="63" xfId="0"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9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68"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79" fontId="86" fillId="0" borderId="34" xfId="48" applyNumberFormat="1" applyFont="1" applyBorder="1" applyAlignment="1">
      <alignment vertical="center" wrapText="1"/>
    </xf>
    <xf numFmtId="179" fontId="86" fillId="0" borderId="37" xfId="48" applyNumberFormat="1" applyFont="1" applyBorder="1" applyAlignment="1">
      <alignment vertical="center" wrapText="1"/>
    </xf>
    <xf numFmtId="179"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79" fontId="86" fillId="0" borderId="12" xfId="48" applyNumberFormat="1" applyFont="1" applyBorder="1" applyAlignment="1">
      <alignment vertical="center" wrapText="1"/>
    </xf>
    <xf numFmtId="179" fontId="86" fillId="0" borderId="41" xfId="48" applyNumberFormat="1" applyFont="1" applyBorder="1" applyAlignment="1">
      <alignment vertical="center" wrapText="1"/>
    </xf>
    <xf numFmtId="179" fontId="86" fillId="0" borderId="42" xfId="48" applyNumberFormat="1" applyFont="1" applyBorder="1" applyAlignment="1">
      <alignment vertical="center" wrapText="1"/>
    </xf>
    <xf numFmtId="179" fontId="86" fillId="0" borderId="46" xfId="48" applyNumberFormat="1" applyFont="1" applyBorder="1" applyAlignment="1">
      <alignment vertical="center" wrapText="1"/>
    </xf>
    <xf numFmtId="179" fontId="86" fillId="0" borderId="52" xfId="48" applyNumberFormat="1" applyFont="1" applyBorder="1" applyAlignment="1">
      <alignment vertical="center" wrapText="1"/>
    </xf>
    <xf numFmtId="179"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68" xfId="0" applyFont="1" applyBorder="1" applyAlignment="1">
      <alignment horizontal="center" vertical="center" wrapText="1"/>
    </xf>
    <xf numFmtId="0" fontId="87" fillId="0" borderId="43" xfId="0" applyFont="1" applyBorder="1" applyAlignment="1">
      <alignment horizontal="center" vertical="center" wrapText="1"/>
    </xf>
    <xf numFmtId="179" fontId="86" fillId="0" borderId="57" xfId="48" applyNumberFormat="1" applyFont="1" applyBorder="1" applyAlignment="1">
      <alignment vertical="center" wrapText="1"/>
    </xf>
    <xf numFmtId="179" fontId="86" fillId="0" borderId="58" xfId="48" applyNumberFormat="1" applyFont="1" applyBorder="1" applyAlignment="1">
      <alignment vertical="center" wrapText="1"/>
    </xf>
    <xf numFmtId="179"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79" fontId="86" fillId="0" borderId="44" xfId="48" applyNumberFormat="1" applyFont="1" applyBorder="1" applyAlignment="1">
      <alignment vertical="center" wrapText="1"/>
    </xf>
    <xf numFmtId="179" fontId="86" fillId="0" borderId="48" xfId="48" applyNumberFormat="1" applyFont="1" applyBorder="1" applyAlignment="1">
      <alignment vertical="center" wrapText="1"/>
    </xf>
    <xf numFmtId="179" fontId="86" fillId="0" borderId="43" xfId="48" applyNumberFormat="1" applyFont="1" applyFill="1" applyBorder="1" applyAlignment="1">
      <alignment vertical="center" wrapText="1"/>
    </xf>
    <xf numFmtId="0" fontId="87" fillId="0" borderId="70" xfId="0" applyFont="1" applyBorder="1" applyAlignment="1">
      <alignment horizontal="center" vertical="center" wrapText="1"/>
    </xf>
    <xf numFmtId="0" fontId="87" fillId="0" borderId="104" xfId="0" applyFont="1" applyBorder="1" applyAlignment="1">
      <alignment horizontal="center" vertical="center" wrapText="1"/>
    </xf>
    <xf numFmtId="0" fontId="87" fillId="0" borderId="105" xfId="0" applyFont="1" applyBorder="1" applyAlignment="1">
      <alignment horizontal="center" vertical="center" wrapText="1"/>
    </xf>
    <xf numFmtId="0" fontId="86" fillId="0" borderId="96" xfId="0" applyFont="1" applyBorder="1" applyAlignment="1">
      <alignment vertical="center" wrapText="1"/>
    </xf>
    <xf numFmtId="0" fontId="86" fillId="0" borderId="96" xfId="0" applyFont="1" applyBorder="1" applyAlignment="1">
      <alignment vertical="center"/>
    </xf>
    <xf numFmtId="0" fontId="86" fillId="0" borderId="163" xfId="0" applyFont="1" applyBorder="1" applyAlignment="1">
      <alignment vertical="center"/>
    </xf>
    <xf numFmtId="0" fontId="86" fillId="0" borderId="68"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79" fontId="86" fillId="0" borderId="167" xfId="48" applyNumberFormat="1" applyFont="1" applyBorder="1" applyAlignment="1">
      <alignment vertical="center" wrapText="1"/>
    </xf>
    <xf numFmtId="179" fontId="86" fillId="0" borderId="166" xfId="48" applyNumberFormat="1" applyFont="1" applyBorder="1" applyAlignment="1">
      <alignment vertical="center" wrapText="1"/>
    </xf>
    <xf numFmtId="179"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787390"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393700</xdr:colOff>
      <xdr:row>22</xdr:row>
      <xdr:rowOff>408305</xdr:rowOff>
    </xdr:from>
    <xdr:to xmlns:xdr="http://schemas.openxmlformats.org/drawingml/2006/spreadsheetDrawing">
      <xdr:col>13</xdr:col>
      <xdr:colOff>721360</xdr:colOff>
      <xdr:row>24</xdr:row>
      <xdr:rowOff>27305</xdr:rowOff>
    </xdr:to>
    <xdr:sp macro="" textlink="">
      <xdr:nvSpPr>
        <xdr:cNvPr id="28" name="二等辺三角形 27"/>
        <xdr:cNvSpPr/>
      </xdr:nvSpPr>
      <xdr:spPr>
        <a:xfrm rot="5400000">
          <a:off x="4670425" y="10066655"/>
          <a:ext cx="327660"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126365</xdr:colOff>
      <xdr:row>22</xdr:row>
      <xdr:rowOff>410210</xdr:rowOff>
    </xdr:from>
    <xdr:to xmlns:xdr="http://schemas.openxmlformats.org/drawingml/2006/spreadsheetDrawing">
      <xdr:col>15</xdr:col>
      <xdr:colOff>450850</xdr:colOff>
      <xdr:row>24</xdr:row>
      <xdr:rowOff>29210</xdr:rowOff>
    </xdr:to>
    <xdr:sp macro="" textlink="">
      <xdr:nvSpPr>
        <xdr:cNvPr id="29" name="二等辺三角形 28"/>
        <xdr:cNvSpPr/>
      </xdr:nvSpPr>
      <xdr:spPr>
        <a:xfrm rot="5400000">
          <a:off x="7994015" y="10068560"/>
          <a:ext cx="324485"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17</xdr:col>
      <xdr:colOff>88900</xdr:colOff>
      <xdr:row>22</xdr:row>
      <xdr:rowOff>402590</xdr:rowOff>
    </xdr:from>
    <xdr:to xmlns:xdr="http://schemas.openxmlformats.org/drawingml/2006/spreadsheetDrawing">
      <xdr:col>17</xdr:col>
      <xdr:colOff>416560</xdr:colOff>
      <xdr:row>24</xdr:row>
      <xdr:rowOff>22225</xdr:rowOff>
    </xdr:to>
    <xdr:sp macro="" textlink="">
      <xdr:nvSpPr>
        <xdr:cNvPr id="43" name="二等辺三角形 42"/>
        <xdr:cNvSpPr/>
      </xdr:nvSpPr>
      <xdr:spPr>
        <a:xfrm rot="5400000">
          <a:off x="11233150" y="10060940"/>
          <a:ext cx="327660" cy="553085"/>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mlns:xdr="http://schemas.openxmlformats.org/drawingml/2006/spreadsheetDrawing">
      <xdr:col>14</xdr:col>
      <xdr:colOff>1999615</xdr:colOff>
      <xdr:row>29</xdr:row>
      <xdr:rowOff>139065</xdr:rowOff>
    </xdr:from>
    <xdr:to xmlns:xdr="http://schemas.openxmlformats.org/drawingml/2006/spreadsheetDrawing">
      <xdr:col>15</xdr:col>
      <xdr:colOff>112395</xdr:colOff>
      <xdr:row>30</xdr:row>
      <xdr:rowOff>161290</xdr:rowOff>
    </xdr:to>
    <xdr:pic macro="">
      <xdr:nvPicPr>
        <xdr:cNvPr id="37" name="図 36"/>
        <xdr:cNvPicPr>
          <a:picLocks noChangeAspect="1"/>
        </xdr:cNvPicPr>
      </xdr:nvPicPr>
      <xdr:blipFill>
        <a:blip xmlns:r="http://schemas.openxmlformats.org/officeDocument/2006/relationships" r:embed="rId1"/>
        <a:stretch>
          <a:fillRect/>
        </a:stretch>
      </xdr:blipFill>
      <xdr:spPr>
        <a:xfrm>
          <a:off x="7486015" y="13064490"/>
          <a:ext cx="494030" cy="488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view="pageBreakPreview" zoomScale="80" zoomScaleNormal="90" zoomScaleSheetLayoutView="80" workbookViewId="0">
      <selection sqref="A1:E1"/>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378</v>
      </c>
      <c r="B2" s="10"/>
      <c r="C2" s="10"/>
      <c r="D2" s="10"/>
      <c r="E2" s="10"/>
    </row>
    <row r="3" spans="1:5" s="4" customFormat="1" ht="8.1" customHeight="1">
      <c r="A3" s="11"/>
      <c r="B3" s="11"/>
      <c r="C3" s="11"/>
      <c r="D3" s="11"/>
    </row>
    <row r="4" spans="1:5" s="5" customFormat="1" ht="27">
      <c r="A4" s="12" t="s">
        <v>8</v>
      </c>
      <c r="B4" s="12" t="s">
        <v>168</v>
      </c>
      <c r="C4" s="24" t="s">
        <v>24</v>
      </c>
      <c r="D4" s="26" t="s">
        <v>262</v>
      </c>
      <c r="E4" s="12" t="s">
        <v>327</v>
      </c>
    </row>
    <row r="5" spans="1:5" ht="18" customHeight="1">
      <c r="A5" s="13" t="s">
        <v>232</v>
      </c>
      <c r="B5" s="20">
        <v>1</v>
      </c>
      <c r="C5" s="20" t="s">
        <v>263</v>
      </c>
      <c r="D5" s="27" t="s">
        <v>264</v>
      </c>
      <c r="E5" s="21" t="s">
        <v>209</v>
      </c>
    </row>
    <row r="6" spans="1:5" ht="75" customHeight="1">
      <c r="A6" s="14" t="s">
        <v>265</v>
      </c>
      <c r="B6" s="21">
        <v>1</v>
      </c>
      <c r="C6" s="25" t="s">
        <v>12</v>
      </c>
      <c r="D6" s="28" t="s">
        <v>122</v>
      </c>
      <c r="E6" s="21" t="s">
        <v>209</v>
      </c>
    </row>
    <row r="7" spans="1:5" ht="105" customHeight="1">
      <c r="A7" s="14" t="s">
        <v>267</v>
      </c>
      <c r="B7" s="21">
        <v>1</v>
      </c>
      <c r="C7" s="25" t="s">
        <v>77</v>
      </c>
      <c r="D7" s="28" t="s">
        <v>207</v>
      </c>
      <c r="E7" s="29" t="s">
        <v>268</v>
      </c>
    </row>
    <row r="8" spans="1:5" ht="60" customHeight="1">
      <c r="A8" s="14" t="s">
        <v>313</v>
      </c>
      <c r="B8" s="21" t="s">
        <v>382</v>
      </c>
      <c r="C8" s="25" t="s">
        <v>36</v>
      </c>
      <c r="D8" s="28" t="s">
        <v>492</v>
      </c>
      <c r="E8" s="29" t="s">
        <v>268</v>
      </c>
    </row>
    <row r="9" spans="1:5" ht="60" customHeight="1">
      <c r="A9" s="14" t="s">
        <v>270</v>
      </c>
      <c r="B9" s="21" t="s">
        <v>382</v>
      </c>
      <c r="C9" s="25" t="s">
        <v>36</v>
      </c>
      <c r="D9" s="28" t="s">
        <v>491</v>
      </c>
      <c r="E9" s="29" t="s">
        <v>268</v>
      </c>
    </row>
    <row r="10" spans="1:5" ht="72" customHeight="1">
      <c r="A10" s="14" t="s">
        <v>465</v>
      </c>
      <c r="B10" s="21" t="s">
        <v>382</v>
      </c>
      <c r="C10" s="25" t="s">
        <v>36</v>
      </c>
      <c r="D10" s="28" t="s">
        <v>493</v>
      </c>
      <c r="E10" s="29" t="s">
        <v>268</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272</v>
      </c>
      <c r="B18" s="15"/>
      <c r="C18" s="15"/>
      <c r="D18" s="15"/>
    </row>
    <row r="19" spans="1:6" ht="5.25" customHeight="1">
      <c r="A19" s="15"/>
      <c r="B19" s="15"/>
      <c r="C19" s="15"/>
      <c r="D19" s="15"/>
    </row>
    <row r="20" spans="1:6" ht="17.25">
      <c r="A20" s="16" t="s">
        <v>69</v>
      </c>
      <c r="B20" s="22"/>
    </row>
    <row r="21" spans="1:6" s="6" customFormat="1" ht="17.25">
      <c r="A21" s="16" t="s">
        <v>383</v>
      </c>
      <c r="B21" s="23"/>
      <c r="C21" s="16"/>
      <c r="D21" s="16"/>
    </row>
    <row r="22" spans="1:6" s="6" customFormat="1" ht="17.25">
      <c r="A22" s="16" t="s">
        <v>274</v>
      </c>
      <c r="B22" s="23"/>
      <c r="C22" s="16"/>
      <c r="D22" s="16"/>
    </row>
    <row r="23" spans="1:6" s="6" customFormat="1" ht="17.25">
      <c r="A23" s="16" t="s">
        <v>329</v>
      </c>
      <c r="B23" s="23"/>
      <c r="C23" s="16"/>
      <c r="D23" s="16"/>
    </row>
    <row r="24" spans="1:6" ht="9.75" customHeight="1">
      <c r="A24" s="3"/>
      <c r="B24" s="22"/>
      <c r="D24" s="22"/>
    </row>
    <row r="25" spans="1:6" s="7" customFormat="1" ht="17.25">
      <c r="A25" s="17" t="s">
        <v>266</v>
      </c>
      <c r="B25" s="17"/>
      <c r="C25" s="17"/>
      <c r="D25" s="17"/>
      <c r="F25" s="31"/>
    </row>
    <row r="26" spans="1:6" s="7" customFormat="1" ht="17.25">
      <c r="A26" s="18" t="s">
        <v>365</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466</v>
      </c>
      <c r="B29" s="22"/>
    </row>
    <row r="30" spans="1:6" s="8" customFormat="1" ht="17.25" customHeight="1">
      <c r="A30" s="18" t="s">
        <v>470</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34" zoomScale="84" zoomScaleSheetLayoutView="84" workbookViewId="0">
      <selection activeCell="M15" sqref="M15:X1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 min="29" max="29" width="9" hidden="1" customWidth="1"/>
  </cols>
  <sheetData>
    <row r="1" spans="1:29" ht="20.100000000000001" customHeight="1">
      <c r="A1" s="33" t="s">
        <v>449</v>
      </c>
      <c r="AC1" t="s">
        <v>183</v>
      </c>
    </row>
    <row r="2" spans="1:29" ht="20.100000000000001" customHeight="1">
      <c r="A2" s="34" t="s">
        <v>178</v>
      </c>
    </row>
    <row r="4" spans="1:29" ht="20.100000000000001" customHeight="1">
      <c r="A4" s="35" t="s">
        <v>177</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227</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228</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436</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230</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t="s">
        <v>381</v>
      </c>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231</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318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6"/>
      <c r="O15" s="86"/>
      <c r="P15" s="86"/>
      <c r="Q15" s="86"/>
      <c r="R15" s="86"/>
      <c r="S15" s="86"/>
      <c r="T15" s="86"/>
      <c r="U15" s="86"/>
      <c r="V15" s="86"/>
      <c r="W15" s="114"/>
      <c r="X15" s="124"/>
      <c r="Y15" s="8"/>
      <c r="Z15" s="8"/>
      <c r="AA15" s="8"/>
    </row>
    <row r="16" spans="1:29" ht="20.100000000000001" customHeight="1">
      <c r="A16" s="8"/>
      <c r="B16" s="41"/>
      <c r="C16" s="53" t="s">
        <v>157</v>
      </c>
      <c r="D16" s="53"/>
      <c r="E16" s="53"/>
      <c r="F16" s="53"/>
      <c r="G16" s="53"/>
      <c r="H16" s="53"/>
      <c r="I16" s="53"/>
      <c r="J16" s="53"/>
      <c r="K16" s="53"/>
      <c r="L16" s="67"/>
      <c r="M16" s="74" t="s">
        <v>73</v>
      </c>
      <c r="N16" s="87"/>
      <c r="O16" s="87"/>
      <c r="P16" s="87"/>
      <c r="Q16" s="87"/>
      <c r="R16" s="87"/>
      <c r="S16" s="87"/>
      <c r="T16" s="87"/>
      <c r="U16" s="106"/>
      <c r="V16" s="106"/>
      <c r="W16" s="115"/>
      <c r="X16" s="125"/>
      <c r="Y16" s="8"/>
      <c r="Z16" s="8"/>
      <c r="AA16" s="8"/>
      <c r="AC16" t="s">
        <v>176</v>
      </c>
    </row>
    <row r="17" spans="1:29" ht="20.100000000000001" customHeight="1">
      <c r="A17" s="8"/>
      <c r="B17" s="40" t="s">
        <v>159</v>
      </c>
      <c r="C17" s="53" t="s">
        <v>31</v>
      </c>
      <c r="D17" s="53"/>
      <c r="E17" s="53"/>
      <c r="F17" s="53"/>
      <c r="G17" s="53"/>
      <c r="H17" s="53"/>
      <c r="I17" s="53"/>
      <c r="J17" s="53"/>
      <c r="K17" s="53"/>
      <c r="L17" s="67"/>
      <c r="M17" s="75">
        <v>1</v>
      </c>
      <c r="N17" s="88">
        <v>0</v>
      </c>
      <c r="O17" s="88">
        <v>0</v>
      </c>
      <c r="P17" s="95" t="s">
        <v>170</v>
      </c>
      <c r="Q17" s="88">
        <v>1</v>
      </c>
      <c r="R17" s="88">
        <v>2</v>
      </c>
      <c r="S17" s="88">
        <v>3</v>
      </c>
      <c r="T17" s="104">
        <v>4</v>
      </c>
      <c r="U17" s="107"/>
      <c r="V17" s="109"/>
      <c r="W17" s="109"/>
      <c r="X17" s="109"/>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483</v>
      </c>
      <c r="N18" s="87"/>
      <c r="O18" s="87"/>
      <c r="P18" s="87"/>
      <c r="Q18" s="87"/>
      <c r="R18" s="87"/>
      <c r="S18" s="87"/>
      <c r="T18" s="87"/>
      <c r="U18" s="108"/>
      <c r="V18" s="108"/>
      <c r="W18" s="116"/>
      <c r="X18" s="126"/>
      <c r="Y18" s="8"/>
      <c r="Z18" s="8"/>
      <c r="AA18" s="8"/>
    </row>
    <row r="19" spans="1:29" ht="20.100000000000001" customHeight="1">
      <c r="A19" s="8"/>
      <c r="B19" s="41"/>
      <c r="C19" s="53" t="s">
        <v>96</v>
      </c>
      <c r="D19" s="53"/>
      <c r="E19" s="53"/>
      <c r="F19" s="53"/>
      <c r="G19" s="53"/>
      <c r="H19" s="53"/>
      <c r="I19" s="53"/>
      <c r="J19" s="53"/>
      <c r="K19" s="53"/>
      <c r="L19" s="67"/>
      <c r="M19" s="74" t="s">
        <v>283</v>
      </c>
      <c r="N19" s="87"/>
      <c r="O19" s="87"/>
      <c r="P19" s="87"/>
      <c r="Q19" s="87"/>
      <c r="R19" s="87"/>
      <c r="S19" s="87"/>
      <c r="T19" s="87"/>
      <c r="U19" s="87"/>
      <c r="V19" s="87"/>
      <c r="W19" s="117"/>
      <c r="X19" s="127"/>
      <c r="Y19" s="8"/>
      <c r="Z19" s="8"/>
      <c r="AA19" s="8"/>
    </row>
    <row r="20" spans="1:29" ht="20.100000000000001" customHeight="1">
      <c r="A20" s="8"/>
      <c r="B20" s="40" t="s">
        <v>162</v>
      </c>
      <c r="C20" s="53" t="s">
        <v>152</v>
      </c>
      <c r="D20" s="53"/>
      <c r="E20" s="53"/>
      <c r="F20" s="53"/>
      <c r="G20" s="53"/>
      <c r="H20" s="53"/>
      <c r="I20" s="53"/>
      <c r="J20" s="53"/>
      <c r="K20" s="53"/>
      <c r="L20" s="67"/>
      <c r="M20" s="76" t="s">
        <v>468</v>
      </c>
      <c r="N20" s="89"/>
      <c r="O20" s="89"/>
      <c r="P20" s="89"/>
      <c r="Q20" s="89"/>
      <c r="R20" s="89"/>
      <c r="S20" s="89"/>
      <c r="T20" s="89"/>
      <c r="U20" s="89"/>
      <c r="V20" s="89"/>
      <c r="W20" s="118"/>
      <c r="X20" s="128"/>
      <c r="Y20" s="8"/>
      <c r="Z20" s="8"/>
      <c r="AA20" s="8"/>
    </row>
    <row r="21" spans="1:29" ht="20.100000000000001" customHeight="1">
      <c r="A21" s="8"/>
      <c r="B21" s="41"/>
      <c r="C21" s="53" t="s">
        <v>155</v>
      </c>
      <c r="D21" s="53"/>
      <c r="E21" s="53"/>
      <c r="F21" s="53"/>
      <c r="G21" s="53"/>
      <c r="H21" s="53"/>
      <c r="I21" s="53"/>
      <c r="J21" s="53"/>
      <c r="K21" s="53"/>
      <c r="L21" s="67"/>
      <c r="M21" s="77" t="s">
        <v>484</v>
      </c>
      <c r="N21" s="90"/>
      <c r="O21" s="90"/>
      <c r="P21" s="90"/>
      <c r="Q21" s="90"/>
      <c r="R21" s="90"/>
      <c r="S21" s="90"/>
      <c r="T21" s="90"/>
      <c r="U21" s="90"/>
      <c r="V21" s="90"/>
      <c r="W21" s="119"/>
      <c r="X21" s="129"/>
      <c r="Y21" s="8"/>
      <c r="Z21" s="8"/>
      <c r="AA21" s="8"/>
    </row>
    <row r="22" spans="1:29" ht="20.100000000000001" customHeight="1">
      <c r="A22" s="8"/>
      <c r="B22" s="43" t="s">
        <v>221</v>
      </c>
      <c r="C22" s="53" t="s">
        <v>34</v>
      </c>
      <c r="D22" s="53"/>
      <c r="E22" s="53"/>
      <c r="F22" s="53"/>
      <c r="G22" s="53"/>
      <c r="H22" s="53"/>
      <c r="I22" s="53"/>
      <c r="J22" s="53"/>
      <c r="K22" s="53"/>
      <c r="L22" s="67"/>
      <c r="M22" s="76" t="s">
        <v>357</v>
      </c>
      <c r="N22" s="89"/>
      <c r="O22" s="89"/>
      <c r="P22" s="89"/>
      <c r="Q22" s="89"/>
      <c r="R22" s="89"/>
      <c r="S22" s="89"/>
      <c r="T22" s="89"/>
      <c r="U22" s="89"/>
      <c r="V22" s="89"/>
      <c r="W22" s="118"/>
      <c r="X22" s="128"/>
      <c r="Y22" s="8"/>
      <c r="Z22" s="8"/>
      <c r="AA22" s="8"/>
    </row>
    <row r="23" spans="1:29" ht="20.100000000000001" customHeight="1">
      <c r="A23" s="8"/>
      <c r="B23" s="44"/>
      <c r="C23" s="54" t="s">
        <v>155</v>
      </c>
      <c r="D23" s="54"/>
      <c r="E23" s="54"/>
      <c r="F23" s="54"/>
      <c r="G23" s="54"/>
      <c r="H23" s="54"/>
      <c r="I23" s="54"/>
      <c r="J23" s="54"/>
      <c r="K23" s="54"/>
      <c r="L23" s="54"/>
      <c r="M23" s="76" t="s">
        <v>10</v>
      </c>
      <c r="N23" s="89"/>
      <c r="O23" s="89"/>
      <c r="P23" s="89"/>
      <c r="Q23" s="89"/>
      <c r="R23" s="89"/>
      <c r="S23" s="89"/>
      <c r="T23" s="89"/>
      <c r="U23" s="89"/>
      <c r="V23" s="89"/>
      <c r="W23" s="118"/>
      <c r="X23" s="128"/>
      <c r="Y23" s="8"/>
      <c r="Z23" s="8"/>
      <c r="AA23" s="8"/>
    </row>
    <row r="24" spans="1:29" ht="20.100000000000001" customHeight="1">
      <c r="A24" s="8"/>
      <c r="B24" s="40" t="s">
        <v>216</v>
      </c>
      <c r="C24" s="53" t="s">
        <v>6</v>
      </c>
      <c r="D24" s="53"/>
      <c r="E24" s="53"/>
      <c r="F24" s="53"/>
      <c r="G24" s="53"/>
      <c r="H24" s="53"/>
      <c r="I24" s="53"/>
      <c r="J24" s="53"/>
      <c r="K24" s="53"/>
      <c r="L24" s="67"/>
      <c r="M24" s="78" t="s">
        <v>485</v>
      </c>
      <c r="N24" s="91"/>
      <c r="O24" s="91"/>
      <c r="P24" s="91"/>
      <c r="Q24" s="91"/>
      <c r="R24" s="91"/>
      <c r="S24" s="91"/>
      <c r="T24" s="91"/>
      <c r="U24" s="91"/>
      <c r="V24" s="91"/>
      <c r="W24" s="120"/>
      <c r="X24" s="130"/>
      <c r="Y24" s="8"/>
      <c r="Z24" s="8"/>
      <c r="AA24" s="8"/>
    </row>
    <row r="25" spans="1:29" ht="20.100000000000001" customHeight="1">
      <c r="A25" s="8"/>
      <c r="B25" s="42"/>
      <c r="C25" s="53" t="s">
        <v>14</v>
      </c>
      <c r="D25" s="53"/>
      <c r="E25" s="53"/>
      <c r="F25" s="53"/>
      <c r="G25" s="53"/>
      <c r="H25" s="53"/>
      <c r="I25" s="53"/>
      <c r="J25" s="53"/>
      <c r="K25" s="53"/>
      <c r="L25" s="67"/>
      <c r="M25" s="76" t="s">
        <v>486</v>
      </c>
      <c r="N25" s="89"/>
      <c r="O25" s="89"/>
      <c r="P25" s="89"/>
      <c r="Q25" s="89"/>
      <c r="R25" s="89"/>
      <c r="S25" s="89"/>
      <c r="T25" s="89"/>
      <c r="U25" s="89"/>
      <c r="V25" s="89"/>
      <c r="W25" s="118"/>
      <c r="X25" s="128"/>
      <c r="Y25" s="8"/>
      <c r="Z25" s="8"/>
      <c r="AA25" s="8"/>
    </row>
    <row r="26" spans="1:29" ht="20.100000000000001" customHeight="1">
      <c r="A26" s="8"/>
      <c r="B26" s="45"/>
      <c r="C26" s="53" t="s">
        <v>219</v>
      </c>
      <c r="D26" s="53"/>
      <c r="E26" s="53"/>
      <c r="F26" s="53"/>
      <c r="G26" s="53"/>
      <c r="H26" s="53"/>
      <c r="I26" s="53"/>
      <c r="J26" s="53"/>
      <c r="K26" s="53"/>
      <c r="L26" s="67"/>
      <c r="M26" s="79" t="s">
        <v>487</v>
      </c>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423</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3.5" customHeight="1">
      <c r="A30" s="8"/>
      <c r="B30" s="46" t="s">
        <v>49</v>
      </c>
      <c r="C30" s="55" t="s">
        <v>434</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164</v>
      </c>
      <c r="C31" s="56" t="s">
        <v>166</v>
      </c>
      <c r="D31" s="56"/>
      <c r="E31" s="56"/>
      <c r="F31" s="56"/>
      <c r="G31" s="56"/>
      <c r="H31" s="56"/>
      <c r="I31" s="56"/>
      <c r="J31" s="56"/>
      <c r="K31" s="56"/>
      <c r="L31" s="68"/>
      <c r="M31" s="80" t="s">
        <v>172</v>
      </c>
      <c r="N31" s="56"/>
      <c r="O31" s="56"/>
      <c r="P31" s="56"/>
      <c r="Q31" s="68"/>
      <c r="R31" s="98" t="s">
        <v>16</v>
      </c>
      <c r="S31" s="101"/>
      <c r="T31" s="101"/>
      <c r="U31" s="101"/>
      <c r="V31" s="101"/>
      <c r="W31" s="122"/>
      <c r="X31" s="47" t="s">
        <v>173</v>
      </c>
      <c r="Y31" s="47" t="s">
        <v>112</v>
      </c>
      <c r="Z31" s="137" t="s">
        <v>370</v>
      </c>
      <c r="AA31" s="137" t="s">
        <v>102</v>
      </c>
      <c r="AB31" s="147"/>
    </row>
    <row r="32" spans="1:29" ht="27" customHeight="1">
      <c r="A32" s="8"/>
      <c r="B32" s="48"/>
      <c r="C32" s="57"/>
      <c r="D32" s="57"/>
      <c r="E32" s="57"/>
      <c r="F32" s="57"/>
      <c r="G32" s="57"/>
      <c r="H32" s="57"/>
      <c r="I32" s="57"/>
      <c r="J32" s="57"/>
      <c r="K32" s="57"/>
      <c r="L32" s="69"/>
      <c r="M32" s="81"/>
      <c r="N32" s="57"/>
      <c r="O32" s="57"/>
      <c r="P32" s="57"/>
      <c r="Q32" s="69"/>
      <c r="R32" s="99" t="s">
        <v>258</v>
      </c>
      <c r="S32" s="102"/>
      <c r="T32" s="102"/>
      <c r="U32" s="102"/>
      <c r="V32" s="102"/>
      <c r="W32" s="102" t="s">
        <v>259</v>
      </c>
      <c r="X32" s="133"/>
      <c r="Y32" s="133"/>
      <c r="Z32" s="138"/>
      <c r="AA32" s="138"/>
      <c r="AB32" s="147"/>
    </row>
    <row r="33" spans="1:28" ht="37.5" customHeight="1">
      <c r="A33" s="8"/>
      <c r="B33" s="49">
        <v>1</v>
      </c>
      <c r="C33" s="58">
        <v>1</v>
      </c>
      <c r="D33" s="63">
        <v>3</v>
      </c>
      <c r="E33" s="63">
        <v>3</v>
      </c>
      <c r="F33" s="63">
        <v>4</v>
      </c>
      <c r="G33" s="63">
        <v>5</v>
      </c>
      <c r="H33" s="63">
        <v>6</v>
      </c>
      <c r="I33" s="63">
        <v>7</v>
      </c>
      <c r="J33" s="63">
        <v>8</v>
      </c>
      <c r="K33" s="63">
        <v>9</v>
      </c>
      <c r="L33" s="70">
        <v>0</v>
      </c>
      <c r="M33" s="82" t="s">
        <v>393</v>
      </c>
      <c r="N33" s="93"/>
      <c r="O33" s="93"/>
      <c r="P33" s="93"/>
      <c r="Q33" s="96"/>
      <c r="R33" s="82" t="s">
        <v>393</v>
      </c>
      <c r="S33" s="93"/>
      <c r="T33" s="93"/>
      <c r="U33" s="93"/>
      <c r="V33" s="96"/>
      <c r="W33" s="123" t="s">
        <v>200</v>
      </c>
      <c r="X33" s="134" t="s">
        <v>481</v>
      </c>
      <c r="Y33" s="134" t="s">
        <v>74</v>
      </c>
      <c r="Z33" s="139">
        <v>200000</v>
      </c>
      <c r="AA33" s="142">
        <v>11.4</v>
      </c>
      <c r="AB33" s="148"/>
    </row>
    <row r="34" spans="1:28" ht="37.5" customHeight="1">
      <c r="A34" s="8"/>
      <c r="B34" s="49">
        <f t="shared" ref="B34:B97" si="0">B33+1</f>
        <v>2</v>
      </c>
      <c r="C34" s="59">
        <v>1</v>
      </c>
      <c r="D34" s="64">
        <v>3</v>
      </c>
      <c r="E34" s="64">
        <v>3</v>
      </c>
      <c r="F34" s="64">
        <v>4</v>
      </c>
      <c r="G34" s="64">
        <v>5</v>
      </c>
      <c r="H34" s="64">
        <v>6</v>
      </c>
      <c r="I34" s="64">
        <v>7</v>
      </c>
      <c r="J34" s="64">
        <v>8</v>
      </c>
      <c r="K34" s="64">
        <v>9</v>
      </c>
      <c r="L34" s="71">
        <v>0</v>
      </c>
      <c r="M34" s="83" t="s">
        <v>393</v>
      </c>
      <c r="N34" s="94"/>
      <c r="O34" s="94"/>
      <c r="P34" s="94"/>
      <c r="Q34" s="97"/>
      <c r="R34" s="83" t="s">
        <v>393</v>
      </c>
      <c r="S34" s="94"/>
      <c r="T34" s="94"/>
      <c r="U34" s="94"/>
      <c r="V34" s="97"/>
      <c r="W34" s="84" t="s">
        <v>479</v>
      </c>
      <c r="X34" s="135" t="s">
        <v>238</v>
      </c>
      <c r="Y34" s="135" t="s">
        <v>4</v>
      </c>
      <c r="Z34" s="140">
        <v>400000</v>
      </c>
      <c r="AA34" s="143">
        <v>10.9</v>
      </c>
      <c r="AB34" s="148"/>
    </row>
    <row r="35" spans="1:28" ht="37.5" customHeight="1">
      <c r="A35" s="8"/>
      <c r="B35" s="49">
        <f t="shared" si="0"/>
        <v>3</v>
      </c>
      <c r="C35" s="59">
        <v>1</v>
      </c>
      <c r="D35" s="64">
        <v>1</v>
      </c>
      <c r="E35" s="64">
        <v>3</v>
      </c>
      <c r="F35" s="64">
        <v>4</v>
      </c>
      <c r="G35" s="64">
        <v>5</v>
      </c>
      <c r="H35" s="64">
        <v>6</v>
      </c>
      <c r="I35" s="64">
        <v>7</v>
      </c>
      <c r="J35" s="64">
        <v>8</v>
      </c>
      <c r="K35" s="64">
        <v>9</v>
      </c>
      <c r="L35" s="71">
        <v>0</v>
      </c>
      <c r="M35" s="83" t="s">
        <v>420</v>
      </c>
      <c r="N35" s="94"/>
      <c r="O35" s="94"/>
      <c r="P35" s="94"/>
      <c r="Q35" s="97"/>
      <c r="R35" s="83" t="s">
        <v>420</v>
      </c>
      <c r="S35" s="94"/>
      <c r="T35" s="94"/>
      <c r="U35" s="94"/>
      <c r="V35" s="97"/>
      <c r="W35" s="84" t="s">
        <v>250</v>
      </c>
      <c r="X35" s="135" t="s">
        <v>482</v>
      </c>
      <c r="Y35" s="135" t="s">
        <v>476</v>
      </c>
      <c r="Z35" s="140">
        <v>2100000</v>
      </c>
      <c r="AA35" s="143">
        <v>10.68</v>
      </c>
      <c r="AB35" s="148"/>
    </row>
    <row r="36" spans="1:28" ht="37.5" customHeight="1">
      <c r="A36" s="8"/>
      <c r="B36" s="49">
        <f t="shared" si="0"/>
        <v>4</v>
      </c>
      <c r="C36" s="59">
        <v>1</v>
      </c>
      <c r="D36" s="64">
        <v>4</v>
      </c>
      <c r="E36" s="64">
        <v>3</v>
      </c>
      <c r="F36" s="64">
        <v>4</v>
      </c>
      <c r="G36" s="64">
        <v>5</v>
      </c>
      <c r="H36" s="64">
        <v>6</v>
      </c>
      <c r="I36" s="64">
        <v>7</v>
      </c>
      <c r="J36" s="64">
        <v>8</v>
      </c>
      <c r="K36" s="64">
        <v>9</v>
      </c>
      <c r="L36" s="71">
        <v>0</v>
      </c>
      <c r="M36" s="83" t="s">
        <v>201</v>
      </c>
      <c r="N36" s="94"/>
      <c r="O36" s="94"/>
      <c r="P36" s="94"/>
      <c r="Q36" s="97"/>
      <c r="R36" s="83" t="s">
        <v>478</v>
      </c>
      <c r="S36" s="94"/>
      <c r="T36" s="94"/>
      <c r="U36" s="94"/>
      <c r="V36" s="97"/>
      <c r="W36" s="84" t="s">
        <v>201</v>
      </c>
      <c r="X36" s="135" t="s">
        <v>41</v>
      </c>
      <c r="Y36" s="135" t="s">
        <v>254</v>
      </c>
      <c r="Z36" s="140">
        <v>400000</v>
      </c>
      <c r="AA36" s="143">
        <v>10.88</v>
      </c>
      <c r="AB36" s="148"/>
    </row>
    <row r="37" spans="1:28" ht="37.5" customHeight="1">
      <c r="A37" s="8"/>
      <c r="B37" s="49">
        <f t="shared" si="0"/>
        <v>5</v>
      </c>
      <c r="C37" s="59">
        <v>1</v>
      </c>
      <c r="D37" s="64">
        <v>2</v>
      </c>
      <c r="E37" s="64">
        <v>3</v>
      </c>
      <c r="F37" s="64">
        <v>4</v>
      </c>
      <c r="G37" s="64">
        <v>5</v>
      </c>
      <c r="H37" s="64">
        <v>6</v>
      </c>
      <c r="I37" s="64">
        <v>7</v>
      </c>
      <c r="J37" s="64">
        <v>8</v>
      </c>
      <c r="K37" s="64">
        <v>9</v>
      </c>
      <c r="L37" s="71">
        <v>6</v>
      </c>
      <c r="M37" s="83" t="s">
        <v>296</v>
      </c>
      <c r="N37" s="94"/>
      <c r="O37" s="94"/>
      <c r="P37" s="94"/>
      <c r="Q37" s="97"/>
      <c r="R37" s="83" t="s">
        <v>296</v>
      </c>
      <c r="S37" s="94"/>
      <c r="T37" s="94"/>
      <c r="U37" s="94"/>
      <c r="V37" s="97"/>
      <c r="W37" s="84" t="s">
        <v>480</v>
      </c>
      <c r="X37" s="135" t="s">
        <v>153</v>
      </c>
      <c r="Y37" s="135" t="s">
        <v>386</v>
      </c>
      <c r="Z37" s="140">
        <v>2600000</v>
      </c>
      <c r="AA37" s="143">
        <v>10.68</v>
      </c>
      <c r="AB37" s="148"/>
    </row>
    <row r="38" spans="1:28" ht="37.5" customHeight="1">
      <c r="A38" s="8"/>
      <c r="B38" s="49">
        <f t="shared" si="0"/>
        <v>6</v>
      </c>
      <c r="C38" s="59">
        <v>1</v>
      </c>
      <c r="D38" s="64">
        <v>2</v>
      </c>
      <c r="E38" s="64">
        <v>3</v>
      </c>
      <c r="F38" s="64">
        <v>4</v>
      </c>
      <c r="G38" s="64">
        <v>5</v>
      </c>
      <c r="H38" s="64">
        <v>6</v>
      </c>
      <c r="I38" s="64">
        <v>7</v>
      </c>
      <c r="J38" s="64">
        <v>8</v>
      </c>
      <c r="K38" s="64">
        <v>9</v>
      </c>
      <c r="L38" s="71">
        <v>6</v>
      </c>
      <c r="M38" s="83" t="s">
        <v>296</v>
      </c>
      <c r="N38" s="94"/>
      <c r="O38" s="94"/>
      <c r="P38" s="94"/>
      <c r="Q38" s="97"/>
      <c r="R38" s="83" t="s">
        <v>296</v>
      </c>
      <c r="S38" s="94"/>
      <c r="T38" s="94"/>
      <c r="U38" s="94"/>
      <c r="V38" s="97"/>
      <c r="W38" s="84" t="s">
        <v>480</v>
      </c>
      <c r="X38" s="135" t="s">
        <v>153</v>
      </c>
      <c r="Y38" s="135" t="s">
        <v>145</v>
      </c>
      <c r="Z38" s="140">
        <v>100000</v>
      </c>
      <c r="AA38" s="143">
        <v>10.68</v>
      </c>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4" fitToWidth="1" fitToHeight="1" orientation="portrait"/>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111"/>
  <sheetViews>
    <sheetView view="pageBreakPreview" zoomScale="85" zoomScaleNormal="85" zoomScaleSheetLayoutView="85" workbookViewId="0">
      <selection activeCell="AH18" sqref="A1:AH18"/>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151" t="s">
        <v>134</v>
      </c>
      <c r="B1" s="152"/>
      <c r="C1" s="152"/>
      <c r="D1" s="152"/>
      <c r="E1" s="152"/>
      <c r="F1" s="152"/>
      <c r="G1" s="160" t="s">
        <v>408</v>
      </c>
      <c r="H1" s="152"/>
      <c r="I1" s="152"/>
      <c r="J1" s="152"/>
      <c r="K1" s="152"/>
      <c r="L1" s="152"/>
      <c r="M1" s="152"/>
      <c r="N1" s="152"/>
      <c r="O1" s="152"/>
      <c r="P1" s="152"/>
      <c r="Q1" s="152"/>
      <c r="R1" s="152"/>
      <c r="S1" s="152"/>
      <c r="T1" s="152"/>
      <c r="U1" s="152"/>
      <c r="V1" s="152"/>
      <c r="W1" s="226"/>
      <c r="X1" s="226"/>
      <c r="Y1" s="226"/>
      <c r="Z1" s="226"/>
      <c r="AA1" s="226"/>
      <c r="AB1" s="226"/>
      <c r="AC1" s="226"/>
      <c r="AD1" s="226"/>
      <c r="AE1" s="226"/>
      <c r="AF1" s="226"/>
      <c r="AG1" s="226"/>
      <c r="AH1" s="226"/>
    </row>
    <row r="2" spans="1:34" ht="21" customHeight="1">
      <c r="A2" s="152"/>
      <c r="B2" s="160"/>
      <c r="C2" s="160"/>
      <c r="D2" s="160"/>
      <c r="E2" s="160"/>
      <c r="F2" s="160"/>
      <c r="G2" s="160"/>
      <c r="H2" s="160"/>
      <c r="I2" s="160"/>
      <c r="J2" s="160"/>
      <c r="K2" s="160"/>
      <c r="L2" s="160"/>
      <c r="M2" s="160"/>
      <c r="N2" s="160"/>
      <c r="O2" s="160"/>
      <c r="P2" s="160"/>
      <c r="Q2" s="160"/>
      <c r="R2" s="160"/>
      <c r="S2" s="160"/>
      <c r="T2" s="160"/>
      <c r="U2" s="160"/>
      <c r="V2" s="160"/>
      <c r="W2" s="226"/>
      <c r="X2" s="226"/>
      <c r="Y2" s="226"/>
      <c r="Z2" s="226"/>
      <c r="AA2" s="234"/>
      <c r="AB2" s="236"/>
      <c r="AC2" s="236"/>
      <c r="AD2" s="236"/>
      <c r="AE2" s="236"/>
      <c r="AF2" s="236"/>
      <c r="AG2" s="236"/>
      <c r="AH2" s="236"/>
    </row>
    <row r="3" spans="1:34" ht="27" customHeight="1">
      <c r="A3" s="153" t="s">
        <v>27</v>
      </c>
      <c r="B3" s="153"/>
      <c r="C3" s="166"/>
      <c r="D3" s="171" t="str">
        <f>IF('(入力①) 基本情報入力シート'!M16="","",'(入力①) 基本情報入力シート'!M16)</f>
        <v>○○ケアサービス</v>
      </c>
      <c r="E3" s="174"/>
      <c r="F3" s="174"/>
      <c r="G3" s="174"/>
      <c r="H3" s="174"/>
      <c r="I3" s="174"/>
      <c r="J3" s="174"/>
      <c r="K3" s="174"/>
      <c r="L3" s="174"/>
      <c r="M3" s="174"/>
      <c r="N3" s="174"/>
      <c r="O3" s="189"/>
      <c r="P3" s="194"/>
      <c r="Q3" s="199"/>
      <c r="R3" s="199"/>
      <c r="S3" s="152"/>
      <c r="T3" s="152"/>
      <c r="U3" s="152"/>
      <c r="V3" s="199"/>
      <c r="W3" s="152"/>
      <c r="X3" s="152"/>
      <c r="Y3" s="152"/>
      <c r="Z3" s="152"/>
      <c r="AA3" s="152"/>
      <c r="AB3" s="152"/>
      <c r="AC3" s="152"/>
      <c r="AD3" s="152"/>
      <c r="AE3" s="152"/>
      <c r="AF3" s="152"/>
      <c r="AG3" s="152"/>
      <c r="AH3" s="152"/>
    </row>
    <row r="4" spans="1:34" ht="21" customHeight="1">
      <c r="A4" s="154"/>
      <c r="B4" s="154"/>
      <c r="C4" s="154"/>
      <c r="D4" s="172"/>
      <c r="E4" s="172"/>
      <c r="F4" s="172"/>
      <c r="G4" s="172"/>
      <c r="H4" s="172"/>
      <c r="I4" s="172"/>
      <c r="J4" s="172"/>
      <c r="K4" s="172"/>
      <c r="L4" s="172"/>
      <c r="M4" s="172"/>
      <c r="N4" s="172"/>
      <c r="O4" s="172"/>
      <c r="P4" s="172"/>
      <c r="Q4" s="199"/>
      <c r="R4" s="199"/>
      <c r="S4" s="152"/>
      <c r="T4" s="152"/>
      <c r="U4" s="152"/>
      <c r="V4" s="199"/>
      <c r="W4" s="152"/>
      <c r="X4" s="152"/>
      <c r="Y4" s="152"/>
      <c r="Z4" s="152"/>
      <c r="AA4" s="152"/>
      <c r="AB4" s="152"/>
      <c r="AC4" s="152"/>
      <c r="AD4" s="152"/>
      <c r="AE4" s="152"/>
      <c r="AF4" s="152"/>
      <c r="AG4" s="152"/>
      <c r="AH4" s="152"/>
    </row>
    <row r="5" spans="1:34" ht="27.75" customHeight="1">
      <c r="A5" s="155" t="s">
        <v>471</v>
      </c>
      <c r="B5" s="161"/>
      <c r="C5" s="161"/>
      <c r="D5" s="161"/>
      <c r="E5" s="161"/>
      <c r="F5" s="161"/>
      <c r="G5" s="161"/>
      <c r="H5" s="161"/>
      <c r="I5" s="161"/>
      <c r="J5" s="161"/>
      <c r="K5" s="161"/>
      <c r="L5" s="161"/>
      <c r="M5" s="161"/>
      <c r="N5" s="161"/>
      <c r="O5" s="190" t="str">
        <f>IF(SUM(AH12:AH111)=0,"",SUM(AH12:AH111))</f>
        <v/>
      </c>
      <c r="P5" s="172"/>
      <c r="Q5" s="199"/>
      <c r="R5" s="199"/>
      <c r="S5" s="152"/>
      <c r="T5" s="152"/>
      <c r="U5" s="152"/>
      <c r="V5" s="199"/>
      <c r="W5" s="152"/>
      <c r="X5" s="152"/>
      <c r="Y5" s="152"/>
      <c r="Z5" s="152"/>
      <c r="AA5" s="152"/>
      <c r="AB5" s="152"/>
      <c r="AC5" s="152"/>
      <c r="AD5" s="152"/>
      <c r="AE5" s="152"/>
      <c r="AF5" s="152"/>
      <c r="AG5" s="152"/>
      <c r="AH5" s="152"/>
    </row>
    <row r="6" spans="1:34" ht="21" customHeight="1">
      <c r="A6" s="152"/>
      <c r="B6" s="152"/>
      <c r="C6" s="152"/>
      <c r="D6" s="152"/>
      <c r="E6" s="152"/>
      <c r="F6" s="152"/>
      <c r="G6" s="152"/>
      <c r="H6" s="152"/>
      <c r="I6" s="152"/>
      <c r="J6" s="152"/>
      <c r="K6" s="152"/>
      <c r="L6" s="152"/>
      <c r="M6" s="152"/>
      <c r="N6" s="152"/>
      <c r="O6" s="152"/>
      <c r="P6" s="152"/>
      <c r="Q6" s="200"/>
      <c r="R6" s="200"/>
      <c r="S6" s="152"/>
      <c r="T6" s="152"/>
      <c r="U6" s="152"/>
      <c r="V6" s="152"/>
      <c r="W6" s="152"/>
      <c r="X6" s="152"/>
      <c r="Y6" s="152"/>
      <c r="Z6" s="152"/>
      <c r="AA6" s="152"/>
      <c r="AB6" s="152"/>
      <c r="AC6" s="152"/>
      <c r="AD6" s="152"/>
      <c r="AE6" s="152"/>
      <c r="AF6" s="152"/>
      <c r="AG6" s="152"/>
      <c r="AH6" s="242"/>
    </row>
    <row r="7" spans="1:34" ht="18" customHeight="1">
      <c r="A7" s="156"/>
      <c r="B7" s="162" t="s">
        <v>3</v>
      </c>
      <c r="C7" s="167"/>
      <c r="D7" s="167"/>
      <c r="E7" s="167"/>
      <c r="F7" s="167"/>
      <c r="G7" s="167"/>
      <c r="H7" s="167"/>
      <c r="I7" s="167"/>
      <c r="J7" s="167"/>
      <c r="K7" s="175"/>
      <c r="L7" s="179" t="s">
        <v>172</v>
      </c>
      <c r="M7" s="183"/>
      <c r="N7" s="186"/>
      <c r="O7" s="191" t="s">
        <v>191</v>
      </c>
      <c r="P7" s="195" t="s">
        <v>112</v>
      </c>
      <c r="Q7" s="201" t="s">
        <v>440</v>
      </c>
      <c r="R7" s="205" t="s">
        <v>453</v>
      </c>
      <c r="S7" s="209" t="s">
        <v>48</v>
      </c>
      <c r="T7" s="213"/>
      <c r="U7" s="213"/>
      <c r="V7" s="213"/>
      <c r="W7" s="213"/>
      <c r="X7" s="213"/>
      <c r="Y7" s="213"/>
      <c r="Z7" s="213"/>
      <c r="AA7" s="213"/>
      <c r="AB7" s="213"/>
      <c r="AC7" s="213"/>
      <c r="AD7" s="213"/>
      <c r="AE7" s="213"/>
      <c r="AF7" s="213"/>
      <c r="AG7" s="213"/>
      <c r="AH7" s="243"/>
    </row>
    <row r="8" spans="1:34" ht="14.25" customHeight="1">
      <c r="A8" s="157"/>
      <c r="B8" s="163"/>
      <c r="C8" s="168"/>
      <c r="D8" s="168"/>
      <c r="E8" s="168"/>
      <c r="F8" s="168"/>
      <c r="G8" s="168"/>
      <c r="H8" s="168"/>
      <c r="I8" s="168"/>
      <c r="J8" s="168"/>
      <c r="K8" s="176"/>
      <c r="L8" s="180"/>
      <c r="M8" s="184" t="s">
        <v>16</v>
      </c>
      <c r="N8" s="187"/>
      <c r="O8" s="192"/>
      <c r="P8" s="196"/>
      <c r="Q8" s="202"/>
      <c r="R8" s="206"/>
      <c r="S8" s="210"/>
      <c r="T8" s="214" t="s">
        <v>77</v>
      </c>
      <c r="U8" s="218"/>
      <c r="V8" s="222" t="s">
        <v>67</v>
      </c>
      <c r="W8" s="227"/>
      <c r="X8" s="227"/>
      <c r="Y8" s="227"/>
      <c r="Z8" s="227"/>
      <c r="AA8" s="227"/>
      <c r="AB8" s="227"/>
      <c r="AC8" s="227"/>
      <c r="AD8" s="227"/>
      <c r="AE8" s="227"/>
      <c r="AF8" s="227"/>
      <c r="AG8" s="239"/>
      <c r="AH8" s="205" t="s">
        <v>458</v>
      </c>
    </row>
    <row r="9" spans="1:34" ht="13.5" customHeight="1">
      <c r="A9" s="157"/>
      <c r="B9" s="163"/>
      <c r="C9" s="168"/>
      <c r="D9" s="168"/>
      <c r="E9" s="168"/>
      <c r="F9" s="168"/>
      <c r="G9" s="168"/>
      <c r="H9" s="168"/>
      <c r="I9" s="168"/>
      <c r="J9" s="168"/>
      <c r="K9" s="176"/>
      <c r="L9" s="180"/>
      <c r="M9" s="185"/>
      <c r="N9" s="188"/>
      <c r="O9" s="192"/>
      <c r="P9" s="196"/>
      <c r="Q9" s="202"/>
      <c r="R9" s="206"/>
      <c r="S9" s="210" t="s">
        <v>139</v>
      </c>
      <c r="T9" s="215" t="s">
        <v>293</v>
      </c>
      <c r="U9" s="219" t="s">
        <v>175</v>
      </c>
      <c r="V9" s="223" t="s">
        <v>457</v>
      </c>
      <c r="W9" s="228"/>
      <c r="X9" s="228"/>
      <c r="Y9" s="228"/>
      <c r="Z9" s="228"/>
      <c r="AA9" s="228"/>
      <c r="AB9" s="228"/>
      <c r="AC9" s="228"/>
      <c r="AD9" s="228"/>
      <c r="AE9" s="228"/>
      <c r="AF9" s="228"/>
      <c r="AG9" s="240"/>
      <c r="AH9" s="206"/>
    </row>
    <row r="10" spans="1:34" ht="150" customHeight="1">
      <c r="A10" s="157"/>
      <c r="B10" s="163"/>
      <c r="C10" s="168"/>
      <c r="D10" s="168"/>
      <c r="E10" s="168"/>
      <c r="F10" s="168"/>
      <c r="G10" s="168"/>
      <c r="H10" s="168"/>
      <c r="I10" s="168"/>
      <c r="J10" s="168"/>
      <c r="K10" s="176"/>
      <c r="L10" s="180"/>
      <c r="M10" s="180" t="s">
        <v>258</v>
      </c>
      <c r="N10" s="180" t="s">
        <v>259</v>
      </c>
      <c r="O10" s="192"/>
      <c r="P10" s="196"/>
      <c r="Q10" s="202"/>
      <c r="R10" s="206"/>
      <c r="S10" s="210"/>
      <c r="T10" s="216"/>
      <c r="U10" s="220"/>
      <c r="V10" s="184"/>
      <c r="W10" s="229"/>
      <c r="X10" s="229"/>
      <c r="Y10" s="229"/>
      <c r="Z10" s="229"/>
      <c r="AA10" s="229"/>
      <c r="AB10" s="229"/>
      <c r="AC10" s="229"/>
      <c r="AD10" s="229"/>
      <c r="AE10" s="229"/>
      <c r="AF10" s="229"/>
      <c r="AG10" s="187"/>
      <c r="AH10" s="206"/>
    </row>
    <row r="11" spans="1:34" ht="14.25">
      <c r="A11" s="158"/>
      <c r="B11" s="164"/>
      <c r="C11" s="169"/>
      <c r="D11" s="169"/>
      <c r="E11" s="169"/>
      <c r="F11" s="169"/>
      <c r="G11" s="169"/>
      <c r="H11" s="169"/>
      <c r="I11" s="169"/>
      <c r="J11" s="169"/>
      <c r="K11" s="177"/>
      <c r="L11" s="181"/>
      <c r="M11" s="181"/>
      <c r="N11" s="181"/>
      <c r="O11" s="193"/>
      <c r="P11" s="197"/>
      <c r="Q11" s="203"/>
      <c r="R11" s="207"/>
      <c r="S11" s="211"/>
      <c r="T11" s="215"/>
      <c r="U11" s="219"/>
      <c r="V11" s="224"/>
      <c r="W11" s="230"/>
      <c r="X11" s="230"/>
      <c r="Y11" s="230"/>
      <c r="Z11" s="230"/>
      <c r="AA11" s="230"/>
      <c r="AB11" s="230"/>
      <c r="AC11" s="230"/>
      <c r="AD11" s="230"/>
      <c r="AE11" s="230"/>
      <c r="AF11" s="230"/>
      <c r="AG11" s="230"/>
      <c r="AH11" s="207"/>
    </row>
    <row r="12" spans="1:34" ht="36.75" customHeight="1">
      <c r="A12" s="159">
        <v>1</v>
      </c>
      <c r="B12" s="165">
        <f>IF('(入力①) 基本情報入力シート'!C33="","",'(入力①) 基本情報入力シート'!C33)</f>
        <v>1</v>
      </c>
      <c r="C12" s="170">
        <f>IF('(入力①) 基本情報入力シート'!D33="","",'(入力①) 基本情報入力シート'!D33)</f>
        <v>3</v>
      </c>
      <c r="D12" s="173">
        <f>IF('(入力①) 基本情報入力シート'!E33="","",'(入力①) 基本情報入力シート'!E33)</f>
        <v>3</v>
      </c>
      <c r="E12" s="173">
        <f>IF('(入力①) 基本情報入力シート'!F33="","",'(入力①) 基本情報入力シート'!F33)</f>
        <v>4</v>
      </c>
      <c r="F12" s="173">
        <f>IF('(入力①) 基本情報入力シート'!G33="","",'(入力①) 基本情報入力シート'!G33)</f>
        <v>5</v>
      </c>
      <c r="G12" s="173">
        <f>IF('(入力①) 基本情報入力シート'!H33="","",'(入力①) 基本情報入力シート'!H33)</f>
        <v>6</v>
      </c>
      <c r="H12" s="173">
        <f>IF('(入力①) 基本情報入力シート'!I33="","",'(入力①) 基本情報入力シート'!I33)</f>
        <v>7</v>
      </c>
      <c r="I12" s="173">
        <f>IF('(入力①) 基本情報入力シート'!J33="","",'(入力①) 基本情報入力シート'!J33)</f>
        <v>8</v>
      </c>
      <c r="J12" s="173">
        <f>IF('(入力①) 基本情報入力シート'!K33="","",'(入力①) 基本情報入力シート'!K33)</f>
        <v>9</v>
      </c>
      <c r="K12" s="178">
        <f>IF('(入力①) 基本情報入力シート'!L33="","",'(入力①) 基本情報入力シート'!L33)</f>
        <v>0</v>
      </c>
      <c r="L12" s="182" t="str">
        <f>IF('(入力①) 基本情報入力シート'!M33="","",'(入力①) 基本情報入力シート'!M33)</f>
        <v>東京都</v>
      </c>
      <c r="M12" s="182" t="str">
        <f>IF('(入力①) 基本情報入力シート'!R33="","",'(入力①) 基本情報入力シート'!R33)</f>
        <v>東京都</v>
      </c>
      <c r="N12" s="182" t="str">
        <f>IF('(入力①) 基本情報入力シート'!W33="","",'(入力①) 基本情報入力シート'!W33)</f>
        <v>千代田区</v>
      </c>
      <c r="O12" s="159" t="str">
        <f>IF('(入力①) 基本情報入力シート'!X33="","",'(入力①) 基本情報入力シート'!X33)</f>
        <v>介護保険事業所名称０１</v>
      </c>
      <c r="P12" s="198" t="str">
        <f>IF('(入力①) 基本情報入力シート'!Y33="","",'(入力①) 基本情報入力シート'!Y33)</f>
        <v>訪問介護</v>
      </c>
      <c r="Q12" s="204">
        <f>IF('(入力①) 基本情報入力シート'!Z33="","",'(入力①) 基本情報入力シート'!Z33)</f>
        <v>200000</v>
      </c>
      <c r="R12" s="208">
        <f>IF('(入力①) 基本情報入力シート'!AA33="","",'(入力①) 基本情報入力シート'!AA33)</f>
        <v>11.4</v>
      </c>
      <c r="S12" s="212"/>
      <c r="T12" s="217"/>
      <c r="U12" s="221" t="e">
        <f>IF(P12="","",VLOOKUP(P12,'【参考】数式用'!$A$5:$I$38,MATCH(T12,'【参考】数式用'!$C$4:$G$4,0)+2,0))</f>
        <v>#N/A</v>
      </c>
      <c r="V12" s="225" t="s">
        <v>76</v>
      </c>
      <c r="W12" s="231"/>
      <c r="X12" s="232" t="s">
        <v>35</v>
      </c>
      <c r="Y12" s="231"/>
      <c r="Z12" s="233" t="s">
        <v>143</v>
      </c>
      <c r="AA12" s="235"/>
      <c r="AB12" s="232" t="s">
        <v>35</v>
      </c>
      <c r="AC12" s="235"/>
      <c r="AD12" s="232" t="s">
        <v>9</v>
      </c>
      <c r="AE12" s="237" t="s">
        <v>70</v>
      </c>
      <c r="AF12" s="238" t="str">
        <f t="shared" ref="AF12:AF75" si="0">IF(W12&gt;=1,(AA12*12+AC12)-(W12*12+Y12)+1,"")</f>
        <v/>
      </c>
      <c r="AG12" s="232" t="s">
        <v>7</v>
      </c>
      <c r="AH12" s="244" t="str">
        <f t="shared" ref="AH12:AH75" si="1">IFERROR(ROUNDDOWN(ROUND(Q12*R12,0)*U12,0)*AF12,"")</f>
        <v/>
      </c>
    </row>
    <row r="13" spans="1:34" ht="36.75" customHeight="1">
      <c r="A13" s="159">
        <f t="shared" ref="A13:A76" si="2">A12+1</f>
        <v>2</v>
      </c>
      <c r="B13" s="165">
        <f>IF('(入力①) 基本情報入力シート'!C34="","",'(入力①) 基本情報入力シート'!C34)</f>
        <v>1</v>
      </c>
      <c r="C13" s="170">
        <f>IF('(入力①) 基本情報入力シート'!D34="","",'(入力①) 基本情報入力シート'!D34)</f>
        <v>3</v>
      </c>
      <c r="D13" s="173">
        <f>IF('(入力①) 基本情報入力シート'!E34="","",'(入力①) 基本情報入力シート'!E34)</f>
        <v>3</v>
      </c>
      <c r="E13" s="173">
        <f>IF('(入力①) 基本情報入力シート'!F34="","",'(入力①) 基本情報入力シート'!F34)</f>
        <v>4</v>
      </c>
      <c r="F13" s="173">
        <f>IF('(入力①) 基本情報入力シート'!G34="","",'(入力①) 基本情報入力シート'!G34)</f>
        <v>5</v>
      </c>
      <c r="G13" s="173">
        <f>IF('(入力①) 基本情報入力シート'!H34="","",'(入力①) 基本情報入力シート'!H34)</f>
        <v>6</v>
      </c>
      <c r="H13" s="173">
        <f>IF('(入力①) 基本情報入力シート'!I34="","",'(入力①) 基本情報入力シート'!I34)</f>
        <v>7</v>
      </c>
      <c r="I13" s="173">
        <f>IF('(入力①) 基本情報入力シート'!J34="","",'(入力①) 基本情報入力シート'!J34)</f>
        <v>8</v>
      </c>
      <c r="J13" s="173">
        <f>IF('(入力①) 基本情報入力シート'!K34="","",'(入力①) 基本情報入力シート'!K34)</f>
        <v>9</v>
      </c>
      <c r="K13" s="178">
        <f>IF('(入力①) 基本情報入力シート'!L34="","",'(入力①) 基本情報入力シート'!L34)</f>
        <v>0</v>
      </c>
      <c r="L13" s="182" t="str">
        <f>IF('(入力①) 基本情報入力シート'!M34="","",'(入力①) 基本情報入力シート'!M34)</f>
        <v>東京都</v>
      </c>
      <c r="M13" s="182" t="str">
        <f>IF('(入力①) 基本情報入力シート'!R34="","",'(入力①) 基本情報入力シート'!R34)</f>
        <v>東京都</v>
      </c>
      <c r="N13" s="182" t="str">
        <f>IF('(入力①) 基本情報入力シート'!W34="","",'(入力①) 基本情報入力シート'!W34)</f>
        <v>豊島区</v>
      </c>
      <c r="O13" s="159" t="str">
        <f>IF('(入力①) 基本情報入力シート'!X34="","",'(入力①) 基本情報入力シート'!X34)</f>
        <v>介護保険事業所名称０２</v>
      </c>
      <c r="P13" s="198" t="str">
        <f>IF('(入力①) 基本情報入力シート'!Y34="","",'(入力①) 基本情報入力シート'!Y34)</f>
        <v>通所介護</v>
      </c>
      <c r="Q13" s="204">
        <f>IF('(入力①) 基本情報入力シート'!Z34="","",'(入力①) 基本情報入力シート'!Z34)</f>
        <v>400000</v>
      </c>
      <c r="R13" s="208">
        <f>IF('(入力①) 基本情報入力シート'!AA34="","",'(入力①) 基本情報入力シート'!AA34)</f>
        <v>10.9</v>
      </c>
      <c r="S13" s="212"/>
      <c r="T13" s="217"/>
      <c r="U13" s="221" t="e">
        <f>IF(P13="","",VLOOKUP(P13,'【参考】数式用'!$A$5:$I$38,MATCH(T13,'【参考】数式用'!$C$4:$G$4,0)+2,0))</f>
        <v>#N/A</v>
      </c>
      <c r="V13" s="225" t="s">
        <v>76</v>
      </c>
      <c r="W13" s="231"/>
      <c r="X13" s="232" t="s">
        <v>35</v>
      </c>
      <c r="Y13" s="231"/>
      <c r="Z13" s="233" t="s">
        <v>143</v>
      </c>
      <c r="AA13" s="235"/>
      <c r="AB13" s="232" t="s">
        <v>35</v>
      </c>
      <c r="AC13" s="235"/>
      <c r="AD13" s="232" t="s">
        <v>9</v>
      </c>
      <c r="AE13" s="237" t="s">
        <v>70</v>
      </c>
      <c r="AF13" s="238" t="str">
        <f t="shared" si="0"/>
        <v/>
      </c>
      <c r="AG13" s="232" t="s">
        <v>7</v>
      </c>
      <c r="AH13" s="244" t="str">
        <f t="shared" si="1"/>
        <v/>
      </c>
    </row>
    <row r="14" spans="1:34" ht="36.75" customHeight="1">
      <c r="A14" s="159">
        <f t="shared" si="2"/>
        <v>3</v>
      </c>
      <c r="B14" s="165">
        <f>IF('(入力①) 基本情報入力シート'!C35="","",'(入力①) 基本情報入力シート'!C35)</f>
        <v>1</v>
      </c>
      <c r="C14" s="170">
        <f>IF('(入力①) 基本情報入力シート'!D35="","",'(入力①) 基本情報入力シート'!D35)</f>
        <v>1</v>
      </c>
      <c r="D14" s="173">
        <f>IF('(入力①) 基本情報入力シート'!E35="","",'(入力①) 基本情報入力シート'!E35)</f>
        <v>3</v>
      </c>
      <c r="E14" s="173">
        <f>IF('(入力①) 基本情報入力シート'!F35="","",'(入力①) 基本情報入力シート'!F35)</f>
        <v>4</v>
      </c>
      <c r="F14" s="173">
        <f>IF('(入力①) 基本情報入力シート'!G35="","",'(入力①) 基本情報入力シート'!G35)</f>
        <v>5</v>
      </c>
      <c r="G14" s="173">
        <f>IF('(入力①) 基本情報入力シート'!H35="","",'(入力①) 基本情報入力シート'!H35)</f>
        <v>6</v>
      </c>
      <c r="H14" s="173">
        <f>IF('(入力①) 基本情報入力シート'!I35="","",'(入力①) 基本情報入力シート'!I35)</f>
        <v>7</v>
      </c>
      <c r="I14" s="173">
        <f>IF('(入力①) 基本情報入力シート'!J35="","",'(入力①) 基本情報入力シート'!J35)</f>
        <v>8</v>
      </c>
      <c r="J14" s="173">
        <f>IF('(入力①) 基本情報入力シート'!K35="","",'(入力①) 基本情報入力シート'!K35)</f>
        <v>9</v>
      </c>
      <c r="K14" s="178">
        <f>IF('(入力①) 基本情報入力シート'!L35="","",'(入力①) 基本情報入力シート'!L35)</f>
        <v>0</v>
      </c>
      <c r="L14" s="182" t="str">
        <f>IF('(入力①) 基本情報入力シート'!M35="","",'(入力①) 基本情報入力シート'!M35)</f>
        <v>埼玉県</v>
      </c>
      <c r="M14" s="182" t="str">
        <f>IF('(入力①) 基本情報入力シート'!R35="","",'(入力①) 基本情報入力シート'!R35)</f>
        <v>埼玉県</v>
      </c>
      <c r="N14" s="182" t="str">
        <f>IF('(入力①) 基本情報入力シート'!W35="","",'(入力①) 基本情報入力シート'!W35)</f>
        <v>さいたま市</v>
      </c>
      <c r="O14" s="159" t="str">
        <f>IF('(入力①) 基本情報入力シート'!X35="","",'(入力①) 基本情報入力シート'!X35)</f>
        <v>介護保険事業所名称０３</v>
      </c>
      <c r="P14" s="198" t="str">
        <f>IF('(入力①) 基本情報入力シート'!Y35="","",'(入力①) 基本情報入力シート'!Y35)</f>
        <v>介護老人福祉施設</v>
      </c>
      <c r="Q14" s="204">
        <f>IF('(入力①) 基本情報入力シート'!Z35="","",'(入力①) 基本情報入力シート'!Z35)</f>
        <v>2100000</v>
      </c>
      <c r="R14" s="208">
        <f>IF('(入力①) 基本情報入力シート'!AA35="","",'(入力①) 基本情報入力シート'!AA35)</f>
        <v>10.68</v>
      </c>
      <c r="S14" s="212"/>
      <c r="T14" s="217"/>
      <c r="U14" s="221" t="e">
        <f>IF(P14="","",VLOOKUP(P14,'【参考】数式用'!$A$5:$I$38,MATCH(T14,'【参考】数式用'!$C$4:$G$4,0)+2,0))</f>
        <v>#N/A</v>
      </c>
      <c r="V14" s="225" t="s">
        <v>76</v>
      </c>
      <c r="W14" s="231"/>
      <c r="X14" s="232" t="s">
        <v>35</v>
      </c>
      <c r="Y14" s="231"/>
      <c r="Z14" s="233" t="s">
        <v>143</v>
      </c>
      <c r="AA14" s="235"/>
      <c r="AB14" s="232" t="s">
        <v>35</v>
      </c>
      <c r="AC14" s="235"/>
      <c r="AD14" s="232" t="s">
        <v>9</v>
      </c>
      <c r="AE14" s="237" t="s">
        <v>70</v>
      </c>
      <c r="AF14" s="238" t="str">
        <f t="shared" si="0"/>
        <v/>
      </c>
      <c r="AG14" s="232" t="s">
        <v>7</v>
      </c>
      <c r="AH14" s="244" t="str">
        <f t="shared" si="1"/>
        <v/>
      </c>
    </row>
    <row r="15" spans="1:34" ht="36.75" customHeight="1">
      <c r="A15" s="159">
        <f t="shared" si="2"/>
        <v>4</v>
      </c>
      <c r="B15" s="165">
        <f>IF('(入力①) 基本情報入力シート'!C36="","",'(入力①) 基本情報入力シート'!C36)</f>
        <v>1</v>
      </c>
      <c r="C15" s="170">
        <f>IF('(入力①) 基本情報入力シート'!D36="","",'(入力①) 基本情報入力シート'!D36)</f>
        <v>4</v>
      </c>
      <c r="D15" s="173">
        <f>IF('(入力①) 基本情報入力シート'!E36="","",'(入力①) 基本情報入力シート'!E36)</f>
        <v>3</v>
      </c>
      <c r="E15" s="173">
        <f>IF('(入力①) 基本情報入力シート'!F36="","",'(入力①) 基本情報入力シート'!F36)</f>
        <v>4</v>
      </c>
      <c r="F15" s="173">
        <f>IF('(入力①) 基本情報入力シート'!G36="","",'(入力①) 基本情報入力シート'!G36)</f>
        <v>5</v>
      </c>
      <c r="G15" s="173">
        <f>IF('(入力①) 基本情報入力シート'!H36="","",'(入力①) 基本情報入力シート'!H36)</f>
        <v>6</v>
      </c>
      <c r="H15" s="173">
        <f>IF('(入力①) 基本情報入力シート'!I36="","",'(入力①) 基本情報入力シート'!I36)</f>
        <v>7</v>
      </c>
      <c r="I15" s="173">
        <f>IF('(入力①) 基本情報入力シート'!J36="","",'(入力①) 基本情報入力シート'!J36)</f>
        <v>8</v>
      </c>
      <c r="J15" s="173">
        <f>IF('(入力①) 基本情報入力シート'!K36="","",'(入力①) 基本情報入力シート'!K36)</f>
        <v>9</v>
      </c>
      <c r="K15" s="178">
        <f>IF('(入力①) 基本情報入力シート'!L36="","",'(入力①) 基本情報入力シート'!L36)</f>
        <v>0</v>
      </c>
      <c r="L15" s="182" t="str">
        <f>IF('(入力①) 基本情報入力シート'!M36="","",'(入力①) 基本情報入力シート'!M36)</f>
        <v>横浜市</v>
      </c>
      <c r="M15" s="182" t="str">
        <f>IF('(入力①) 基本情報入力シート'!R36="","",'(入力①) 基本情報入力シート'!R36)</f>
        <v>神奈川県</v>
      </c>
      <c r="N15" s="182" t="str">
        <f>IF('(入力①) 基本情報入力シート'!W36="","",'(入力①) 基本情報入力シート'!W36)</f>
        <v>横浜市</v>
      </c>
      <c r="O15" s="159" t="str">
        <f>IF('(入力①) 基本情報入力シート'!X36="","",'(入力①) 基本情報入力シート'!X36)</f>
        <v>介護保険事業所名称０４</v>
      </c>
      <c r="P15" s="198" t="str">
        <f>IF('(入力①) 基本情報入力シート'!Y36="","",'(入力①) 基本情報入力シート'!Y36)</f>
        <v>小規模多機能型居宅介護</v>
      </c>
      <c r="Q15" s="204">
        <f>IF('(入力①) 基本情報入力シート'!Z36="","",'(入力①) 基本情報入力シート'!Z36)</f>
        <v>400000</v>
      </c>
      <c r="R15" s="208">
        <f>IF('(入力①) 基本情報入力シート'!AA36="","",'(入力①) 基本情報入力シート'!AA36)</f>
        <v>10.88</v>
      </c>
      <c r="S15" s="212"/>
      <c r="T15" s="217"/>
      <c r="U15" s="221" t="e">
        <f>IF(P15="","",VLOOKUP(P15,'【参考】数式用'!$A$5:$I$38,MATCH(T15,'【参考】数式用'!$C$4:$G$4,0)+2,0))</f>
        <v>#N/A</v>
      </c>
      <c r="V15" s="225" t="s">
        <v>76</v>
      </c>
      <c r="W15" s="231"/>
      <c r="X15" s="232" t="s">
        <v>35</v>
      </c>
      <c r="Y15" s="231"/>
      <c r="Z15" s="233" t="s">
        <v>143</v>
      </c>
      <c r="AA15" s="235"/>
      <c r="AB15" s="232" t="s">
        <v>35</v>
      </c>
      <c r="AC15" s="235"/>
      <c r="AD15" s="232" t="s">
        <v>9</v>
      </c>
      <c r="AE15" s="237" t="s">
        <v>70</v>
      </c>
      <c r="AF15" s="238" t="str">
        <f t="shared" si="0"/>
        <v/>
      </c>
      <c r="AG15" s="232" t="s">
        <v>7</v>
      </c>
      <c r="AH15" s="244" t="str">
        <f t="shared" si="1"/>
        <v/>
      </c>
    </row>
    <row r="16" spans="1:34" ht="36.75" customHeight="1">
      <c r="A16" s="159">
        <f t="shared" si="2"/>
        <v>5</v>
      </c>
      <c r="B16" s="165">
        <f>IF('(入力①) 基本情報入力シート'!C37="","",'(入力①) 基本情報入力シート'!C37)</f>
        <v>1</v>
      </c>
      <c r="C16" s="170">
        <f>IF('(入力①) 基本情報入力シート'!D37="","",'(入力①) 基本情報入力シート'!D37)</f>
        <v>2</v>
      </c>
      <c r="D16" s="173">
        <f>IF('(入力①) 基本情報入力シート'!E37="","",'(入力①) 基本情報入力シート'!E37)</f>
        <v>3</v>
      </c>
      <c r="E16" s="173">
        <f>IF('(入力①) 基本情報入力シート'!F37="","",'(入力①) 基本情報入力シート'!F37)</f>
        <v>4</v>
      </c>
      <c r="F16" s="173">
        <f>IF('(入力①) 基本情報入力シート'!G37="","",'(入力①) 基本情報入力シート'!G37)</f>
        <v>5</v>
      </c>
      <c r="G16" s="173">
        <f>IF('(入力①) 基本情報入力シート'!H37="","",'(入力①) 基本情報入力シート'!H37)</f>
        <v>6</v>
      </c>
      <c r="H16" s="173">
        <f>IF('(入力①) 基本情報入力シート'!I37="","",'(入力①) 基本情報入力シート'!I37)</f>
        <v>7</v>
      </c>
      <c r="I16" s="173">
        <f>IF('(入力①) 基本情報入力シート'!J37="","",'(入力①) 基本情報入力シート'!J37)</f>
        <v>8</v>
      </c>
      <c r="J16" s="173">
        <f>IF('(入力①) 基本情報入力シート'!K37="","",'(入力①) 基本情報入力シート'!K37)</f>
        <v>9</v>
      </c>
      <c r="K16" s="178">
        <f>IF('(入力①) 基本情報入力シート'!L37="","",'(入力①) 基本情報入力シート'!L37)</f>
        <v>6</v>
      </c>
      <c r="L16" s="182" t="str">
        <f>IF('(入力①) 基本情報入力シート'!M37="","",'(入力①) 基本情報入力シート'!M37)</f>
        <v>千葉県</v>
      </c>
      <c r="M16" s="182" t="str">
        <f>IF('(入力①) 基本情報入力シート'!R37="","",'(入力①) 基本情報入力シート'!R37)</f>
        <v>千葉県</v>
      </c>
      <c r="N16" s="182" t="str">
        <f>IF('(入力①) 基本情報入力シート'!W37="","",'(入力①) 基本情報入力シート'!W37)</f>
        <v>千葉市</v>
      </c>
      <c r="O16" s="159" t="str">
        <f>IF('(入力①) 基本情報入力シート'!X37="","",'(入力①) 基本情報入力シート'!X37)</f>
        <v>介護保険事業所名称０５</v>
      </c>
      <c r="P16" s="198" t="str">
        <f>IF('(入力①) 基本情報入力シート'!Y37="","",'(入力①) 基本情報入力シート'!Y37)</f>
        <v>介護老人保健施設</v>
      </c>
      <c r="Q16" s="204">
        <f>IF('(入力①) 基本情報入力シート'!Z37="","",'(入力①) 基本情報入力シート'!Z37)</f>
        <v>2600000</v>
      </c>
      <c r="R16" s="208">
        <f>IF('(入力①) 基本情報入力シート'!AA37="","",'(入力①) 基本情報入力シート'!AA37)</f>
        <v>10.68</v>
      </c>
      <c r="S16" s="212"/>
      <c r="T16" s="217"/>
      <c r="U16" s="221" t="e">
        <f>IF(P16="","",VLOOKUP(P16,'【参考】数式用'!$A$5:$I$38,MATCH(T16,'【参考】数式用'!$C$4:$G$4,0)+2,0))</f>
        <v>#N/A</v>
      </c>
      <c r="V16" s="225" t="s">
        <v>76</v>
      </c>
      <c r="W16" s="231"/>
      <c r="X16" s="232" t="s">
        <v>35</v>
      </c>
      <c r="Y16" s="231"/>
      <c r="Z16" s="233" t="s">
        <v>143</v>
      </c>
      <c r="AA16" s="235"/>
      <c r="AB16" s="232" t="s">
        <v>35</v>
      </c>
      <c r="AC16" s="235"/>
      <c r="AD16" s="232" t="s">
        <v>9</v>
      </c>
      <c r="AE16" s="237" t="s">
        <v>70</v>
      </c>
      <c r="AF16" s="238" t="str">
        <f t="shared" si="0"/>
        <v/>
      </c>
      <c r="AG16" s="232" t="s">
        <v>7</v>
      </c>
      <c r="AH16" s="244" t="str">
        <f t="shared" si="1"/>
        <v/>
      </c>
    </row>
    <row r="17" spans="1:34" ht="36.75" customHeight="1">
      <c r="A17" s="159">
        <f t="shared" si="2"/>
        <v>6</v>
      </c>
      <c r="B17" s="165">
        <f>IF('(入力①) 基本情報入力シート'!C38="","",'(入力①) 基本情報入力シート'!C38)</f>
        <v>1</v>
      </c>
      <c r="C17" s="170">
        <f>IF('(入力①) 基本情報入力シート'!D38="","",'(入力①) 基本情報入力シート'!D38)</f>
        <v>2</v>
      </c>
      <c r="D17" s="173">
        <f>IF('(入力①) 基本情報入力シート'!E38="","",'(入力①) 基本情報入力シート'!E38)</f>
        <v>3</v>
      </c>
      <c r="E17" s="173">
        <f>IF('(入力①) 基本情報入力シート'!F38="","",'(入力①) 基本情報入力シート'!F38)</f>
        <v>4</v>
      </c>
      <c r="F17" s="173">
        <f>IF('(入力①) 基本情報入力シート'!G38="","",'(入力①) 基本情報入力シート'!G38)</f>
        <v>5</v>
      </c>
      <c r="G17" s="173">
        <f>IF('(入力①) 基本情報入力シート'!H38="","",'(入力①) 基本情報入力シート'!H38)</f>
        <v>6</v>
      </c>
      <c r="H17" s="173">
        <f>IF('(入力①) 基本情報入力シート'!I38="","",'(入力①) 基本情報入力シート'!I38)</f>
        <v>7</v>
      </c>
      <c r="I17" s="173">
        <f>IF('(入力①) 基本情報入力シート'!J38="","",'(入力①) 基本情報入力シート'!J38)</f>
        <v>8</v>
      </c>
      <c r="J17" s="173">
        <f>IF('(入力①) 基本情報入力シート'!K38="","",'(入力①) 基本情報入力シート'!K38)</f>
        <v>9</v>
      </c>
      <c r="K17" s="178">
        <f>IF('(入力①) 基本情報入力シート'!L38="","",'(入力①) 基本情報入力シート'!L38)</f>
        <v>6</v>
      </c>
      <c r="L17" s="182" t="str">
        <f>IF('(入力①) 基本情報入力シート'!M38="","",'(入力①) 基本情報入力シート'!M38)</f>
        <v>千葉県</v>
      </c>
      <c r="M17" s="182" t="str">
        <f>IF('(入力①) 基本情報入力シート'!R38="","",'(入力①) 基本情報入力シート'!R38)</f>
        <v>千葉県</v>
      </c>
      <c r="N17" s="182" t="str">
        <f>IF('(入力①) 基本情報入力シート'!W38="","",'(入力①) 基本情報入力シート'!W38)</f>
        <v>千葉市</v>
      </c>
      <c r="O17" s="159" t="str">
        <f>IF('(入力①) 基本情報入力シート'!X38="","",'(入力①) 基本情報入力シート'!X38)</f>
        <v>介護保険事業所名称０５</v>
      </c>
      <c r="P17" s="198" t="str">
        <f>IF('(入力①) 基本情報入力シート'!Y38="","",'(入力①) 基本情報入力シート'!Y38)</f>
        <v>短期入所療養介護（老健）</v>
      </c>
      <c r="Q17" s="204">
        <f>IF('(入力①) 基本情報入力シート'!Z38="","",'(入力①) 基本情報入力シート'!Z38)</f>
        <v>100000</v>
      </c>
      <c r="R17" s="208">
        <f>IF('(入力①) 基本情報入力シート'!AA38="","",'(入力①) 基本情報入力シート'!AA38)</f>
        <v>10.68</v>
      </c>
      <c r="S17" s="212"/>
      <c r="T17" s="217"/>
      <c r="U17" s="221" t="e">
        <f>IF(P17="","",VLOOKUP(P17,'【参考】数式用'!$A$5:$I$38,MATCH(T17,'【参考】数式用'!$C$4:$G$4,0)+2,0))</f>
        <v>#N/A</v>
      </c>
      <c r="V17" s="225" t="s">
        <v>249</v>
      </c>
      <c r="W17" s="231"/>
      <c r="X17" s="232" t="s">
        <v>35</v>
      </c>
      <c r="Y17" s="231"/>
      <c r="Z17" s="233" t="s">
        <v>236</v>
      </c>
      <c r="AA17" s="235"/>
      <c r="AB17" s="232" t="s">
        <v>35</v>
      </c>
      <c r="AC17" s="235"/>
      <c r="AD17" s="232" t="s">
        <v>40</v>
      </c>
      <c r="AE17" s="237" t="s">
        <v>70</v>
      </c>
      <c r="AF17" s="238" t="str">
        <f t="shared" si="0"/>
        <v/>
      </c>
      <c r="AG17" s="232" t="s">
        <v>252</v>
      </c>
      <c r="AH17" s="244" t="str">
        <f t="shared" si="1"/>
        <v/>
      </c>
    </row>
    <row r="18" spans="1:34" ht="36.75" customHeight="1">
      <c r="A18" s="159">
        <f t="shared" si="2"/>
        <v>7</v>
      </c>
      <c r="B18" s="165" t="str">
        <f>IF('(入力①) 基本情報入力シート'!C39="","",'(入力①) 基本情報入力シート'!C39)</f>
        <v/>
      </c>
      <c r="C18" s="170" t="str">
        <f>IF('(入力①) 基本情報入力シート'!D39="","",'(入力①) 基本情報入力シート'!D39)</f>
        <v/>
      </c>
      <c r="D18" s="173" t="str">
        <f>IF('(入力①) 基本情報入力シート'!E39="","",'(入力①) 基本情報入力シート'!E39)</f>
        <v/>
      </c>
      <c r="E18" s="173" t="str">
        <f>IF('(入力①) 基本情報入力シート'!F39="","",'(入力①) 基本情報入力シート'!F39)</f>
        <v/>
      </c>
      <c r="F18" s="173" t="str">
        <f>IF('(入力①) 基本情報入力シート'!G39="","",'(入力①) 基本情報入力シート'!G39)</f>
        <v/>
      </c>
      <c r="G18" s="173" t="str">
        <f>IF('(入力①) 基本情報入力シート'!H39="","",'(入力①) 基本情報入力シート'!H39)</f>
        <v/>
      </c>
      <c r="H18" s="173" t="str">
        <f>IF('(入力①) 基本情報入力シート'!I39="","",'(入力①) 基本情報入力シート'!I39)</f>
        <v/>
      </c>
      <c r="I18" s="173" t="str">
        <f>IF('(入力①) 基本情報入力シート'!J39="","",'(入力①) 基本情報入力シート'!J39)</f>
        <v/>
      </c>
      <c r="J18" s="173" t="str">
        <f>IF('(入力①) 基本情報入力シート'!K39="","",'(入力①) 基本情報入力シート'!K39)</f>
        <v/>
      </c>
      <c r="K18" s="178" t="str">
        <f>IF('(入力①) 基本情報入力シート'!L39="","",'(入力①) 基本情報入力シート'!L39)</f>
        <v/>
      </c>
      <c r="L18" s="182" t="str">
        <f>IF('(入力①) 基本情報入力シート'!M39="","",'(入力①) 基本情報入力シート'!M39)</f>
        <v/>
      </c>
      <c r="M18" s="182" t="str">
        <f>IF('(入力①) 基本情報入力シート'!R39="","",'(入力①) 基本情報入力シート'!R39)</f>
        <v/>
      </c>
      <c r="N18" s="182" t="str">
        <f>IF('(入力①) 基本情報入力シート'!W39="","",'(入力①) 基本情報入力シート'!W39)</f>
        <v/>
      </c>
      <c r="O18" s="159" t="str">
        <f>IF('(入力①) 基本情報入力シート'!X39="","",'(入力①) 基本情報入力シート'!X39)</f>
        <v/>
      </c>
      <c r="P18" s="198" t="str">
        <f>IF('(入力①) 基本情報入力シート'!Y39="","",'(入力①) 基本情報入力シート'!Y39)</f>
        <v/>
      </c>
      <c r="Q18" s="204" t="str">
        <f>IF('(入力①) 基本情報入力シート'!Z39="","",'(入力①) 基本情報入力シート'!Z39)</f>
        <v/>
      </c>
      <c r="R18" s="208" t="str">
        <f>IF('(入力①) 基本情報入力シート'!AA39="","",'(入力①) 基本情報入力シート'!AA39)</f>
        <v/>
      </c>
      <c r="S18" s="212"/>
      <c r="T18" s="217"/>
      <c r="U18" s="221" t="str">
        <f>IF(P18="","",VLOOKUP(P18,'【参考】数式用'!$A$5:$I$38,MATCH(T18,'【参考】数式用'!$C$4:$G$4,0)+2,0))</f>
        <v/>
      </c>
      <c r="V18" s="225" t="s">
        <v>249</v>
      </c>
      <c r="W18" s="231"/>
      <c r="X18" s="232" t="s">
        <v>35</v>
      </c>
      <c r="Y18" s="231"/>
      <c r="Z18" s="233" t="s">
        <v>236</v>
      </c>
      <c r="AA18" s="235"/>
      <c r="AB18" s="232" t="s">
        <v>35</v>
      </c>
      <c r="AC18" s="235"/>
      <c r="AD18" s="232" t="s">
        <v>40</v>
      </c>
      <c r="AE18" s="237" t="s">
        <v>70</v>
      </c>
      <c r="AF18" s="238" t="str">
        <f t="shared" si="0"/>
        <v/>
      </c>
      <c r="AG18" s="232" t="s">
        <v>252</v>
      </c>
      <c r="AH18" s="244" t="str">
        <f t="shared" si="1"/>
        <v/>
      </c>
    </row>
    <row r="19" spans="1:34" ht="36.75" customHeight="1">
      <c r="A19" s="159">
        <f t="shared" si="2"/>
        <v>8</v>
      </c>
      <c r="B19" s="165" t="str">
        <f>IF('(入力①) 基本情報入力シート'!C40="","",'(入力①) 基本情報入力シート'!C40)</f>
        <v/>
      </c>
      <c r="C19" s="170" t="str">
        <f>IF('(入力①) 基本情報入力シート'!D40="","",'(入力①) 基本情報入力シート'!D40)</f>
        <v/>
      </c>
      <c r="D19" s="173" t="str">
        <f>IF('(入力①) 基本情報入力シート'!E40="","",'(入力①) 基本情報入力シート'!E40)</f>
        <v/>
      </c>
      <c r="E19" s="173" t="str">
        <f>IF('(入力①) 基本情報入力シート'!F40="","",'(入力①) 基本情報入力シート'!F40)</f>
        <v/>
      </c>
      <c r="F19" s="173" t="str">
        <f>IF('(入力①) 基本情報入力シート'!G40="","",'(入力①) 基本情報入力シート'!G40)</f>
        <v/>
      </c>
      <c r="G19" s="173" t="str">
        <f>IF('(入力①) 基本情報入力シート'!H40="","",'(入力①) 基本情報入力シート'!H40)</f>
        <v/>
      </c>
      <c r="H19" s="173" t="str">
        <f>IF('(入力①) 基本情報入力シート'!I40="","",'(入力①) 基本情報入力シート'!I40)</f>
        <v/>
      </c>
      <c r="I19" s="173" t="str">
        <f>IF('(入力①) 基本情報入力シート'!J40="","",'(入力①) 基本情報入力シート'!J40)</f>
        <v/>
      </c>
      <c r="J19" s="173" t="str">
        <f>IF('(入力①) 基本情報入力シート'!K40="","",'(入力①) 基本情報入力シート'!K40)</f>
        <v/>
      </c>
      <c r="K19" s="178" t="str">
        <f>IF('(入力①) 基本情報入力シート'!L40="","",'(入力①) 基本情報入力シート'!L40)</f>
        <v/>
      </c>
      <c r="L19" s="182" t="str">
        <f>IF('(入力①) 基本情報入力シート'!M40="","",'(入力①) 基本情報入力シート'!M40)</f>
        <v/>
      </c>
      <c r="M19" s="182" t="str">
        <f>IF('(入力①) 基本情報入力シート'!R40="","",'(入力①) 基本情報入力シート'!R40)</f>
        <v/>
      </c>
      <c r="N19" s="182" t="str">
        <f>IF('(入力①) 基本情報入力シート'!W40="","",'(入力①) 基本情報入力シート'!W40)</f>
        <v/>
      </c>
      <c r="O19" s="159" t="str">
        <f>IF('(入力①) 基本情報入力シート'!X40="","",'(入力①) 基本情報入力シート'!X40)</f>
        <v/>
      </c>
      <c r="P19" s="198" t="str">
        <f>IF('(入力①) 基本情報入力シート'!Y40="","",'(入力①) 基本情報入力シート'!Y40)</f>
        <v/>
      </c>
      <c r="Q19" s="204" t="str">
        <f>IF('(入力①) 基本情報入力シート'!Z40="","",'(入力①) 基本情報入力シート'!Z40)</f>
        <v/>
      </c>
      <c r="R19" s="208" t="str">
        <f>IF('(入力①) 基本情報入力シート'!AA40="","",'(入力①) 基本情報入力シート'!AA40)</f>
        <v/>
      </c>
      <c r="S19" s="212"/>
      <c r="T19" s="217"/>
      <c r="U19" s="221" t="str">
        <f>IF(P19="","",VLOOKUP(P19,'【参考】数式用'!$A$5:$I$38,MATCH(T19,'【参考】数式用'!$C$4:$G$4,0)+2,0))</f>
        <v/>
      </c>
      <c r="V19" s="225" t="s">
        <v>249</v>
      </c>
      <c r="W19" s="231"/>
      <c r="X19" s="232" t="s">
        <v>35</v>
      </c>
      <c r="Y19" s="231"/>
      <c r="Z19" s="233" t="s">
        <v>236</v>
      </c>
      <c r="AA19" s="235"/>
      <c r="AB19" s="232" t="s">
        <v>35</v>
      </c>
      <c r="AC19" s="235"/>
      <c r="AD19" s="232" t="s">
        <v>40</v>
      </c>
      <c r="AE19" s="237" t="s">
        <v>70</v>
      </c>
      <c r="AF19" s="238" t="str">
        <f t="shared" si="0"/>
        <v/>
      </c>
      <c r="AG19" s="232" t="s">
        <v>252</v>
      </c>
      <c r="AH19" s="244" t="str">
        <f t="shared" si="1"/>
        <v/>
      </c>
    </row>
    <row r="20" spans="1:34" ht="36.75" customHeight="1">
      <c r="A20" s="159">
        <f t="shared" si="2"/>
        <v>9</v>
      </c>
      <c r="B20" s="165" t="str">
        <f>IF('(入力①) 基本情報入力シート'!C41="","",'(入力①) 基本情報入力シート'!C41)</f>
        <v/>
      </c>
      <c r="C20" s="170" t="str">
        <f>IF('(入力①) 基本情報入力シート'!D41="","",'(入力①) 基本情報入力シート'!D41)</f>
        <v/>
      </c>
      <c r="D20" s="173" t="str">
        <f>IF('(入力①) 基本情報入力シート'!E41="","",'(入力①) 基本情報入力シート'!E41)</f>
        <v/>
      </c>
      <c r="E20" s="173" t="str">
        <f>IF('(入力①) 基本情報入力シート'!F41="","",'(入力①) 基本情報入力シート'!F41)</f>
        <v/>
      </c>
      <c r="F20" s="173" t="str">
        <f>IF('(入力①) 基本情報入力シート'!G41="","",'(入力①) 基本情報入力シート'!G41)</f>
        <v/>
      </c>
      <c r="G20" s="173" t="str">
        <f>IF('(入力①) 基本情報入力シート'!H41="","",'(入力①) 基本情報入力シート'!H41)</f>
        <v/>
      </c>
      <c r="H20" s="173" t="str">
        <f>IF('(入力①) 基本情報入力シート'!I41="","",'(入力①) 基本情報入力シート'!I41)</f>
        <v/>
      </c>
      <c r="I20" s="173" t="str">
        <f>IF('(入力①) 基本情報入力シート'!J41="","",'(入力①) 基本情報入力シート'!J41)</f>
        <v/>
      </c>
      <c r="J20" s="173" t="str">
        <f>IF('(入力①) 基本情報入力シート'!K41="","",'(入力①) 基本情報入力シート'!K41)</f>
        <v/>
      </c>
      <c r="K20" s="178" t="str">
        <f>IF('(入力①) 基本情報入力シート'!L41="","",'(入力①) 基本情報入力シート'!L41)</f>
        <v/>
      </c>
      <c r="L20" s="182" t="str">
        <f>IF('(入力①) 基本情報入力シート'!M41="","",'(入力①) 基本情報入力シート'!M41)</f>
        <v/>
      </c>
      <c r="M20" s="182" t="str">
        <f>IF('(入力①) 基本情報入力シート'!R41="","",'(入力①) 基本情報入力シート'!R41)</f>
        <v/>
      </c>
      <c r="N20" s="182" t="str">
        <f>IF('(入力①) 基本情報入力シート'!W41="","",'(入力①) 基本情報入力シート'!W41)</f>
        <v/>
      </c>
      <c r="O20" s="159" t="str">
        <f>IF('(入力①) 基本情報入力シート'!X41="","",'(入力①) 基本情報入力シート'!X41)</f>
        <v/>
      </c>
      <c r="P20" s="198" t="str">
        <f>IF('(入力①) 基本情報入力シート'!Y41="","",'(入力①) 基本情報入力シート'!Y41)</f>
        <v/>
      </c>
      <c r="Q20" s="204" t="str">
        <f>IF('(入力①) 基本情報入力シート'!Z41="","",'(入力①) 基本情報入力シート'!Z41)</f>
        <v/>
      </c>
      <c r="R20" s="208" t="str">
        <f>IF('(入力①) 基本情報入力シート'!AA41="","",'(入力①) 基本情報入力シート'!AA41)</f>
        <v/>
      </c>
      <c r="S20" s="212"/>
      <c r="T20" s="217"/>
      <c r="U20" s="221" t="str">
        <f>IF(P20="","",VLOOKUP(P20,'【参考】数式用'!$A$5:$I$38,MATCH(T20,'【参考】数式用'!$C$4:$G$4,0)+2,0))</f>
        <v/>
      </c>
      <c r="V20" s="225" t="s">
        <v>249</v>
      </c>
      <c r="W20" s="231"/>
      <c r="X20" s="232" t="s">
        <v>35</v>
      </c>
      <c r="Y20" s="231"/>
      <c r="Z20" s="233" t="s">
        <v>236</v>
      </c>
      <c r="AA20" s="235"/>
      <c r="AB20" s="232" t="s">
        <v>35</v>
      </c>
      <c r="AC20" s="235"/>
      <c r="AD20" s="232" t="s">
        <v>40</v>
      </c>
      <c r="AE20" s="237" t="s">
        <v>70</v>
      </c>
      <c r="AF20" s="238" t="str">
        <f t="shared" si="0"/>
        <v/>
      </c>
      <c r="AG20" s="232" t="s">
        <v>252</v>
      </c>
      <c r="AH20" s="244" t="str">
        <f t="shared" si="1"/>
        <v/>
      </c>
    </row>
    <row r="21" spans="1:34" ht="36.75" customHeight="1">
      <c r="A21" s="159">
        <f t="shared" si="2"/>
        <v>10</v>
      </c>
      <c r="B21" s="165" t="str">
        <f>IF('(入力①) 基本情報入力シート'!C42="","",'(入力①) 基本情報入力シート'!C42)</f>
        <v/>
      </c>
      <c r="C21" s="170" t="str">
        <f>IF('(入力①) 基本情報入力シート'!D42="","",'(入力①) 基本情報入力シート'!D42)</f>
        <v/>
      </c>
      <c r="D21" s="173" t="str">
        <f>IF('(入力①) 基本情報入力シート'!E42="","",'(入力①) 基本情報入力シート'!E42)</f>
        <v/>
      </c>
      <c r="E21" s="173" t="str">
        <f>IF('(入力①) 基本情報入力シート'!F42="","",'(入力①) 基本情報入力シート'!F42)</f>
        <v/>
      </c>
      <c r="F21" s="173" t="str">
        <f>IF('(入力①) 基本情報入力シート'!G42="","",'(入力①) 基本情報入力シート'!G42)</f>
        <v/>
      </c>
      <c r="G21" s="173" t="str">
        <f>IF('(入力①) 基本情報入力シート'!H42="","",'(入力①) 基本情報入力シート'!H42)</f>
        <v/>
      </c>
      <c r="H21" s="173" t="str">
        <f>IF('(入力①) 基本情報入力シート'!I42="","",'(入力①) 基本情報入力シート'!I42)</f>
        <v/>
      </c>
      <c r="I21" s="173" t="str">
        <f>IF('(入力①) 基本情報入力シート'!J42="","",'(入力①) 基本情報入力シート'!J42)</f>
        <v/>
      </c>
      <c r="J21" s="173" t="str">
        <f>IF('(入力①) 基本情報入力シート'!K42="","",'(入力①) 基本情報入力シート'!K42)</f>
        <v/>
      </c>
      <c r="K21" s="178" t="str">
        <f>IF('(入力①) 基本情報入力シート'!L42="","",'(入力①) 基本情報入力シート'!L42)</f>
        <v/>
      </c>
      <c r="L21" s="182" t="str">
        <f>IF('(入力①) 基本情報入力シート'!M42="","",'(入力①) 基本情報入力シート'!M42)</f>
        <v/>
      </c>
      <c r="M21" s="182" t="str">
        <f>IF('(入力①) 基本情報入力シート'!R42="","",'(入力①) 基本情報入力シート'!R42)</f>
        <v/>
      </c>
      <c r="N21" s="182" t="str">
        <f>IF('(入力①) 基本情報入力シート'!W42="","",'(入力①) 基本情報入力シート'!W42)</f>
        <v/>
      </c>
      <c r="O21" s="159" t="str">
        <f>IF('(入力①) 基本情報入力シート'!X42="","",'(入力①) 基本情報入力シート'!X42)</f>
        <v/>
      </c>
      <c r="P21" s="198" t="str">
        <f>IF('(入力①) 基本情報入力シート'!Y42="","",'(入力①) 基本情報入力シート'!Y42)</f>
        <v/>
      </c>
      <c r="Q21" s="204" t="str">
        <f>IF('(入力①) 基本情報入力シート'!Z42="","",'(入力①) 基本情報入力シート'!Z42)</f>
        <v/>
      </c>
      <c r="R21" s="208" t="str">
        <f>IF('(入力①) 基本情報入力シート'!AA42="","",'(入力①) 基本情報入力シート'!AA42)</f>
        <v/>
      </c>
      <c r="S21" s="212"/>
      <c r="T21" s="217"/>
      <c r="U21" s="221" t="str">
        <f>IF(P21="","",VLOOKUP(P21,'【参考】数式用'!$A$5:$I$38,MATCH(T21,'【参考】数式用'!$C$4:$G$4,0)+2,0))</f>
        <v/>
      </c>
      <c r="V21" s="225" t="s">
        <v>249</v>
      </c>
      <c r="W21" s="231"/>
      <c r="X21" s="232" t="s">
        <v>35</v>
      </c>
      <c r="Y21" s="231"/>
      <c r="Z21" s="233" t="s">
        <v>236</v>
      </c>
      <c r="AA21" s="235"/>
      <c r="AB21" s="232" t="s">
        <v>35</v>
      </c>
      <c r="AC21" s="235"/>
      <c r="AD21" s="232" t="s">
        <v>40</v>
      </c>
      <c r="AE21" s="237" t="s">
        <v>70</v>
      </c>
      <c r="AF21" s="238" t="str">
        <f t="shared" si="0"/>
        <v/>
      </c>
      <c r="AG21" s="232" t="s">
        <v>252</v>
      </c>
      <c r="AH21" s="244" t="str">
        <f t="shared" si="1"/>
        <v/>
      </c>
    </row>
    <row r="22" spans="1:34" ht="36.75" customHeight="1">
      <c r="A22" s="159">
        <f t="shared" si="2"/>
        <v>11</v>
      </c>
      <c r="B22" s="165" t="str">
        <f>IF('(入力①) 基本情報入力シート'!C43="","",'(入力①) 基本情報入力シート'!C43)</f>
        <v/>
      </c>
      <c r="C22" s="170" t="str">
        <f>IF('(入力①) 基本情報入力シート'!D43="","",'(入力①) 基本情報入力シート'!D43)</f>
        <v/>
      </c>
      <c r="D22" s="173" t="str">
        <f>IF('(入力①) 基本情報入力シート'!E43="","",'(入力①) 基本情報入力シート'!E43)</f>
        <v/>
      </c>
      <c r="E22" s="173" t="str">
        <f>IF('(入力①) 基本情報入力シート'!F43="","",'(入力①) 基本情報入力シート'!F43)</f>
        <v/>
      </c>
      <c r="F22" s="173" t="str">
        <f>IF('(入力①) 基本情報入力シート'!G43="","",'(入力①) 基本情報入力シート'!G43)</f>
        <v/>
      </c>
      <c r="G22" s="173" t="str">
        <f>IF('(入力①) 基本情報入力シート'!H43="","",'(入力①) 基本情報入力シート'!H43)</f>
        <v/>
      </c>
      <c r="H22" s="173" t="str">
        <f>IF('(入力①) 基本情報入力シート'!I43="","",'(入力①) 基本情報入力シート'!I43)</f>
        <v/>
      </c>
      <c r="I22" s="173" t="str">
        <f>IF('(入力①) 基本情報入力シート'!J43="","",'(入力①) 基本情報入力シート'!J43)</f>
        <v/>
      </c>
      <c r="J22" s="173" t="str">
        <f>IF('(入力①) 基本情報入力シート'!K43="","",'(入力①) 基本情報入力シート'!K43)</f>
        <v/>
      </c>
      <c r="K22" s="178" t="str">
        <f>IF('(入力①) 基本情報入力シート'!L43="","",'(入力①) 基本情報入力シート'!L43)</f>
        <v/>
      </c>
      <c r="L22" s="182" t="str">
        <f>IF('(入力①) 基本情報入力シート'!M43="","",'(入力①) 基本情報入力シート'!M43)</f>
        <v/>
      </c>
      <c r="M22" s="182" t="str">
        <f>IF('(入力①) 基本情報入力シート'!R43="","",'(入力①) 基本情報入力シート'!R43)</f>
        <v/>
      </c>
      <c r="N22" s="182" t="str">
        <f>IF('(入力①) 基本情報入力シート'!W43="","",'(入力①) 基本情報入力シート'!W43)</f>
        <v/>
      </c>
      <c r="O22" s="159" t="str">
        <f>IF('(入力①) 基本情報入力シート'!X43="","",'(入力①) 基本情報入力シート'!X43)</f>
        <v/>
      </c>
      <c r="P22" s="198" t="str">
        <f>IF('(入力①) 基本情報入力シート'!Y43="","",'(入力①) 基本情報入力シート'!Y43)</f>
        <v/>
      </c>
      <c r="Q22" s="204" t="str">
        <f>IF('(入力①) 基本情報入力シート'!Z43="","",'(入力①) 基本情報入力シート'!Z43)</f>
        <v/>
      </c>
      <c r="R22" s="208" t="str">
        <f>IF('(入力①) 基本情報入力シート'!AA43="","",'(入力①) 基本情報入力シート'!AA43)</f>
        <v/>
      </c>
      <c r="S22" s="212"/>
      <c r="T22" s="217"/>
      <c r="U22" s="221" t="str">
        <f>IF(P22="","",VLOOKUP(P22,'【参考】数式用'!$A$5:$I$38,MATCH(T22,'【参考】数式用'!$C$4:$G$4,0)+2,0))</f>
        <v/>
      </c>
      <c r="V22" s="225" t="s">
        <v>249</v>
      </c>
      <c r="W22" s="231"/>
      <c r="X22" s="232" t="s">
        <v>35</v>
      </c>
      <c r="Y22" s="231"/>
      <c r="Z22" s="233" t="s">
        <v>236</v>
      </c>
      <c r="AA22" s="235"/>
      <c r="AB22" s="232" t="s">
        <v>35</v>
      </c>
      <c r="AC22" s="235"/>
      <c r="AD22" s="232" t="s">
        <v>40</v>
      </c>
      <c r="AE22" s="237" t="s">
        <v>70</v>
      </c>
      <c r="AF22" s="238" t="str">
        <f t="shared" si="0"/>
        <v/>
      </c>
      <c r="AG22" s="232" t="s">
        <v>252</v>
      </c>
      <c r="AH22" s="244" t="str">
        <f t="shared" si="1"/>
        <v/>
      </c>
    </row>
    <row r="23" spans="1:34" ht="36.75" customHeight="1">
      <c r="A23" s="159">
        <f t="shared" si="2"/>
        <v>12</v>
      </c>
      <c r="B23" s="165" t="str">
        <f>IF('(入力①) 基本情報入力シート'!C44="","",'(入力①) 基本情報入力シート'!C44)</f>
        <v/>
      </c>
      <c r="C23" s="170" t="str">
        <f>IF('(入力①) 基本情報入力シート'!D44="","",'(入力①) 基本情報入力シート'!D44)</f>
        <v/>
      </c>
      <c r="D23" s="173" t="str">
        <f>IF('(入力①) 基本情報入力シート'!E44="","",'(入力①) 基本情報入力シート'!E44)</f>
        <v/>
      </c>
      <c r="E23" s="173" t="str">
        <f>IF('(入力①) 基本情報入力シート'!F44="","",'(入力①) 基本情報入力シート'!F44)</f>
        <v/>
      </c>
      <c r="F23" s="173" t="str">
        <f>IF('(入力①) 基本情報入力シート'!G44="","",'(入力①) 基本情報入力シート'!G44)</f>
        <v/>
      </c>
      <c r="G23" s="173" t="str">
        <f>IF('(入力①) 基本情報入力シート'!H44="","",'(入力①) 基本情報入力シート'!H44)</f>
        <v/>
      </c>
      <c r="H23" s="173" t="str">
        <f>IF('(入力①) 基本情報入力シート'!I44="","",'(入力①) 基本情報入力シート'!I44)</f>
        <v/>
      </c>
      <c r="I23" s="173" t="str">
        <f>IF('(入力①) 基本情報入力シート'!J44="","",'(入力①) 基本情報入力シート'!J44)</f>
        <v/>
      </c>
      <c r="J23" s="173" t="str">
        <f>IF('(入力①) 基本情報入力シート'!K44="","",'(入力①) 基本情報入力シート'!K44)</f>
        <v/>
      </c>
      <c r="K23" s="178" t="str">
        <f>IF('(入力①) 基本情報入力シート'!L44="","",'(入力①) 基本情報入力シート'!L44)</f>
        <v/>
      </c>
      <c r="L23" s="182" t="str">
        <f>IF('(入力①) 基本情報入力シート'!M44="","",'(入力①) 基本情報入力シート'!M44)</f>
        <v/>
      </c>
      <c r="M23" s="182" t="str">
        <f>IF('(入力①) 基本情報入力シート'!R44="","",'(入力①) 基本情報入力シート'!R44)</f>
        <v/>
      </c>
      <c r="N23" s="182" t="str">
        <f>IF('(入力①) 基本情報入力シート'!W44="","",'(入力①) 基本情報入力シート'!W44)</f>
        <v/>
      </c>
      <c r="O23" s="159" t="str">
        <f>IF('(入力①) 基本情報入力シート'!X44="","",'(入力①) 基本情報入力シート'!X44)</f>
        <v/>
      </c>
      <c r="P23" s="198" t="str">
        <f>IF('(入力①) 基本情報入力シート'!Y44="","",'(入力①) 基本情報入力シート'!Y44)</f>
        <v/>
      </c>
      <c r="Q23" s="204" t="str">
        <f>IF('(入力①) 基本情報入力シート'!Z44="","",'(入力①) 基本情報入力シート'!Z44)</f>
        <v/>
      </c>
      <c r="R23" s="208" t="str">
        <f>IF('(入力①) 基本情報入力シート'!AA44="","",'(入力①) 基本情報入力シート'!AA44)</f>
        <v/>
      </c>
      <c r="S23" s="212"/>
      <c r="T23" s="217"/>
      <c r="U23" s="221" t="str">
        <f>IF(P23="","",VLOOKUP(P23,'【参考】数式用'!$A$5:$I$38,MATCH(T23,'【参考】数式用'!$C$4:$G$4,0)+2,0))</f>
        <v/>
      </c>
      <c r="V23" s="225" t="s">
        <v>249</v>
      </c>
      <c r="W23" s="231"/>
      <c r="X23" s="232" t="s">
        <v>35</v>
      </c>
      <c r="Y23" s="231"/>
      <c r="Z23" s="233" t="s">
        <v>236</v>
      </c>
      <c r="AA23" s="235"/>
      <c r="AB23" s="232" t="s">
        <v>35</v>
      </c>
      <c r="AC23" s="235"/>
      <c r="AD23" s="232" t="s">
        <v>40</v>
      </c>
      <c r="AE23" s="237" t="s">
        <v>70</v>
      </c>
      <c r="AF23" s="238" t="str">
        <f t="shared" si="0"/>
        <v/>
      </c>
      <c r="AG23" s="232" t="s">
        <v>252</v>
      </c>
      <c r="AH23" s="244" t="str">
        <f t="shared" si="1"/>
        <v/>
      </c>
    </row>
    <row r="24" spans="1:34" ht="36.75" customHeight="1">
      <c r="A24" s="159">
        <f t="shared" si="2"/>
        <v>13</v>
      </c>
      <c r="B24" s="165" t="str">
        <f>IF('(入力①) 基本情報入力シート'!C45="","",'(入力①) 基本情報入力シート'!C45)</f>
        <v/>
      </c>
      <c r="C24" s="170" t="str">
        <f>IF('(入力①) 基本情報入力シート'!D45="","",'(入力①) 基本情報入力シート'!D45)</f>
        <v/>
      </c>
      <c r="D24" s="173" t="str">
        <f>IF('(入力①) 基本情報入力シート'!E45="","",'(入力①) 基本情報入力シート'!E45)</f>
        <v/>
      </c>
      <c r="E24" s="173" t="str">
        <f>IF('(入力①) 基本情報入力シート'!F45="","",'(入力①) 基本情報入力シート'!F45)</f>
        <v/>
      </c>
      <c r="F24" s="173" t="str">
        <f>IF('(入力①) 基本情報入力シート'!G45="","",'(入力①) 基本情報入力シート'!G45)</f>
        <v/>
      </c>
      <c r="G24" s="173" t="str">
        <f>IF('(入力①) 基本情報入力シート'!H45="","",'(入力①) 基本情報入力シート'!H45)</f>
        <v/>
      </c>
      <c r="H24" s="173" t="str">
        <f>IF('(入力①) 基本情報入力シート'!I45="","",'(入力①) 基本情報入力シート'!I45)</f>
        <v/>
      </c>
      <c r="I24" s="173" t="str">
        <f>IF('(入力①) 基本情報入力シート'!J45="","",'(入力①) 基本情報入力シート'!J45)</f>
        <v/>
      </c>
      <c r="J24" s="173" t="str">
        <f>IF('(入力①) 基本情報入力シート'!K45="","",'(入力①) 基本情報入力シート'!K45)</f>
        <v/>
      </c>
      <c r="K24" s="178" t="str">
        <f>IF('(入力①) 基本情報入力シート'!L45="","",'(入力①) 基本情報入力シート'!L45)</f>
        <v/>
      </c>
      <c r="L24" s="182" t="str">
        <f>IF('(入力①) 基本情報入力シート'!M45="","",'(入力①) 基本情報入力シート'!M45)</f>
        <v/>
      </c>
      <c r="M24" s="182" t="str">
        <f>IF('(入力①) 基本情報入力シート'!R45="","",'(入力①) 基本情報入力シート'!R45)</f>
        <v/>
      </c>
      <c r="N24" s="182" t="str">
        <f>IF('(入力①) 基本情報入力シート'!W45="","",'(入力①) 基本情報入力シート'!W45)</f>
        <v/>
      </c>
      <c r="O24" s="159" t="str">
        <f>IF('(入力①) 基本情報入力シート'!X45="","",'(入力①) 基本情報入力シート'!X45)</f>
        <v/>
      </c>
      <c r="P24" s="198" t="str">
        <f>IF('(入力①) 基本情報入力シート'!Y45="","",'(入力①) 基本情報入力シート'!Y45)</f>
        <v/>
      </c>
      <c r="Q24" s="204" t="str">
        <f>IF('(入力①) 基本情報入力シート'!Z45="","",'(入力①) 基本情報入力シート'!Z45)</f>
        <v/>
      </c>
      <c r="R24" s="208" t="str">
        <f>IF('(入力①) 基本情報入力シート'!AA45="","",'(入力①) 基本情報入力シート'!AA45)</f>
        <v/>
      </c>
      <c r="S24" s="212"/>
      <c r="T24" s="217"/>
      <c r="U24" s="221" t="str">
        <f>IF(P24="","",VLOOKUP(P24,'【参考】数式用'!$A$5:$I$38,MATCH(T24,'【参考】数式用'!$C$4:$G$4,0)+2,0))</f>
        <v/>
      </c>
      <c r="V24" s="225" t="s">
        <v>249</v>
      </c>
      <c r="W24" s="231"/>
      <c r="X24" s="232" t="s">
        <v>35</v>
      </c>
      <c r="Y24" s="231"/>
      <c r="Z24" s="233" t="s">
        <v>236</v>
      </c>
      <c r="AA24" s="235"/>
      <c r="AB24" s="232" t="s">
        <v>35</v>
      </c>
      <c r="AC24" s="235"/>
      <c r="AD24" s="232" t="s">
        <v>40</v>
      </c>
      <c r="AE24" s="237" t="s">
        <v>70</v>
      </c>
      <c r="AF24" s="238" t="str">
        <f t="shared" si="0"/>
        <v/>
      </c>
      <c r="AG24" s="232" t="s">
        <v>252</v>
      </c>
      <c r="AH24" s="244" t="str">
        <f t="shared" si="1"/>
        <v/>
      </c>
    </row>
    <row r="25" spans="1:34" ht="36.75" customHeight="1">
      <c r="A25" s="159">
        <f t="shared" si="2"/>
        <v>14</v>
      </c>
      <c r="B25" s="165" t="str">
        <f>IF('(入力①) 基本情報入力シート'!C46="","",'(入力①) 基本情報入力シート'!C46)</f>
        <v/>
      </c>
      <c r="C25" s="170" t="str">
        <f>IF('(入力①) 基本情報入力シート'!D46="","",'(入力①) 基本情報入力シート'!D46)</f>
        <v/>
      </c>
      <c r="D25" s="173" t="str">
        <f>IF('(入力①) 基本情報入力シート'!E46="","",'(入力①) 基本情報入力シート'!E46)</f>
        <v/>
      </c>
      <c r="E25" s="173" t="str">
        <f>IF('(入力①) 基本情報入力シート'!F46="","",'(入力①) 基本情報入力シート'!F46)</f>
        <v/>
      </c>
      <c r="F25" s="173" t="str">
        <f>IF('(入力①) 基本情報入力シート'!G46="","",'(入力①) 基本情報入力シート'!G46)</f>
        <v/>
      </c>
      <c r="G25" s="173" t="str">
        <f>IF('(入力①) 基本情報入力シート'!H46="","",'(入力①) 基本情報入力シート'!H46)</f>
        <v/>
      </c>
      <c r="H25" s="173" t="str">
        <f>IF('(入力①) 基本情報入力シート'!I46="","",'(入力①) 基本情報入力シート'!I46)</f>
        <v/>
      </c>
      <c r="I25" s="173" t="str">
        <f>IF('(入力①) 基本情報入力シート'!J46="","",'(入力①) 基本情報入力シート'!J46)</f>
        <v/>
      </c>
      <c r="J25" s="173" t="str">
        <f>IF('(入力①) 基本情報入力シート'!K46="","",'(入力①) 基本情報入力シート'!K46)</f>
        <v/>
      </c>
      <c r="K25" s="178" t="str">
        <f>IF('(入力①) 基本情報入力シート'!L46="","",'(入力①) 基本情報入力シート'!L46)</f>
        <v/>
      </c>
      <c r="L25" s="182" t="str">
        <f>IF('(入力①) 基本情報入力シート'!M46="","",'(入力①) 基本情報入力シート'!M46)</f>
        <v/>
      </c>
      <c r="M25" s="182" t="str">
        <f>IF('(入力①) 基本情報入力シート'!R46="","",'(入力①) 基本情報入力シート'!R46)</f>
        <v/>
      </c>
      <c r="N25" s="182" t="str">
        <f>IF('(入力①) 基本情報入力シート'!W46="","",'(入力①) 基本情報入力シート'!W46)</f>
        <v/>
      </c>
      <c r="O25" s="159" t="str">
        <f>IF('(入力①) 基本情報入力シート'!X46="","",'(入力①) 基本情報入力シート'!X46)</f>
        <v/>
      </c>
      <c r="P25" s="198" t="str">
        <f>IF('(入力①) 基本情報入力シート'!Y46="","",'(入力①) 基本情報入力シート'!Y46)</f>
        <v/>
      </c>
      <c r="Q25" s="204" t="str">
        <f>IF('(入力①) 基本情報入力シート'!Z46="","",'(入力①) 基本情報入力シート'!Z46)</f>
        <v/>
      </c>
      <c r="R25" s="208" t="str">
        <f>IF('(入力①) 基本情報入力シート'!AA46="","",'(入力①) 基本情報入力シート'!AA46)</f>
        <v/>
      </c>
      <c r="S25" s="212"/>
      <c r="T25" s="217"/>
      <c r="U25" s="221" t="str">
        <f>IF(P25="","",VLOOKUP(P25,'【参考】数式用'!$A$5:$I$38,MATCH(T25,'【参考】数式用'!$C$4:$G$4,0)+2,0))</f>
        <v/>
      </c>
      <c r="V25" s="225" t="s">
        <v>249</v>
      </c>
      <c r="W25" s="231"/>
      <c r="X25" s="232" t="s">
        <v>35</v>
      </c>
      <c r="Y25" s="231"/>
      <c r="Z25" s="233" t="s">
        <v>236</v>
      </c>
      <c r="AA25" s="235"/>
      <c r="AB25" s="232" t="s">
        <v>35</v>
      </c>
      <c r="AC25" s="235"/>
      <c r="AD25" s="232" t="s">
        <v>40</v>
      </c>
      <c r="AE25" s="237" t="s">
        <v>70</v>
      </c>
      <c r="AF25" s="238" t="str">
        <f t="shared" si="0"/>
        <v/>
      </c>
      <c r="AG25" s="232" t="s">
        <v>252</v>
      </c>
      <c r="AH25" s="244" t="str">
        <f t="shared" si="1"/>
        <v/>
      </c>
    </row>
    <row r="26" spans="1:34" ht="36.75" customHeight="1">
      <c r="A26" s="159">
        <f t="shared" si="2"/>
        <v>15</v>
      </c>
      <c r="B26" s="165" t="str">
        <f>IF('(入力①) 基本情報入力シート'!C47="","",'(入力①) 基本情報入力シート'!C47)</f>
        <v/>
      </c>
      <c r="C26" s="170" t="str">
        <f>IF('(入力①) 基本情報入力シート'!D47="","",'(入力①) 基本情報入力シート'!D47)</f>
        <v/>
      </c>
      <c r="D26" s="173" t="str">
        <f>IF('(入力①) 基本情報入力シート'!E47="","",'(入力①) 基本情報入力シート'!E47)</f>
        <v/>
      </c>
      <c r="E26" s="173" t="str">
        <f>IF('(入力①) 基本情報入力シート'!F47="","",'(入力①) 基本情報入力シート'!F47)</f>
        <v/>
      </c>
      <c r="F26" s="173" t="str">
        <f>IF('(入力①) 基本情報入力シート'!G47="","",'(入力①) 基本情報入力シート'!G47)</f>
        <v/>
      </c>
      <c r="G26" s="173" t="str">
        <f>IF('(入力①) 基本情報入力シート'!H47="","",'(入力①) 基本情報入力シート'!H47)</f>
        <v/>
      </c>
      <c r="H26" s="173" t="str">
        <f>IF('(入力①) 基本情報入力シート'!I47="","",'(入力①) 基本情報入力シート'!I47)</f>
        <v/>
      </c>
      <c r="I26" s="173" t="str">
        <f>IF('(入力①) 基本情報入力シート'!J47="","",'(入力①) 基本情報入力シート'!J47)</f>
        <v/>
      </c>
      <c r="J26" s="173" t="str">
        <f>IF('(入力①) 基本情報入力シート'!K47="","",'(入力①) 基本情報入力シート'!K47)</f>
        <v/>
      </c>
      <c r="K26" s="178" t="str">
        <f>IF('(入力①) 基本情報入力シート'!L47="","",'(入力①) 基本情報入力シート'!L47)</f>
        <v/>
      </c>
      <c r="L26" s="182" t="str">
        <f>IF('(入力①) 基本情報入力シート'!M47="","",'(入力①) 基本情報入力シート'!M47)</f>
        <v/>
      </c>
      <c r="M26" s="182" t="str">
        <f>IF('(入力①) 基本情報入力シート'!R47="","",'(入力①) 基本情報入力シート'!R47)</f>
        <v/>
      </c>
      <c r="N26" s="182" t="str">
        <f>IF('(入力①) 基本情報入力シート'!W47="","",'(入力①) 基本情報入力シート'!W47)</f>
        <v/>
      </c>
      <c r="O26" s="159" t="str">
        <f>IF('(入力①) 基本情報入力シート'!X47="","",'(入力①) 基本情報入力シート'!X47)</f>
        <v/>
      </c>
      <c r="P26" s="198" t="str">
        <f>IF('(入力①) 基本情報入力シート'!Y47="","",'(入力①) 基本情報入力シート'!Y47)</f>
        <v/>
      </c>
      <c r="Q26" s="204" t="str">
        <f>IF('(入力①) 基本情報入力シート'!Z47="","",'(入力①) 基本情報入力シート'!Z47)</f>
        <v/>
      </c>
      <c r="R26" s="208" t="str">
        <f>IF('(入力①) 基本情報入力シート'!AA47="","",'(入力①) 基本情報入力シート'!AA47)</f>
        <v/>
      </c>
      <c r="S26" s="212"/>
      <c r="T26" s="217"/>
      <c r="U26" s="221" t="str">
        <f>IF(P26="","",VLOOKUP(P26,'【参考】数式用'!$A$5:$I$38,MATCH(T26,'【参考】数式用'!$C$4:$G$4,0)+2,0))</f>
        <v/>
      </c>
      <c r="V26" s="225" t="s">
        <v>249</v>
      </c>
      <c r="W26" s="231"/>
      <c r="X26" s="232" t="s">
        <v>35</v>
      </c>
      <c r="Y26" s="231"/>
      <c r="Z26" s="233" t="s">
        <v>236</v>
      </c>
      <c r="AA26" s="235"/>
      <c r="AB26" s="232" t="s">
        <v>35</v>
      </c>
      <c r="AC26" s="235"/>
      <c r="AD26" s="232" t="s">
        <v>40</v>
      </c>
      <c r="AE26" s="237" t="s">
        <v>70</v>
      </c>
      <c r="AF26" s="238" t="str">
        <f t="shared" si="0"/>
        <v/>
      </c>
      <c r="AG26" s="232" t="s">
        <v>252</v>
      </c>
      <c r="AH26" s="244" t="str">
        <f t="shared" si="1"/>
        <v/>
      </c>
    </row>
    <row r="27" spans="1:34" ht="36.75" customHeight="1">
      <c r="A27" s="159">
        <f t="shared" si="2"/>
        <v>16</v>
      </c>
      <c r="B27" s="165" t="str">
        <f>IF('(入力①) 基本情報入力シート'!C48="","",'(入力①) 基本情報入力シート'!C48)</f>
        <v/>
      </c>
      <c r="C27" s="170" t="str">
        <f>IF('(入力①) 基本情報入力シート'!D48="","",'(入力①) 基本情報入力シート'!D48)</f>
        <v/>
      </c>
      <c r="D27" s="173" t="str">
        <f>IF('(入力①) 基本情報入力シート'!E48="","",'(入力①) 基本情報入力シート'!E48)</f>
        <v/>
      </c>
      <c r="E27" s="173" t="str">
        <f>IF('(入力①) 基本情報入力シート'!F48="","",'(入力①) 基本情報入力シート'!F48)</f>
        <v/>
      </c>
      <c r="F27" s="173" t="str">
        <f>IF('(入力①) 基本情報入力シート'!G48="","",'(入力①) 基本情報入力シート'!G48)</f>
        <v/>
      </c>
      <c r="G27" s="173" t="str">
        <f>IF('(入力①) 基本情報入力シート'!H48="","",'(入力①) 基本情報入力シート'!H48)</f>
        <v/>
      </c>
      <c r="H27" s="173" t="str">
        <f>IF('(入力①) 基本情報入力シート'!I48="","",'(入力①) 基本情報入力シート'!I48)</f>
        <v/>
      </c>
      <c r="I27" s="173" t="str">
        <f>IF('(入力①) 基本情報入力シート'!J48="","",'(入力①) 基本情報入力シート'!J48)</f>
        <v/>
      </c>
      <c r="J27" s="173" t="str">
        <f>IF('(入力①) 基本情報入力シート'!K48="","",'(入力①) 基本情報入力シート'!K48)</f>
        <v/>
      </c>
      <c r="K27" s="178" t="str">
        <f>IF('(入力①) 基本情報入力シート'!L48="","",'(入力①) 基本情報入力シート'!L48)</f>
        <v/>
      </c>
      <c r="L27" s="182" t="str">
        <f>IF('(入力①) 基本情報入力シート'!M48="","",'(入力①) 基本情報入力シート'!M48)</f>
        <v/>
      </c>
      <c r="M27" s="182" t="str">
        <f>IF('(入力①) 基本情報入力シート'!R48="","",'(入力①) 基本情報入力シート'!R48)</f>
        <v/>
      </c>
      <c r="N27" s="182" t="str">
        <f>IF('(入力①) 基本情報入力シート'!W48="","",'(入力①) 基本情報入力シート'!W48)</f>
        <v/>
      </c>
      <c r="O27" s="159" t="str">
        <f>IF('(入力①) 基本情報入力シート'!X48="","",'(入力①) 基本情報入力シート'!X48)</f>
        <v/>
      </c>
      <c r="P27" s="198" t="str">
        <f>IF('(入力①) 基本情報入力シート'!Y48="","",'(入力①) 基本情報入力シート'!Y48)</f>
        <v/>
      </c>
      <c r="Q27" s="204" t="str">
        <f>IF('(入力①) 基本情報入力シート'!Z48="","",'(入力①) 基本情報入力シート'!Z48)</f>
        <v/>
      </c>
      <c r="R27" s="208" t="str">
        <f>IF('(入力①) 基本情報入力シート'!AA48="","",'(入力①) 基本情報入力シート'!AA48)</f>
        <v/>
      </c>
      <c r="S27" s="212"/>
      <c r="T27" s="217"/>
      <c r="U27" s="221" t="str">
        <f>IF(P27="","",VLOOKUP(P27,'【参考】数式用'!$A$5:$I$38,MATCH(T27,'【参考】数式用'!$C$4:$G$4,0)+2,0))</f>
        <v/>
      </c>
      <c r="V27" s="225" t="s">
        <v>249</v>
      </c>
      <c r="W27" s="231"/>
      <c r="X27" s="232" t="s">
        <v>35</v>
      </c>
      <c r="Y27" s="231"/>
      <c r="Z27" s="233" t="s">
        <v>236</v>
      </c>
      <c r="AA27" s="235"/>
      <c r="AB27" s="232" t="s">
        <v>35</v>
      </c>
      <c r="AC27" s="235"/>
      <c r="AD27" s="232" t="s">
        <v>40</v>
      </c>
      <c r="AE27" s="237" t="s">
        <v>70</v>
      </c>
      <c r="AF27" s="238" t="str">
        <f t="shared" si="0"/>
        <v/>
      </c>
      <c r="AG27" s="232" t="s">
        <v>252</v>
      </c>
      <c r="AH27" s="244" t="str">
        <f t="shared" si="1"/>
        <v/>
      </c>
    </row>
    <row r="28" spans="1:34" ht="36.75" customHeight="1">
      <c r="A28" s="159">
        <f t="shared" si="2"/>
        <v>17</v>
      </c>
      <c r="B28" s="165" t="str">
        <f>IF('(入力①) 基本情報入力シート'!C49="","",'(入力①) 基本情報入力シート'!C49)</f>
        <v/>
      </c>
      <c r="C28" s="170" t="str">
        <f>IF('(入力①) 基本情報入力シート'!D49="","",'(入力①) 基本情報入力シート'!D49)</f>
        <v/>
      </c>
      <c r="D28" s="173" t="str">
        <f>IF('(入力①) 基本情報入力シート'!E49="","",'(入力①) 基本情報入力シート'!E49)</f>
        <v/>
      </c>
      <c r="E28" s="173" t="str">
        <f>IF('(入力①) 基本情報入力シート'!F49="","",'(入力①) 基本情報入力シート'!F49)</f>
        <v/>
      </c>
      <c r="F28" s="173" t="str">
        <f>IF('(入力①) 基本情報入力シート'!G49="","",'(入力①) 基本情報入力シート'!G49)</f>
        <v/>
      </c>
      <c r="G28" s="173" t="str">
        <f>IF('(入力①) 基本情報入力シート'!H49="","",'(入力①) 基本情報入力シート'!H49)</f>
        <v/>
      </c>
      <c r="H28" s="173" t="str">
        <f>IF('(入力①) 基本情報入力シート'!I49="","",'(入力①) 基本情報入力シート'!I49)</f>
        <v/>
      </c>
      <c r="I28" s="173" t="str">
        <f>IF('(入力①) 基本情報入力シート'!J49="","",'(入力①) 基本情報入力シート'!J49)</f>
        <v/>
      </c>
      <c r="J28" s="173" t="str">
        <f>IF('(入力①) 基本情報入力シート'!K49="","",'(入力①) 基本情報入力シート'!K49)</f>
        <v/>
      </c>
      <c r="K28" s="178" t="str">
        <f>IF('(入力①) 基本情報入力シート'!L49="","",'(入力①) 基本情報入力シート'!L49)</f>
        <v/>
      </c>
      <c r="L28" s="182" t="str">
        <f>IF('(入力①) 基本情報入力シート'!M49="","",'(入力①) 基本情報入力シート'!M49)</f>
        <v/>
      </c>
      <c r="M28" s="182" t="str">
        <f>IF('(入力①) 基本情報入力シート'!R49="","",'(入力①) 基本情報入力シート'!R49)</f>
        <v/>
      </c>
      <c r="N28" s="182" t="str">
        <f>IF('(入力①) 基本情報入力シート'!W49="","",'(入力①) 基本情報入力シート'!W49)</f>
        <v/>
      </c>
      <c r="O28" s="159" t="str">
        <f>IF('(入力①) 基本情報入力シート'!X49="","",'(入力①) 基本情報入力シート'!X49)</f>
        <v/>
      </c>
      <c r="P28" s="198" t="str">
        <f>IF('(入力①) 基本情報入力シート'!Y49="","",'(入力①) 基本情報入力シート'!Y49)</f>
        <v/>
      </c>
      <c r="Q28" s="204" t="str">
        <f>IF('(入力①) 基本情報入力シート'!Z49="","",'(入力①) 基本情報入力シート'!Z49)</f>
        <v/>
      </c>
      <c r="R28" s="208" t="str">
        <f>IF('(入力①) 基本情報入力シート'!AA49="","",'(入力①) 基本情報入力シート'!AA49)</f>
        <v/>
      </c>
      <c r="S28" s="212"/>
      <c r="T28" s="217"/>
      <c r="U28" s="221" t="str">
        <f>IF(P28="","",VLOOKUP(P28,'【参考】数式用'!$A$5:$I$38,MATCH(T28,'【参考】数式用'!$C$4:$G$4,0)+2,0))</f>
        <v/>
      </c>
      <c r="V28" s="225" t="s">
        <v>249</v>
      </c>
      <c r="W28" s="231"/>
      <c r="X28" s="232" t="s">
        <v>35</v>
      </c>
      <c r="Y28" s="231"/>
      <c r="Z28" s="233" t="s">
        <v>236</v>
      </c>
      <c r="AA28" s="235"/>
      <c r="AB28" s="232" t="s">
        <v>35</v>
      </c>
      <c r="AC28" s="235"/>
      <c r="AD28" s="232" t="s">
        <v>40</v>
      </c>
      <c r="AE28" s="237" t="s">
        <v>70</v>
      </c>
      <c r="AF28" s="238" t="str">
        <f t="shared" si="0"/>
        <v/>
      </c>
      <c r="AG28" s="232" t="s">
        <v>252</v>
      </c>
      <c r="AH28" s="244" t="str">
        <f t="shared" si="1"/>
        <v/>
      </c>
    </row>
    <row r="29" spans="1:34" ht="36.75" customHeight="1">
      <c r="A29" s="159">
        <f t="shared" si="2"/>
        <v>18</v>
      </c>
      <c r="B29" s="165" t="str">
        <f>IF('(入力①) 基本情報入力シート'!C50="","",'(入力①) 基本情報入力シート'!C50)</f>
        <v/>
      </c>
      <c r="C29" s="170" t="str">
        <f>IF('(入力①) 基本情報入力シート'!D50="","",'(入力①) 基本情報入力シート'!D50)</f>
        <v/>
      </c>
      <c r="D29" s="173" t="str">
        <f>IF('(入力①) 基本情報入力シート'!E50="","",'(入力①) 基本情報入力シート'!E50)</f>
        <v/>
      </c>
      <c r="E29" s="173" t="str">
        <f>IF('(入力①) 基本情報入力シート'!F50="","",'(入力①) 基本情報入力シート'!F50)</f>
        <v/>
      </c>
      <c r="F29" s="173" t="str">
        <f>IF('(入力①) 基本情報入力シート'!G50="","",'(入力①) 基本情報入力シート'!G50)</f>
        <v/>
      </c>
      <c r="G29" s="173" t="str">
        <f>IF('(入力①) 基本情報入力シート'!H50="","",'(入力①) 基本情報入力シート'!H50)</f>
        <v/>
      </c>
      <c r="H29" s="173" t="str">
        <f>IF('(入力①) 基本情報入力シート'!I50="","",'(入力①) 基本情報入力シート'!I50)</f>
        <v/>
      </c>
      <c r="I29" s="173" t="str">
        <f>IF('(入力①) 基本情報入力シート'!J50="","",'(入力①) 基本情報入力シート'!J50)</f>
        <v/>
      </c>
      <c r="J29" s="173" t="str">
        <f>IF('(入力①) 基本情報入力シート'!K50="","",'(入力①) 基本情報入力シート'!K50)</f>
        <v/>
      </c>
      <c r="K29" s="178" t="str">
        <f>IF('(入力①) 基本情報入力シート'!L50="","",'(入力①) 基本情報入力シート'!L50)</f>
        <v/>
      </c>
      <c r="L29" s="182" t="str">
        <f>IF('(入力①) 基本情報入力シート'!M50="","",'(入力①) 基本情報入力シート'!M50)</f>
        <v/>
      </c>
      <c r="M29" s="182" t="str">
        <f>IF('(入力①) 基本情報入力シート'!R50="","",'(入力①) 基本情報入力シート'!R50)</f>
        <v/>
      </c>
      <c r="N29" s="182" t="str">
        <f>IF('(入力①) 基本情報入力シート'!W50="","",'(入力①) 基本情報入力シート'!W50)</f>
        <v/>
      </c>
      <c r="O29" s="159" t="str">
        <f>IF('(入力①) 基本情報入力シート'!X50="","",'(入力①) 基本情報入力シート'!X50)</f>
        <v/>
      </c>
      <c r="P29" s="198" t="str">
        <f>IF('(入力①) 基本情報入力シート'!Y50="","",'(入力①) 基本情報入力シート'!Y50)</f>
        <v/>
      </c>
      <c r="Q29" s="204" t="str">
        <f>IF('(入力①) 基本情報入力シート'!Z50="","",'(入力①) 基本情報入力シート'!Z50)</f>
        <v/>
      </c>
      <c r="R29" s="208" t="str">
        <f>IF('(入力①) 基本情報入力シート'!AA50="","",'(入力①) 基本情報入力シート'!AA50)</f>
        <v/>
      </c>
      <c r="S29" s="212"/>
      <c r="T29" s="217"/>
      <c r="U29" s="221" t="str">
        <f>IF(P29="","",VLOOKUP(P29,'【参考】数式用'!$A$5:$I$38,MATCH(T29,'【参考】数式用'!$C$4:$G$4,0)+2,0))</f>
        <v/>
      </c>
      <c r="V29" s="225" t="s">
        <v>249</v>
      </c>
      <c r="W29" s="231"/>
      <c r="X29" s="232" t="s">
        <v>35</v>
      </c>
      <c r="Y29" s="231"/>
      <c r="Z29" s="233" t="s">
        <v>236</v>
      </c>
      <c r="AA29" s="235"/>
      <c r="AB29" s="232" t="s">
        <v>35</v>
      </c>
      <c r="AC29" s="235"/>
      <c r="AD29" s="232" t="s">
        <v>40</v>
      </c>
      <c r="AE29" s="237" t="s">
        <v>70</v>
      </c>
      <c r="AF29" s="238" t="str">
        <f t="shared" si="0"/>
        <v/>
      </c>
      <c r="AG29" s="232" t="s">
        <v>252</v>
      </c>
      <c r="AH29" s="244" t="str">
        <f t="shared" si="1"/>
        <v/>
      </c>
    </row>
    <row r="30" spans="1:34" ht="36.75" customHeight="1">
      <c r="A30" s="159">
        <f t="shared" si="2"/>
        <v>19</v>
      </c>
      <c r="B30" s="165" t="str">
        <f>IF('(入力①) 基本情報入力シート'!C51="","",'(入力①) 基本情報入力シート'!C51)</f>
        <v/>
      </c>
      <c r="C30" s="170" t="str">
        <f>IF('(入力①) 基本情報入力シート'!D51="","",'(入力①) 基本情報入力シート'!D51)</f>
        <v/>
      </c>
      <c r="D30" s="173" t="str">
        <f>IF('(入力①) 基本情報入力シート'!E51="","",'(入力①) 基本情報入力シート'!E51)</f>
        <v/>
      </c>
      <c r="E30" s="173" t="str">
        <f>IF('(入力①) 基本情報入力シート'!F51="","",'(入力①) 基本情報入力シート'!F51)</f>
        <v/>
      </c>
      <c r="F30" s="173" t="str">
        <f>IF('(入力①) 基本情報入力シート'!G51="","",'(入力①) 基本情報入力シート'!G51)</f>
        <v/>
      </c>
      <c r="G30" s="173" t="str">
        <f>IF('(入力①) 基本情報入力シート'!H51="","",'(入力①) 基本情報入力シート'!H51)</f>
        <v/>
      </c>
      <c r="H30" s="173" t="str">
        <f>IF('(入力①) 基本情報入力シート'!I51="","",'(入力①) 基本情報入力シート'!I51)</f>
        <v/>
      </c>
      <c r="I30" s="173" t="str">
        <f>IF('(入力①) 基本情報入力シート'!J51="","",'(入力①) 基本情報入力シート'!J51)</f>
        <v/>
      </c>
      <c r="J30" s="173" t="str">
        <f>IF('(入力①) 基本情報入力シート'!K51="","",'(入力①) 基本情報入力シート'!K51)</f>
        <v/>
      </c>
      <c r="K30" s="178" t="str">
        <f>IF('(入力①) 基本情報入力シート'!L51="","",'(入力①) 基本情報入力シート'!L51)</f>
        <v/>
      </c>
      <c r="L30" s="182" t="str">
        <f>IF('(入力①) 基本情報入力シート'!M51="","",'(入力①) 基本情報入力シート'!M51)</f>
        <v/>
      </c>
      <c r="M30" s="182" t="str">
        <f>IF('(入力①) 基本情報入力シート'!R51="","",'(入力①) 基本情報入力シート'!R51)</f>
        <v/>
      </c>
      <c r="N30" s="182" t="str">
        <f>IF('(入力①) 基本情報入力シート'!W51="","",'(入力①) 基本情報入力シート'!W51)</f>
        <v/>
      </c>
      <c r="O30" s="159" t="str">
        <f>IF('(入力①) 基本情報入力シート'!X51="","",'(入力①) 基本情報入力シート'!X51)</f>
        <v/>
      </c>
      <c r="P30" s="198" t="str">
        <f>IF('(入力①) 基本情報入力シート'!Y51="","",'(入力①) 基本情報入力シート'!Y51)</f>
        <v/>
      </c>
      <c r="Q30" s="204" t="str">
        <f>IF('(入力①) 基本情報入力シート'!Z51="","",'(入力①) 基本情報入力シート'!Z51)</f>
        <v/>
      </c>
      <c r="R30" s="208" t="str">
        <f>IF('(入力①) 基本情報入力シート'!AA51="","",'(入力①) 基本情報入力シート'!AA51)</f>
        <v/>
      </c>
      <c r="S30" s="212"/>
      <c r="T30" s="217"/>
      <c r="U30" s="221" t="str">
        <f>IF(P30="","",VLOOKUP(P30,'【参考】数式用'!$A$5:$I$38,MATCH(T30,'【参考】数式用'!$C$4:$G$4,0)+2,0))</f>
        <v/>
      </c>
      <c r="V30" s="225" t="s">
        <v>249</v>
      </c>
      <c r="W30" s="231"/>
      <c r="X30" s="232" t="s">
        <v>35</v>
      </c>
      <c r="Y30" s="231"/>
      <c r="Z30" s="233" t="s">
        <v>236</v>
      </c>
      <c r="AA30" s="235"/>
      <c r="AB30" s="232" t="s">
        <v>35</v>
      </c>
      <c r="AC30" s="235"/>
      <c r="AD30" s="232" t="s">
        <v>40</v>
      </c>
      <c r="AE30" s="237" t="s">
        <v>70</v>
      </c>
      <c r="AF30" s="238" t="str">
        <f t="shared" si="0"/>
        <v/>
      </c>
      <c r="AG30" s="232" t="s">
        <v>252</v>
      </c>
      <c r="AH30" s="244" t="str">
        <f t="shared" si="1"/>
        <v/>
      </c>
    </row>
    <row r="31" spans="1:34" ht="36.75" customHeight="1">
      <c r="A31" s="159">
        <f t="shared" si="2"/>
        <v>20</v>
      </c>
      <c r="B31" s="165" t="str">
        <f>IF('(入力①) 基本情報入力シート'!C52="","",'(入力①) 基本情報入力シート'!C52)</f>
        <v/>
      </c>
      <c r="C31" s="170" t="str">
        <f>IF('(入力①) 基本情報入力シート'!D52="","",'(入力①) 基本情報入力シート'!D52)</f>
        <v/>
      </c>
      <c r="D31" s="173" t="str">
        <f>IF('(入力①) 基本情報入力シート'!E52="","",'(入力①) 基本情報入力シート'!E52)</f>
        <v/>
      </c>
      <c r="E31" s="173" t="str">
        <f>IF('(入力①) 基本情報入力シート'!F52="","",'(入力①) 基本情報入力シート'!F52)</f>
        <v/>
      </c>
      <c r="F31" s="173" t="str">
        <f>IF('(入力①) 基本情報入力シート'!G52="","",'(入力①) 基本情報入力シート'!G52)</f>
        <v/>
      </c>
      <c r="G31" s="173" t="str">
        <f>IF('(入力①) 基本情報入力シート'!H52="","",'(入力①) 基本情報入力シート'!H52)</f>
        <v/>
      </c>
      <c r="H31" s="173" t="str">
        <f>IF('(入力①) 基本情報入力シート'!I52="","",'(入力①) 基本情報入力シート'!I52)</f>
        <v/>
      </c>
      <c r="I31" s="173" t="str">
        <f>IF('(入力①) 基本情報入力シート'!J52="","",'(入力①) 基本情報入力シート'!J52)</f>
        <v/>
      </c>
      <c r="J31" s="173" t="str">
        <f>IF('(入力①) 基本情報入力シート'!K52="","",'(入力①) 基本情報入力シート'!K52)</f>
        <v/>
      </c>
      <c r="K31" s="178" t="str">
        <f>IF('(入力①) 基本情報入力シート'!L52="","",'(入力①) 基本情報入力シート'!L52)</f>
        <v/>
      </c>
      <c r="L31" s="182" t="str">
        <f>IF('(入力①) 基本情報入力シート'!M52="","",'(入力①) 基本情報入力シート'!M52)</f>
        <v/>
      </c>
      <c r="M31" s="182" t="str">
        <f>IF('(入力①) 基本情報入力シート'!R52="","",'(入力①) 基本情報入力シート'!R52)</f>
        <v/>
      </c>
      <c r="N31" s="182" t="str">
        <f>IF('(入力①) 基本情報入力シート'!W52="","",'(入力①) 基本情報入力シート'!W52)</f>
        <v/>
      </c>
      <c r="O31" s="159" t="str">
        <f>IF('(入力①) 基本情報入力シート'!X52="","",'(入力①) 基本情報入力シート'!X52)</f>
        <v/>
      </c>
      <c r="P31" s="198" t="str">
        <f>IF('(入力①) 基本情報入力シート'!Y52="","",'(入力①) 基本情報入力シート'!Y52)</f>
        <v/>
      </c>
      <c r="Q31" s="204" t="str">
        <f>IF('(入力①) 基本情報入力シート'!Z52="","",'(入力①) 基本情報入力シート'!Z52)</f>
        <v/>
      </c>
      <c r="R31" s="208" t="str">
        <f>IF('(入力①) 基本情報入力シート'!AA52="","",'(入力①) 基本情報入力シート'!AA52)</f>
        <v/>
      </c>
      <c r="S31" s="212"/>
      <c r="T31" s="217"/>
      <c r="U31" s="221" t="str">
        <f>IF(P31="","",VLOOKUP(P31,'【参考】数式用'!$A$5:$I$38,MATCH(T31,'【参考】数式用'!$C$4:$G$4,0)+2,0))</f>
        <v/>
      </c>
      <c r="V31" s="225" t="s">
        <v>249</v>
      </c>
      <c r="W31" s="231"/>
      <c r="X31" s="232" t="s">
        <v>35</v>
      </c>
      <c r="Y31" s="231"/>
      <c r="Z31" s="233" t="s">
        <v>236</v>
      </c>
      <c r="AA31" s="235"/>
      <c r="AB31" s="232" t="s">
        <v>35</v>
      </c>
      <c r="AC31" s="235"/>
      <c r="AD31" s="232" t="s">
        <v>40</v>
      </c>
      <c r="AE31" s="237" t="s">
        <v>70</v>
      </c>
      <c r="AF31" s="238" t="str">
        <f t="shared" si="0"/>
        <v/>
      </c>
      <c r="AG31" s="232" t="s">
        <v>252</v>
      </c>
      <c r="AH31" s="244" t="str">
        <f t="shared" si="1"/>
        <v/>
      </c>
    </row>
    <row r="32" spans="1:34" ht="36.75" customHeight="1">
      <c r="A32" s="159">
        <f t="shared" si="2"/>
        <v>21</v>
      </c>
      <c r="B32" s="165" t="str">
        <f>IF('(入力①) 基本情報入力シート'!C53="","",'(入力①) 基本情報入力シート'!C53)</f>
        <v/>
      </c>
      <c r="C32" s="170" t="str">
        <f>IF('(入力①) 基本情報入力シート'!D53="","",'(入力①) 基本情報入力シート'!D53)</f>
        <v/>
      </c>
      <c r="D32" s="173" t="str">
        <f>IF('(入力①) 基本情報入力シート'!E53="","",'(入力①) 基本情報入力シート'!E53)</f>
        <v/>
      </c>
      <c r="E32" s="173" t="str">
        <f>IF('(入力①) 基本情報入力シート'!F53="","",'(入力①) 基本情報入力シート'!F53)</f>
        <v/>
      </c>
      <c r="F32" s="173" t="str">
        <f>IF('(入力①) 基本情報入力シート'!G53="","",'(入力①) 基本情報入力シート'!G53)</f>
        <v/>
      </c>
      <c r="G32" s="173" t="str">
        <f>IF('(入力①) 基本情報入力シート'!H53="","",'(入力①) 基本情報入力シート'!H53)</f>
        <v/>
      </c>
      <c r="H32" s="173" t="str">
        <f>IF('(入力①) 基本情報入力シート'!I53="","",'(入力①) 基本情報入力シート'!I53)</f>
        <v/>
      </c>
      <c r="I32" s="173" t="str">
        <f>IF('(入力①) 基本情報入力シート'!J53="","",'(入力①) 基本情報入力シート'!J53)</f>
        <v/>
      </c>
      <c r="J32" s="173" t="str">
        <f>IF('(入力①) 基本情報入力シート'!K53="","",'(入力①) 基本情報入力シート'!K53)</f>
        <v/>
      </c>
      <c r="K32" s="178" t="str">
        <f>IF('(入力①) 基本情報入力シート'!L53="","",'(入力①) 基本情報入力シート'!L53)</f>
        <v/>
      </c>
      <c r="L32" s="182" t="str">
        <f>IF('(入力①) 基本情報入力シート'!M53="","",'(入力①) 基本情報入力シート'!M53)</f>
        <v/>
      </c>
      <c r="M32" s="182" t="str">
        <f>IF('(入力①) 基本情報入力シート'!R53="","",'(入力①) 基本情報入力シート'!R53)</f>
        <v/>
      </c>
      <c r="N32" s="182" t="str">
        <f>IF('(入力①) 基本情報入力シート'!W53="","",'(入力①) 基本情報入力シート'!W53)</f>
        <v/>
      </c>
      <c r="O32" s="159" t="str">
        <f>IF('(入力①) 基本情報入力シート'!X53="","",'(入力①) 基本情報入力シート'!X53)</f>
        <v/>
      </c>
      <c r="P32" s="198" t="str">
        <f>IF('(入力①) 基本情報入力シート'!Y53="","",'(入力①) 基本情報入力シート'!Y53)</f>
        <v/>
      </c>
      <c r="Q32" s="204" t="str">
        <f>IF('(入力①) 基本情報入力シート'!Z53="","",'(入力①) 基本情報入力シート'!Z53)</f>
        <v/>
      </c>
      <c r="R32" s="208" t="str">
        <f>IF('(入力①) 基本情報入力シート'!AA53="","",'(入力①) 基本情報入力シート'!AA53)</f>
        <v/>
      </c>
      <c r="S32" s="212"/>
      <c r="T32" s="217"/>
      <c r="U32" s="221" t="str">
        <f>IF(P32="","",VLOOKUP(P32,'【参考】数式用'!$A$5:$I$38,MATCH(T32,'【参考】数式用'!$C$4:$G$4,0)+2,0))</f>
        <v/>
      </c>
      <c r="V32" s="225" t="s">
        <v>249</v>
      </c>
      <c r="W32" s="231"/>
      <c r="X32" s="232" t="s">
        <v>35</v>
      </c>
      <c r="Y32" s="231"/>
      <c r="Z32" s="233" t="s">
        <v>236</v>
      </c>
      <c r="AA32" s="235"/>
      <c r="AB32" s="232" t="s">
        <v>35</v>
      </c>
      <c r="AC32" s="235"/>
      <c r="AD32" s="232" t="s">
        <v>40</v>
      </c>
      <c r="AE32" s="237" t="s">
        <v>70</v>
      </c>
      <c r="AF32" s="238" t="str">
        <f t="shared" si="0"/>
        <v/>
      </c>
      <c r="AG32" s="232" t="s">
        <v>252</v>
      </c>
      <c r="AH32" s="244" t="str">
        <f t="shared" si="1"/>
        <v/>
      </c>
    </row>
    <row r="33" spans="1:34" ht="36.75" customHeight="1">
      <c r="A33" s="159">
        <f t="shared" si="2"/>
        <v>22</v>
      </c>
      <c r="B33" s="165" t="str">
        <f>IF('(入力①) 基本情報入力シート'!C54="","",'(入力①) 基本情報入力シート'!C54)</f>
        <v/>
      </c>
      <c r="C33" s="170" t="str">
        <f>IF('(入力①) 基本情報入力シート'!D54="","",'(入力①) 基本情報入力シート'!D54)</f>
        <v/>
      </c>
      <c r="D33" s="173" t="str">
        <f>IF('(入力①) 基本情報入力シート'!E54="","",'(入力①) 基本情報入力シート'!E54)</f>
        <v/>
      </c>
      <c r="E33" s="173" t="str">
        <f>IF('(入力①) 基本情報入力シート'!F54="","",'(入力①) 基本情報入力シート'!F54)</f>
        <v/>
      </c>
      <c r="F33" s="173" t="str">
        <f>IF('(入力①) 基本情報入力シート'!G54="","",'(入力①) 基本情報入力シート'!G54)</f>
        <v/>
      </c>
      <c r="G33" s="173" t="str">
        <f>IF('(入力①) 基本情報入力シート'!H54="","",'(入力①) 基本情報入力シート'!H54)</f>
        <v/>
      </c>
      <c r="H33" s="173" t="str">
        <f>IF('(入力①) 基本情報入力シート'!I54="","",'(入力①) 基本情報入力シート'!I54)</f>
        <v/>
      </c>
      <c r="I33" s="173" t="str">
        <f>IF('(入力①) 基本情報入力シート'!J54="","",'(入力①) 基本情報入力シート'!J54)</f>
        <v/>
      </c>
      <c r="J33" s="173" t="str">
        <f>IF('(入力①) 基本情報入力シート'!K54="","",'(入力①) 基本情報入力シート'!K54)</f>
        <v/>
      </c>
      <c r="K33" s="178" t="str">
        <f>IF('(入力①) 基本情報入力シート'!L54="","",'(入力①) 基本情報入力シート'!L54)</f>
        <v/>
      </c>
      <c r="L33" s="182" t="str">
        <f>IF('(入力①) 基本情報入力シート'!M54="","",'(入力①) 基本情報入力シート'!M54)</f>
        <v/>
      </c>
      <c r="M33" s="182" t="str">
        <f>IF('(入力①) 基本情報入力シート'!R54="","",'(入力①) 基本情報入力シート'!R54)</f>
        <v/>
      </c>
      <c r="N33" s="182" t="str">
        <f>IF('(入力①) 基本情報入力シート'!W54="","",'(入力①) 基本情報入力シート'!W54)</f>
        <v/>
      </c>
      <c r="O33" s="159" t="str">
        <f>IF('(入力①) 基本情報入力シート'!X54="","",'(入力①) 基本情報入力シート'!X54)</f>
        <v/>
      </c>
      <c r="P33" s="198" t="str">
        <f>IF('(入力①) 基本情報入力シート'!Y54="","",'(入力①) 基本情報入力シート'!Y54)</f>
        <v/>
      </c>
      <c r="Q33" s="204" t="str">
        <f>IF('(入力①) 基本情報入力シート'!Z54="","",'(入力①) 基本情報入力シート'!Z54)</f>
        <v/>
      </c>
      <c r="R33" s="208" t="str">
        <f>IF('(入力①) 基本情報入力シート'!AA54="","",'(入力①) 基本情報入力シート'!AA54)</f>
        <v/>
      </c>
      <c r="S33" s="212"/>
      <c r="T33" s="217"/>
      <c r="U33" s="221" t="str">
        <f>IF(P33="","",VLOOKUP(P33,'【参考】数式用'!$A$5:$I$38,MATCH(T33,'【参考】数式用'!$C$4:$G$4,0)+2,0))</f>
        <v/>
      </c>
      <c r="V33" s="225" t="s">
        <v>249</v>
      </c>
      <c r="W33" s="231"/>
      <c r="X33" s="232" t="s">
        <v>35</v>
      </c>
      <c r="Y33" s="231"/>
      <c r="Z33" s="233" t="s">
        <v>236</v>
      </c>
      <c r="AA33" s="235"/>
      <c r="AB33" s="232" t="s">
        <v>35</v>
      </c>
      <c r="AC33" s="235"/>
      <c r="AD33" s="232" t="s">
        <v>40</v>
      </c>
      <c r="AE33" s="237" t="s">
        <v>70</v>
      </c>
      <c r="AF33" s="238" t="str">
        <f t="shared" si="0"/>
        <v/>
      </c>
      <c r="AG33" s="232" t="s">
        <v>252</v>
      </c>
      <c r="AH33" s="244" t="str">
        <f t="shared" si="1"/>
        <v/>
      </c>
    </row>
    <row r="34" spans="1:34" ht="36.75" customHeight="1">
      <c r="A34" s="159">
        <f t="shared" si="2"/>
        <v>23</v>
      </c>
      <c r="B34" s="165" t="str">
        <f>IF('(入力①) 基本情報入力シート'!C55="","",'(入力①) 基本情報入力シート'!C55)</f>
        <v/>
      </c>
      <c r="C34" s="170" t="str">
        <f>IF('(入力①) 基本情報入力シート'!D55="","",'(入力①) 基本情報入力シート'!D55)</f>
        <v/>
      </c>
      <c r="D34" s="173" t="str">
        <f>IF('(入力①) 基本情報入力シート'!E55="","",'(入力①) 基本情報入力シート'!E55)</f>
        <v/>
      </c>
      <c r="E34" s="173" t="str">
        <f>IF('(入力①) 基本情報入力シート'!F55="","",'(入力①) 基本情報入力シート'!F55)</f>
        <v/>
      </c>
      <c r="F34" s="173" t="str">
        <f>IF('(入力①) 基本情報入力シート'!G55="","",'(入力①) 基本情報入力シート'!G55)</f>
        <v/>
      </c>
      <c r="G34" s="173" t="str">
        <f>IF('(入力①) 基本情報入力シート'!H55="","",'(入力①) 基本情報入力シート'!H55)</f>
        <v/>
      </c>
      <c r="H34" s="173" t="str">
        <f>IF('(入力①) 基本情報入力シート'!I55="","",'(入力①) 基本情報入力シート'!I55)</f>
        <v/>
      </c>
      <c r="I34" s="173" t="str">
        <f>IF('(入力①) 基本情報入力シート'!J55="","",'(入力①) 基本情報入力シート'!J55)</f>
        <v/>
      </c>
      <c r="J34" s="173" t="str">
        <f>IF('(入力①) 基本情報入力シート'!K55="","",'(入力①) 基本情報入力シート'!K55)</f>
        <v/>
      </c>
      <c r="K34" s="178" t="str">
        <f>IF('(入力①) 基本情報入力シート'!L55="","",'(入力①) 基本情報入力シート'!L55)</f>
        <v/>
      </c>
      <c r="L34" s="182" t="str">
        <f>IF('(入力①) 基本情報入力シート'!M55="","",'(入力①) 基本情報入力シート'!M55)</f>
        <v/>
      </c>
      <c r="M34" s="182" t="str">
        <f>IF('(入力①) 基本情報入力シート'!R55="","",'(入力①) 基本情報入力シート'!R55)</f>
        <v/>
      </c>
      <c r="N34" s="182" t="str">
        <f>IF('(入力①) 基本情報入力シート'!W55="","",'(入力①) 基本情報入力シート'!W55)</f>
        <v/>
      </c>
      <c r="O34" s="159" t="str">
        <f>IF('(入力①) 基本情報入力シート'!X55="","",'(入力①) 基本情報入力シート'!X55)</f>
        <v/>
      </c>
      <c r="P34" s="198" t="str">
        <f>IF('(入力①) 基本情報入力シート'!Y55="","",'(入力①) 基本情報入力シート'!Y55)</f>
        <v/>
      </c>
      <c r="Q34" s="204" t="str">
        <f>IF('(入力①) 基本情報入力シート'!Z55="","",'(入力①) 基本情報入力シート'!Z55)</f>
        <v/>
      </c>
      <c r="R34" s="208" t="str">
        <f>IF('(入力①) 基本情報入力シート'!AA55="","",'(入力①) 基本情報入力シート'!AA55)</f>
        <v/>
      </c>
      <c r="S34" s="212"/>
      <c r="T34" s="217"/>
      <c r="U34" s="221" t="str">
        <f>IF(P34="","",VLOOKUP(P34,'【参考】数式用'!$A$5:$I$38,MATCH(T34,'【参考】数式用'!$C$4:$G$4,0)+2,0))</f>
        <v/>
      </c>
      <c r="V34" s="225" t="s">
        <v>249</v>
      </c>
      <c r="W34" s="231"/>
      <c r="X34" s="232" t="s">
        <v>35</v>
      </c>
      <c r="Y34" s="231"/>
      <c r="Z34" s="233" t="s">
        <v>236</v>
      </c>
      <c r="AA34" s="235"/>
      <c r="AB34" s="232" t="s">
        <v>35</v>
      </c>
      <c r="AC34" s="235"/>
      <c r="AD34" s="232" t="s">
        <v>40</v>
      </c>
      <c r="AE34" s="237" t="s">
        <v>70</v>
      </c>
      <c r="AF34" s="238" t="str">
        <f t="shared" si="0"/>
        <v/>
      </c>
      <c r="AG34" s="232" t="s">
        <v>252</v>
      </c>
      <c r="AH34" s="244" t="str">
        <f t="shared" si="1"/>
        <v/>
      </c>
    </row>
    <row r="35" spans="1:34" ht="36.75" customHeight="1">
      <c r="A35" s="159">
        <f t="shared" si="2"/>
        <v>24</v>
      </c>
      <c r="B35" s="165" t="str">
        <f>IF('(入力①) 基本情報入力シート'!C56="","",'(入力①) 基本情報入力シート'!C56)</f>
        <v/>
      </c>
      <c r="C35" s="170" t="str">
        <f>IF('(入力①) 基本情報入力シート'!D56="","",'(入力①) 基本情報入力シート'!D56)</f>
        <v/>
      </c>
      <c r="D35" s="173" t="str">
        <f>IF('(入力①) 基本情報入力シート'!E56="","",'(入力①) 基本情報入力シート'!E56)</f>
        <v/>
      </c>
      <c r="E35" s="173" t="str">
        <f>IF('(入力①) 基本情報入力シート'!F56="","",'(入力①) 基本情報入力シート'!F56)</f>
        <v/>
      </c>
      <c r="F35" s="173" t="str">
        <f>IF('(入力①) 基本情報入力シート'!G56="","",'(入力①) 基本情報入力シート'!G56)</f>
        <v/>
      </c>
      <c r="G35" s="173" t="str">
        <f>IF('(入力①) 基本情報入力シート'!H56="","",'(入力①) 基本情報入力シート'!H56)</f>
        <v/>
      </c>
      <c r="H35" s="173" t="str">
        <f>IF('(入力①) 基本情報入力シート'!I56="","",'(入力①) 基本情報入力シート'!I56)</f>
        <v/>
      </c>
      <c r="I35" s="173" t="str">
        <f>IF('(入力①) 基本情報入力シート'!J56="","",'(入力①) 基本情報入力シート'!J56)</f>
        <v/>
      </c>
      <c r="J35" s="173" t="str">
        <f>IF('(入力①) 基本情報入力シート'!K56="","",'(入力①) 基本情報入力シート'!K56)</f>
        <v/>
      </c>
      <c r="K35" s="178" t="str">
        <f>IF('(入力①) 基本情報入力シート'!L56="","",'(入力①) 基本情報入力シート'!L56)</f>
        <v/>
      </c>
      <c r="L35" s="182" t="str">
        <f>IF('(入力①) 基本情報入力シート'!M56="","",'(入力①) 基本情報入力シート'!M56)</f>
        <v/>
      </c>
      <c r="M35" s="182" t="str">
        <f>IF('(入力①) 基本情報入力シート'!R56="","",'(入力①) 基本情報入力シート'!R56)</f>
        <v/>
      </c>
      <c r="N35" s="182" t="str">
        <f>IF('(入力①) 基本情報入力シート'!W56="","",'(入力①) 基本情報入力シート'!W56)</f>
        <v/>
      </c>
      <c r="O35" s="159" t="str">
        <f>IF('(入力①) 基本情報入力シート'!X56="","",'(入力①) 基本情報入力シート'!X56)</f>
        <v/>
      </c>
      <c r="P35" s="198" t="str">
        <f>IF('(入力①) 基本情報入力シート'!Y56="","",'(入力①) 基本情報入力シート'!Y56)</f>
        <v/>
      </c>
      <c r="Q35" s="204" t="str">
        <f>IF('(入力①) 基本情報入力シート'!Z56="","",'(入力①) 基本情報入力シート'!Z56)</f>
        <v/>
      </c>
      <c r="R35" s="208" t="str">
        <f>IF('(入力①) 基本情報入力シート'!AA56="","",'(入力①) 基本情報入力シート'!AA56)</f>
        <v/>
      </c>
      <c r="S35" s="212"/>
      <c r="T35" s="217"/>
      <c r="U35" s="221" t="str">
        <f>IF(P35="","",VLOOKUP(P35,'【参考】数式用'!$A$5:$I$38,MATCH(T35,'【参考】数式用'!$C$4:$G$4,0)+2,0))</f>
        <v/>
      </c>
      <c r="V35" s="225" t="s">
        <v>249</v>
      </c>
      <c r="W35" s="231"/>
      <c r="X35" s="232" t="s">
        <v>35</v>
      </c>
      <c r="Y35" s="231"/>
      <c r="Z35" s="233" t="s">
        <v>236</v>
      </c>
      <c r="AA35" s="235"/>
      <c r="AB35" s="232" t="s">
        <v>35</v>
      </c>
      <c r="AC35" s="235"/>
      <c r="AD35" s="232" t="s">
        <v>40</v>
      </c>
      <c r="AE35" s="237" t="s">
        <v>70</v>
      </c>
      <c r="AF35" s="238" t="str">
        <f t="shared" si="0"/>
        <v/>
      </c>
      <c r="AG35" s="232" t="s">
        <v>252</v>
      </c>
      <c r="AH35" s="244" t="str">
        <f t="shared" si="1"/>
        <v/>
      </c>
    </row>
    <row r="36" spans="1:34" ht="36.75" customHeight="1">
      <c r="A36" s="159">
        <f t="shared" si="2"/>
        <v>25</v>
      </c>
      <c r="B36" s="165" t="str">
        <f>IF('(入力①) 基本情報入力シート'!C57="","",'(入力①) 基本情報入力シート'!C57)</f>
        <v/>
      </c>
      <c r="C36" s="170" t="str">
        <f>IF('(入力①) 基本情報入力シート'!D57="","",'(入力①) 基本情報入力シート'!D57)</f>
        <v/>
      </c>
      <c r="D36" s="173" t="str">
        <f>IF('(入力①) 基本情報入力シート'!E57="","",'(入力①) 基本情報入力シート'!E57)</f>
        <v/>
      </c>
      <c r="E36" s="173" t="str">
        <f>IF('(入力①) 基本情報入力シート'!F57="","",'(入力①) 基本情報入力シート'!F57)</f>
        <v/>
      </c>
      <c r="F36" s="173" t="str">
        <f>IF('(入力①) 基本情報入力シート'!G57="","",'(入力①) 基本情報入力シート'!G57)</f>
        <v/>
      </c>
      <c r="G36" s="173" t="str">
        <f>IF('(入力①) 基本情報入力シート'!H57="","",'(入力①) 基本情報入力シート'!H57)</f>
        <v/>
      </c>
      <c r="H36" s="173" t="str">
        <f>IF('(入力①) 基本情報入力シート'!I57="","",'(入力①) 基本情報入力シート'!I57)</f>
        <v/>
      </c>
      <c r="I36" s="173" t="str">
        <f>IF('(入力①) 基本情報入力シート'!J57="","",'(入力①) 基本情報入力シート'!J57)</f>
        <v/>
      </c>
      <c r="J36" s="173" t="str">
        <f>IF('(入力①) 基本情報入力シート'!K57="","",'(入力①) 基本情報入力シート'!K57)</f>
        <v/>
      </c>
      <c r="K36" s="178" t="str">
        <f>IF('(入力①) 基本情報入力シート'!L57="","",'(入力①) 基本情報入力シート'!L57)</f>
        <v/>
      </c>
      <c r="L36" s="182" t="str">
        <f>IF('(入力①) 基本情報入力シート'!M57="","",'(入力①) 基本情報入力シート'!M57)</f>
        <v/>
      </c>
      <c r="M36" s="182" t="str">
        <f>IF('(入力①) 基本情報入力シート'!R57="","",'(入力①) 基本情報入力シート'!R57)</f>
        <v/>
      </c>
      <c r="N36" s="182" t="str">
        <f>IF('(入力①) 基本情報入力シート'!W57="","",'(入力①) 基本情報入力シート'!W57)</f>
        <v/>
      </c>
      <c r="O36" s="159" t="str">
        <f>IF('(入力①) 基本情報入力シート'!X57="","",'(入力①) 基本情報入力シート'!X57)</f>
        <v/>
      </c>
      <c r="P36" s="198" t="str">
        <f>IF('(入力①) 基本情報入力シート'!Y57="","",'(入力①) 基本情報入力シート'!Y57)</f>
        <v/>
      </c>
      <c r="Q36" s="204" t="str">
        <f>IF('(入力①) 基本情報入力シート'!Z57="","",'(入力①) 基本情報入力シート'!Z57)</f>
        <v/>
      </c>
      <c r="R36" s="208" t="str">
        <f>IF('(入力①) 基本情報入力シート'!AA57="","",'(入力①) 基本情報入力シート'!AA57)</f>
        <v/>
      </c>
      <c r="S36" s="212"/>
      <c r="T36" s="217"/>
      <c r="U36" s="221" t="str">
        <f>IF(P36="","",VLOOKUP(P36,'【参考】数式用'!$A$5:$I$38,MATCH(T36,'【参考】数式用'!$C$4:$G$4,0)+2,0))</f>
        <v/>
      </c>
      <c r="V36" s="225" t="s">
        <v>249</v>
      </c>
      <c r="W36" s="231"/>
      <c r="X36" s="232" t="s">
        <v>35</v>
      </c>
      <c r="Y36" s="231"/>
      <c r="Z36" s="233" t="s">
        <v>236</v>
      </c>
      <c r="AA36" s="235"/>
      <c r="AB36" s="232" t="s">
        <v>35</v>
      </c>
      <c r="AC36" s="235"/>
      <c r="AD36" s="232" t="s">
        <v>40</v>
      </c>
      <c r="AE36" s="237" t="s">
        <v>70</v>
      </c>
      <c r="AF36" s="238" t="str">
        <f t="shared" si="0"/>
        <v/>
      </c>
      <c r="AG36" s="232" t="s">
        <v>252</v>
      </c>
      <c r="AH36" s="244" t="str">
        <f t="shared" si="1"/>
        <v/>
      </c>
    </row>
    <row r="37" spans="1:34" ht="36.75" customHeight="1">
      <c r="A37" s="159">
        <f t="shared" si="2"/>
        <v>26</v>
      </c>
      <c r="B37" s="165" t="str">
        <f>IF('(入力①) 基本情報入力シート'!C58="","",'(入力①) 基本情報入力シート'!C58)</f>
        <v/>
      </c>
      <c r="C37" s="170" t="str">
        <f>IF('(入力①) 基本情報入力シート'!D58="","",'(入力①) 基本情報入力シート'!D58)</f>
        <v/>
      </c>
      <c r="D37" s="173" t="str">
        <f>IF('(入力①) 基本情報入力シート'!E58="","",'(入力①) 基本情報入力シート'!E58)</f>
        <v/>
      </c>
      <c r="E37" s="173" t="str">
        <f>IF('(入力①) 基本情報入力シート'!F58="","",'(入力①) 基本情報入力シート'!F58)</f>
        <v/>
      </c>
      <c r="F37" s="173" t="str">
        <f>IF('(入力①) 基本情報入力シート'!G58="","",'(入力①) 基本情報入力シート'!G58)</f>
        <v/>
      </c>
      <c r="G37" s="173" t="str">
        <f>IF('(入力①) 基本情報入力シート'!H58="","",'(入力①) 基本情報入力シート'!H58)</f>
        <v/>
      </c>
      <c r="H37" s="173" t="str">
        <f>IF('(入力①) 基本情報入力シート'!I58="","",'(入力①) 基本情報入力シート'!I58)</f>
        <v/>
      </c>
      <c r="I37" s="173" t="str">
        <f>IF('(入力①) 基本情報入力シート'!J58="","",'(入力①) 基本情報入力シート'!J58)</f>
        <v/>
      </c>
      <c r="J37" s="173" t="str">
        <f>IF('(入力①) 基本情報入力シート'!K58="","",'(入力①) 基本情報入力シート'!K58)</f>
        <v/>
      </c>
      <c r="K37" s="178" t="str">
        <f>IF('(入力①) 基本情報入力シート'!L58="","",'(入力①) 基本情報入力シート'!L58)</f>
        <v/>
      </c>
      <c r="L37" s="182" t="str">
        <f>IF('(入力①) 基本情報入力シート'!M58="","",'(入力①) 基本情報入力シート'!M58)</f>
        <v/>
      </c>
      <c r="M37" s="182" t="str">
        <f>IF('(入力①) 基本情報入力シート'!R58="","",'(入力①) 基本情報入力シート'!R58)</f>
        <v/>
      </c>
      <c r="N37" s="182" t="str">
        <f>IF('(入力①) 基本情報入力シート'!W58="","",'(入力①) 基本情報入力シート'!W58)</f>
        <v/>
      </c>
      <c r="O37" s="159" t="str">
        <f>IF('(入力①) 基本情報入力シート'!X58="","",'(入力①) 基本情報入力シート'!X58)</f>
        <v/>
      </c>
      <c r="P37" s="198" t="str">
        <f>IF('(入力①) 基本情報入力シート'!Y58="","",'(入力①) 基本情報入力シート'!Y58)</f>
        <v/>
      </c>
      <c r="Q37" s="204" t="str">
        <f>IF('(入力①) 基本情報入力シート'!Z58="","",'(入力①) 基本情報入力シート'!Z58)</f>
        <v/>
      </c>
      <c r="R37" s="208" t="str">
        <f>IF('(入力①) 基本情報入力シート'!AA58="","",'(入力①) 基本情報入力シート'!AA58)</f>
        <v/>
      </c>
      <c r="S37" s="212"/>
      <c r="T37" s="217"/>
      <c r="U37" s="221" t="str">
        <f>IF(P37="","",VLOOKUP(P37,'【参考】数式用'!$A$5:$I$38,MATCH(T37,'【参考】数式用'!$C$4:$G$4,0)+2,0))</f>
        <v/>
      </c>
      <c r="V37" s="225" t="s">
        <v>249</v>
      </c>
      <c r="W37" s="231"/>
      <c r="X37" s="232" t="s">
        <v>35</v>
      </c>
      <c r="Y37" s="231"/>
      <c r="Z37" s="233" t="s">
        <v>236</v>
      </c>
      <c r="AA37" s="235"/>
      <c r="AB37" s="232" t="s">
        <v>35</v>
      </c>
      <c r="AC37" s="235"/>
      <c r="AD37" s="232" t="s">
        <v>40</v>
      </c>
      <c r="AE37" s="237" t="s">
        <v>70</v>
      </c>
      <c r="AF37" s="238" t="str">
        <f t="shared" si="0"/>
        <v/>
      </c>
      <c r="AG37" s="232" t="s">
        <v>252</v>
      </c>
      <c r="AH37" s="244" t="str">
        <f t="shared" si="1"/>
        <v/>
      </c>
    </row>
    <row r="38" spans="1:34" ht="36.75" customHeight="1">
      <c r="A38" s="159">
        <f t="shared" si="2"/>
        <v>27</v>
      </c>
      <c r="B38" s="165" t="str">
        <f>IF('(入力①) 基本情報入力シート'!C59="","",'(入力①) 基本情報入力シート'!C59)</f>
        <v/>
      </c>
      <c r="C38" s="170" t="str">
        <f>IF('(入力①) 基本情報入力シート'!D59="","",'(入力①) 基本情報入力シート'!D59)</f>
        <v/>
      </c>
      <c r="D38" s="173" t="str">
        <f>IF('(入力①) 基本情報入力シート'!E59="","",'(入力①) 基本情報入力シート'!E59)</f>
        <v/>
      </c>
      <c r="E38" s="173" t="str">
        <f>IF('(入力①) 基本情報入力シート'!F59="","",'(入力①) 基本情報入力シート'!F59)</f>
        <v/>
      </c>
      <c r="F38" s="173" t="str">
        <f>IF('(入力①) 基本情報入力シート'!G59="","",'(入力①) 基本情報入力シート'!G59)</f>
        <v/>
      </c>
      <c r="G38" s="173" t="str">
        <f>IF('(入力①) 基本情報入力シート'!H59="","",'(入力①) 基本情報入力シート'!H59)</f>
        <v/>
      </c>
      <c r="H38" s="173" t="str">
        <f>IF('(入力①) 基本情報入力シート'!I59="","",'(入力①) 基本情報入力シート'!I59)</f>
        <v/>
      </c>
      <c r="I38" s="173" t="str">
        <f>IF('(入力①) 基本情報入力シート'!J59="","",'(入力①) 基本情報入力シート'!J59)</f>
        <v/>
      </c>
      <c r="J38" s="173" t="str">
        <f>IF('(入力①) 基本情報入力シート'!K59="","",'(入力①) 基本情報入力シート'!K59)</f>
        <v/>
      </c>
      <c r="K38" s="178" t="str">
        <f>IF('(入力①) 基本情報入力シート'!L59="","",'(入力①) 基本情報入力シート'!L59)</f>
        <v/>
      </c>
      <c r="L38" s="182" t="str">
        <f>IF('(入力①) 基本情報入力シート'!M59="","",'(入力①) 基本情報入力シート'!M59)</f>
        <v/>
      </c>
      <c r="M38" s="182" t="str">
        <f>IF('(入力①) 基本情報入力シート'!R59="","",'(入力①) 基本情報入力シート'!R59)</f>
        <v/>
      </c>
      <c r="N38" s="182" t="str">
        <f>IF('(入力①) 基本情報入力シート'!W59="","",'(入力①) 基本情報入力シート'!W59)</f>
        <v/>
      </c>
      <c r="O38" s="159" t="str">
        <f>IF('(入力①) 基本情報入力シート'!X59="","",'(入力①) 基本情報入力シート'!X59)</f>
        <v/>
      </c>
      <c r="P38" s="198" t="str">
        <f>IF('(入力①) 基本情報入力シート'!Y59="","",'(入力①) 基本情報入力シート'!Y59)</f>
        <v/>
      </c>
      <c r="Q38" s="204" t="str">
        <f>IF('(入力①) 基本情報入力シート'!Z59="","",'(入力①) 基本情報入力シート'!Z59)</f>
        <v/>
      </c>
      <c r="R38" s="208" t="str">
        <f>IF('(入力①) 基本情報入力シート'!AA59="","",'(入力①) 基本情報入力シート'!AA59)</f>
        <v/>
      </c>
      <c r="S38" s="212"/>
      <c r="T38" s="217"/>
      <c r="U38" s="221" t="str">
        <f>IF(P38="","",VLOOKUP(P38,'【参考】数式用'!$A$5:$I$38,MATCH(T38,'【参考】数式用'!$C$4:$G$4,0)+2,0))</f>
        <v/>
      </c>
      <c r="V38" s="225" t="s">
        <v>249</v>
      </c>
      <c r="W38" s="231"/>
      <c r="X38" s="232" t="s">
        <v>35</v>
      </c>
      <c r="Y38" s="231"/>
      <c r="Z38" s="233" t="s">
        <v>236</v>
      </c>
      <c r="AA38" s="235"/>
      <c r="AB38" s="232" t="s">
        <v>35</v>
      </c>
      <c r="AC38" s="235"/>
      <c r="AD38" s="232" t="s">
        <v>40</v>
      </c>
      <c r="AE38" s="237" t="s">
        <v>70</v>
      </c>
      <c r="AF38" s="238" t="str">
        <f t="shared" si="0"/>
        <v/>
      </c>
      <c r="AG38" s="232" t="s">
        <v>252</v>
      </c>
      <c r="AH38" s="244" t="str">
        <f t="shared" si="1"/>
        <v/>
      </c>
    </row>
    <row r="39" spans="1:34" ht="36.75" customHeight="1">
      <c r="A39" s="159">
        <f t="shared" si="2"/>
        <v>28</v>
      </c>
      <c r="B39" s="165" t="str">
        <f>IF('(入力①) 基本情報入力シート'!C60="","",'(入力①) 基本情報入力シート'!C60)</f>
        <v/>
      </c>
      <c r="C39" s="170" t="str">
        <f>IF('(入力①) 基本情報入力シート'!D60="","",'(入力①) 基本情報入力シート'!D60)</f>
        <v/>
      </c>
      <c r="D39" s="173" t="str">
        <f>IF('(入力①) 基本情報入力シート'!E60="","",'(入力①) 基本情報入力シート'!E60)</f>
        <v/>
      </c>
      <c r="E39" s="173" t="str">
        <f>IF('(入力①) 基本情報入力シート'!F60="","",'(入力①) 基本情報入力シート'!F60)</f>
        <v/>
      </c>
      <c r="F39" s="173" t="str">
        <f>IF('(入力①) 基本情報入力シート'!G60="","",'(入力①) 基本情報入力シート'!G60)</f>
        <v/>
      </c>
      <c r="G39" s="173" t="str">
        <f>IF('(入力①) 基本情報入力シート'!H60="","",'(入力①) 基本情報入力シート'!H60)</f>
        <v/>
      </c>
      <c r="H39" s="173" t="str">
        <f>IF('(入力①) 基本情報入力シート'!I60="","",'(入力①) 基本情報入力シート'!I60)</f>
        <v/>
      </c>
      <c r="I39" s="173" t="str">
        <f>IF('(入力①) 基本情報入力シート'!J60="","",'(入力①) 基本情報入力シート'!J60)</f>
        <v/>
      </c>
      <c r="J39" s="173" t="str">
        <f>IF('(入力①) 基本情報入力シート'!K60="","",'(入力①) 基本情報入力シート'!K60)</f>
        <v/>
      </c>
      <c r="K39" s="178" t="str">
        <f>IF('(入力①) 基本情報入力シート'!L60="","",'(入力①) 基本情報入力シート'!L60)</f>
        <v/>
      </c>
      <c r="L39" s="182" t="str">
        <f>IF('(入力①) 基本情報入力シート'!M60="","",'(入力①) 基本情報入力シート'!M60)</f>
        <v/>
      </c>
      <c r="M39" s="182" t="str">
        <f>IF('(入力①) 基本情報入力シート'!R60="","",'(入力①) 基本情報入力シート'!R60)</f>
        <v/>
      </c>
      <c r="N39" s="182" t="str">
        <f>IF('(入力①) 基本情報入力シート'!W60="","",'(入力①) 基本情報入力シート'!W60)</f>
        <v/>
      </c>
      <c r="O39" s="159" t="str">
        <f>IF('(入力①) 基本情報入力シート'!X60="","",'(入力①) 基本情報入力シート'!X60)</f>
        <v/>
      </c>
      <c r="P39" s="198" t="str">
        <f>IF('(入力①) 基本情報入力シート'!Y60="","",'(入力①) 基本情報入力シート'!Y60)</f>
        <v/>
      </c>
      <c r="Q39" s="204" t="str">
        <f>IF('(入力①) 基本情報入力シート'!Z60="","",'(入力①) 基本情報入力シート'!Z60)</f>
        <v/>
      </c>
      <c r="R39" s="208" t="str">
        <f>IF('(入力①) 基本情報入力シート'!AA60="","",'(入力①) 基本情報入力シート'!AA60)</f>
        <v/>
      </c>
      <c r="S39" s="212"/>
      <c r="T39" s="217"/>
      <c r="U39" s="221" t="str">
        <f>IF(P39="","",VLOOKUP(P39,'【参考】数式用'!$A$5:$I$38,MATCH(T39,'【参考】数式用'!$C$4:$G$4,0)+2,0))</f>
        <v/>
      </c>
      <c r="V39" s="225" t="s">
        <v>249</v>
      </c>
      <c r="W39" s="231"/>
      <c r="X39" s="232" t="s">
        <v>35</v>
      </c>
      <c r="Y39" s="231"/>
      <c r="Z39" s="233" t="s">
        <v>236</v>
      </c>
      <c r="AA39" s="235"/>
      <c r="AB39" s="232" t="s">
        <v>35</v>
      </c>
      <c r="AC39" s="235"/>
      <c r="AD39" s="232" t="s">
        <v>40</v>
      </c>
      <c r="AE39" s="237" t="s">
        <v>70</v>
      </c>
      <c r="AF39" s="238" t="str">
        <f t="shared" si="0"/>
        <v/>
      </c>
      <c r="AG39" s="232" t="s">
        <v>252</v>
      </c>
      <c r="AH39" s="244" t="str">
        <f t="shared" si="1"/>
        <v/>
      </c>
    </row>
    <row r="40" spans="1:34" ht="36.75" customHeight="1">
      <c r="A40" s="159">
        <f t="shared" si="2"/>
        <v>29</v>
      </c>
      <c r="B40" s="165" t="str">
        <f>IF('(入力①) 基本情報入力シート'!C61="","",'(入力①) 基本情報入力シート'!C61)</f>
        <v/>
      </c>
      <c r="C40" s="170" t="str">
        <f>IF('(入力①) 基本情報入力シート'!D61="","",'(入力①) 基本情報入力シート'!D61)</f>
        <v/>
      </c>
      <c r="D40" s="173" t="str">
        <f>IF('(入力①) 基本情報入力シート'!E61="","",'(入力①) 基本情報入力シート'!E61)</f>
        <v/>
      </c>
      <c r="E40" s="173" t="str">
        <f>IF('(入力①) 基本情報入力シート'!F61="","",'(入力①) 基本情報入力シート'!F61)</f>
        <v/>
      </c>
      <c r="F40" s="173" t="str">
        <f>IF('(入力①) 基本情報入力シート'!G61="","",'(入力①) 基本情報入力シート'!G61)</f>
        <v/>
      </c>
      <c r="G40" s="173" t="str">
        <f>IF('(入力①) 基本情報入力シート'!H61="","",'(入力①) 基本情報入力シート'!H61)</f>
        <v/>
      </c>
      <c r="H40" s="173" t="str">
        <f>IF('(入力①) 基本情報入力シート'!I61="","",'(入力①) 基本情報入力シート'!I61)</f>
        <v/>
      </c>
      <c r="I40" s="173" t="str">
        <f>IF('(入力①) 基本情報入力シート'!J61="","",'(入力①) 基本情報入力シート'!J61)</f>
        <v/>
      </c>
      <c r="J40" s="173" t="str">
        <f>IF('(入力①) 基本情報入力シート'!K61="","",'(入力①) 基本情報入力シート'!K61)</f>
        <v/>
      </c>
      <c r="K40" s="178" t="str">
        <f>IF('(入力①) 基本情報入力シート'!L61="","",'(入力①) 基本情報入力シート'!L61)</f>
        <v/>
      </c>
      <c r="L40" s="182" t="str">
        <f>IF('(入力①) 基本情報入力シート'!M61="","",'(入力①) 基本情報入力シート'!M61)</f>
        <v/>
      </c>
      <c r="M40" s="182" t="str">
        <f>IF('(入力①) 基本情報入力シート'!R61="","",'(入力①) 基本情報入力シート'!R61)</f>
        <v/>
      </c>
      <c r="N40" s="182" t="str">
        <f>IF('(入力①) 基本情報入力シート'!W61="","",'(入力①) 基本情報入力シート'!W61)</f>
        <v/>
      </c>
      <c r="O40" s="159" t="str">
        <f>IF('(入力①) 基本情報入力シート'!X61="","",'(入力①) 基本情報入力シート'!X61)</f>
        <v/>
      </c>
      <c r="P40" s="198" t="str">
        <f>IF('(入力①) 基本情報入力シート'!Y61="","",'(入力①) 基本情報入力シート'!Y61)</f>
        <v/>
      </c>
      <c r="Q40" s="204" t="str">
        <f>IF('(入力①) 基本情報入力シート'!Z61="","",'(入力①) 基本情報入力シート'!Z61)</f>
        <v/>
      </c>
      <c r="R40" s="208" t="str">
        <f>IF('(入力①) 基本情報入力シート'!AA61="","",'(入力①) 基本情報入力シート'!AA61)</f>
        <v/>
      </c>
      <c r="S40" s="212"/>
      <c r="T40" s="217"/>
      <c r="U40" s="221" t="str">
        <f>IF(P40="","",VLOOKUP(P40,'【参考】数式用'!$A$5:$I$38,MATCH(T40,'【参考】数式用'!$C$4:$G$4,0)+2,0))</f>
        <v/>
      </c>
      <c r="V40" s="225" t="s">
        <v>249</v>
      </c>
      <c r="W40" s="231"/>
      <c r="X40" s="232" t="s">
        <v>35</v>
      </c>
      <c r="Y40" s="231"/>
      <c r="Z40" s="233" t="s">
        <v>236</v>
      </c>
      <c r="AA40" s="235"/>
      <c r="AB40" s="232" t="s">
        <v>35</v>
      </c>
      <c r="AC40" s="235"/>
      <c r="AD40" s="232" t="s">
        <v>40</v>
      </c>
      <c r="AE40" s="237" t="s">
        <v>70</v>
      </c>
      <c r="AF40" s="238" t="str">
        <f t="shared" si="0"/>
        <v/>
      </c>
      <c r="AG40" s="232" t="s">
        <v>252</v>
      </c>
      <c r="AH40" s="244" t="str">
        <f t="shared" si="1"/>
        <v/>
      </c>
    </row>
    <row r="41" spans="1:34" ht="36.75" customHeight="1">
      <c r="A41" s="159">
        <f t="shared" si="2"/>
        <v>30</v>
      </c>
      <c r="B41" s="165" t="str">
        <f>IF('(入力①) 基本情報入力シート'!C62="","",'(入力①) 基本情報入力シート'!C62)</f>
        <v/>
      </c>
      <c r="C41" s="170" t="str">
        <f>IF('(入力①) 基本情報入力シート'!D62="","",'(入力①) 基本情報入力シート'!D62)</f>
        <v/>
      </c>
      <c r="D41" s="173" t="str">
        <f>IF('(入力①) 基本情報入力シート'!E62="","",'(入力①) 基本情報入力シート'!E62)</f>
        <v/>
      </c>
      <c r="E41" s="173" t="str">
        <f>IF('(入力①) 基本情報入力シート'!F62="","",'(入力①) 基本情報入力シート'!F62)</f>
        <v/>
      </c>
      <c r="F41" s="173" t="str">
        <f>IF('(入力①) 基本情報入力シート'!G62="","",'(入力①) 基本情報入力シート'!G62)</f>
        <v/>
      </c>
      <c r="G41" s="173" t="str">
        <f>IF('(入力①) 基本情報入力シート'!H62="","",'(入力①) 基本情報入力シート'!H62)</f>
        <v/>
      </c>
      <c r="H41" s="173" t="str">
        <f>IF('(入力①) 基本情報入力シート'!I62="","",'(入力①) 基本情報入力シート'!I62)</f>
        <v/>
      </c>
      <c r="I41" s="173" t="str">
        <f>IF('(入力①) 基本情報入力シート'!J62="","",'(入力①) 基本情報入力シート'!J62)</f>
        <v/>
      </c>
      <c r="J41" s="173" t="str">
        <f>IF('(入力①) 基本情報入力シート'!K62="","",'(入力①) 基本情報入力シート'!K62)</f>
        <v/>
      </c>
      <c r="K41" s="178" t="str">
        <f>IF('(入力①) 基本情報入力シート'!L62="","",'(入力①) 基本情報入力シート'!L62)</f>
        <v/>
      </c>
      <c r="L41" s="182" t="str">
        <f>IF('(入力①) 基本情報入力シート'!M62="","",'(入力①) 基本情報入力シート'!M62)</f>
        <v/>
      </c>
      <c r="M41" s="182" t="str">
        <f>IF('(入力①) 基本情報入力シート'!R62="","",'(入力①) 基本情報入力シート'!R62)</f>
        <v/>
      </c>
      <c r="N41" s="182" t="str">
        <f>IF('(入力①) 基本情報入力シート'!W62="","",'(入力①) 基本情報入力シート'!W62)</f>
        <v/>
      </c>
      <c r="O41" s="159" t="str">
        <f>IF('(入力①) 基本情報入力シート'!X62="","",'(入力①) 基本情報入力シート'!X62)</f>
        <v/>
      </c>
      <c r="P41" s="198" t="str">
        <f>IF('(入力①) 基本情報入力シート'!Y62="","",'(入力①) 基本情報入力シート'!Y62)</f>
        <v/>
      </c>
      <c r="Q41" s="204" t="str">
        <f>IF('(入力①) 基本情報入力シート'!Z62="","",'(入力①) 基本情報入力シート'!Z62)</f>
        <v/>
      </c>
      <c r="R41" s="208" t="str">
        <f>IF('(入力①) 基本情報入力シート'!AA62="","",'(入力①) 基本情報入力シート'!AA62)</f>
        <v/>
      </c>
      <c r="S41" s="212"/>
      <c r="T41" s="217"/>
      <c r="U41" s="221" t="str">
        <f>IF(P41="","",VLOOKUP(P41,'【参考】数式用'!$A$5:$I$38,MATCH(T41,'【参考】数式用'!$C$4:$G$4,0)+2,0))</f>
        <v/>
      </c>
      <c r="V41" s="225" t="s">
        <v>249</v>
      </c>
      <c r="W41" s="231"/>
      <c r="X41" s="232" t="s">
        <v>35</v>
      </c>
      <c r="Y41" s="231"/>
      <c r="Z41" s="233" t="s">
        <v>236</v>
      </c>
      <c r="AA41" s="235"/>
      <c r="AB41" s="232" t="s">
        <v>35</v>
      </c>
      <c r="AC41" s="235"/>
      <c r="AD41" s="232" t="s">
        <v>40</v>
      </c>
      <c r="AE41" s="237" t="s">
        <v>70</v>
      </c>
      <c r="AF41" s="238" t="str">
        <f t="shared" si="0"/>
        <v/>
      </c>
      <c r="AG41" s="232" t="s">
        <v>252</v>
      </c>
      <c r="AH41" s="244" t="str">
        <f t="shared" si="1"/>
        <v/>
      </c>
    </row>
    <row r="42" spans="1:34" ht="36.75" customHeight="1">
      <c r="A42" s="159">
        <f t="shared" si="2"/>
        <v>31</v>
      </c>
      <c r="B42" s="165" t="str">
        <f>IF('(入力①) 基本情報入力シート'!C63="","",'(入力①) 基本情報入力シート'!C63)</f>
        <v/>
      </c>
      <c r="C42" s="170" t="str">
        <f>IF('(入力①) 基本情報入力シート'!D63="","",'(入力①) 基本情報入力シート'!D63)</f>
        <v/>
      </c>
      <c r="D42" s="173" t="str">
        <f>IF('(入力①) 基本情報入力シート'!E63="","",'(入力①) 基本情報入力シート'!E63)</f>
        <v/>
      </c>
      <c r="E42" s="173" t="str">
        <f>IF('(入力①) 基本情報入力シート'!F63="","",'(入力①) 基本情報入力シート'!F63)</f>
        <v/>
      </c>
      <c r="F42" s="173" t="str">
        <f>IF('(入力①) 基本情報入力シート'!G63="","",'(入力①) 基本情報入力シート'!G63)</f>
        <v/>
      </c>
      <c r="G42" s="173" t="str">
        <f>IF('(入力①) 基本情報入力シート'!H63="","",'(入力①) 基本情報入力シート'!H63)</f>
        <v/>
      </c>
      <c r="H42" s="173" t="str">
        <f>IF('(入力①) 基本情報入力シート'!I63="","",'(入力①) 基本情報入力シート'!I63)</f>
        <v/>
      </c>
      <c r="I42" s="173" t="str">
        <f>IF('(入力①) 基本情報入力シート'!J63="","",'(入力①) 基本情報入力シート'!J63)</f>
        <v/>
      </c>
      <c r="J42" s="173" t="str">
        <f>IF('(入力①) 基本情報入力シート'!K63="","",'(入力①) 基本情報入力シート'!K63)</f>
        <v/>
      </c>
      <c r="K42" s="178" t="str">
        <f>IF('(入力①) 基本情報入力シート'!L63="","",'(入力①) 基本情報入力シート'!L63)</f>
        <v/>
      </c>
      <c r="L42" s="182" t="str">
        <f>IF('(入力①) 基本情報入力シート'!M63="","",'(入力①) 基本情報入力シート'!M63)</f>
        <v/>
      </c>
      <c r="M42" s="182" t="str">
        <f>IF('(入力①) 基本情報入力シート'!R63="","",'(入力①) 基本情報入力シート'!R63)</f>
        <v/>
      </c>
      <c r="N42" s="182" t="str">
        <f>IF('(入力①) 基本情報入力シート'!W63="","",'(入力①) 基本情報入力シート'!W63)</f>
        <v/>
      </c>
      <c r="O42" s="159" t="str">
        <f>IF('(入力①) 基本情報入力シート'!X63="","",'(入力①) 基本情報入力シート'!X63)</f>
        <v/>
      </c>
      <c r="P42" s="198" t="str">
        <f>IF('(入力①) 基本情報入力シート'!Y63="","",'(入力①) 基本情報入力シート'!Y63)</f>
        <v/>
      </c>
      <c r="Q42" s="204" t="str">
        <f>IF('(入力①) 基本情報入力シート'!Z63="","",'(入力①) 基本情報入力シート'!Z63)</f>
        <v/>
      </c>
      <c r="R42" s="208" t="str">
        <f>IF('(入力①) 基本情報入力シート'!AA63="","",'(入力①) 基本情報入力シート'!AA63)</f>
        <v/>
      </c>
      <c r="S42" s="212"/>
      <c r="T42" s="217"/>
      <c r="U42" s="221" t="str">
        <f>IF(P42="","",VLOOKUP(P42,'【参考】数式用'!$A$5:$I$38,MATCH(T42,'【参考】数式用'!$C$4:$G$4,0)+2,0))</f>
        <v/>
      </c>
      <c r="V42" s="225" t="s">
        <v>249</v>
      </c>
      <c r="W42" s="231"/>
      <c r="X42" s="232" t="s">
        <v>35</v>
      </c>
      <c r="Y42" s="231"/>
      <c r="Z42" s="233" t="s">
        <v>236</v>
      </c>
      <c r="AA42" s="235"/>
      <c r="AB42" s="232" t="s">
        <v>35</v>
      </c>
      <c r="AC42" s="235"/>
      <c r="AD42" s="232" t="s">
        <v>40</v>
      </c>
      <c r="AE42" s="237" t="s">
        <v>70</v>
      </c>
      <c r="AF42" s="238" t="str">
        <f t="shared" si="0"/>
        <v/>
      </c>
      <c r="AG42" s="232" t="s">
        <v>252</v>
      </c>
      <c r="AH42" s="244" t="str">
        <f t="shared" si="1"/>
        <v/>
      </c>
    </row>
    <row r="43" spans="1:34" ht="36.75" customHeight="1">
      <c r="A43" s="159">
        <f t="shared" si="2"/>
        <v>32</v>
      </c>
      <c r="B43" s="165" t="str">
        <f>IF('(入力①) 基本情報入力シート'!C64="","",'(入力①) 基本情報入力シート'!C64)</f>
        <v/>
      </c>
      <c r="C43" s="170" t="str">
        <f>IF('(入力①) 基本情報入力シート'!D64="","",'(入力①) 基本情報入力シート'!D64)</f>
        <v/>
      </c>
      <c r="D43" s="173" t="str">
        <f>IF('(入力①) 基本情報入力シート'!E64="","",'(入力①) 基本情報入力シート'!E64)</f>
        <v/>
      </c>
      <c r="E43" s="173" t="str">
        <f>IF('(入力①) 基本情報入力シート'!F64="","",'(入力①) 基本情報入力シート'!F64)</f>
        <v/>
      </c>
      <c r="F43" s="173" t="str">
        <f>IF('(入力①) 基本情報入力シート'!G64="","",'(入力①) 基本情報入力シート'!G64)</f>
        <v/>
      </c>
      <c r="G43" s="173" t="str">
        <f>IF('(入力①) 基本情報入力シート'!H64="","",'(入力①) 基本情報入力シート'!H64)</f>
        <v/>
      </c>
      <c r="H43" s="173" t="str">
        <f>IF('(入力①) 基本情報入力シート'!I64="","",'(入力①) 基本情報入力シート'!I64)</f>
        <v/>
      </c>
      <c r="I43" s="173" t="str">
        <f>IF('(入力①) 基本情報入力シート'!J64="","",'(入力①) 基本情報入力シート'!J64)</f>
        <v/>
      </c>
      <c r="J43" s="173" t="str">
        <f>IF('(入力①) 基本情報入力シート'!K64="","",'(入力①) 基本情報入力シート'!K64)</f>
        <v/>
      </c>
      <c r="K43" s="178" t="str">
        <f>IF('(入力①) 基本情報入力シート'!L64="","",'(入力①) 基本情報入力シート'!L64)</f>
        <v/>
      </c>
      <c r="L43" s="182" t="str">
        <f>IF('(入力①) 基本情報入力シート'!M64="","",'(入力①) 基本情報入力シート'!M64)</f>
        <v/>
      </c>
      <c r="M43" s="182" t="str">
        <f>IF('(入力①) 基本情報入力シート'!R64="","",'(入力①) 基本情報入力シート'!R64)</f>
        <v/>
      </c>
      <c r="N43" s="182" t="str">
        <f>IF('(入力①) 基本情報入力シート'!W64="","",'(入力①) 基本情報入力シート'!W64)</f>
        <v/>
      </c>
      <c r="O43" s="159" t="str">
        <f>IF('(入力①) 基本情報入力シート'!X64="","",'(入力①) 基本情報入力シート'!X64)</f>
        <v/>
      </c>
      <c r="P43" s="198" t="str">
        <f>IF('(入力①) 基本情報入力シート'!Y64="","",'(入力①) 基本情報入力シート'!Y64)</f>
        <v/>
      </c>
      <c r="Q43" s="204" t="str">
        <f>IF('(入力①) 基本情報入力シート'!Z64="","",'(入力①) 基本情報入力シート'!Z64)</f>
        <v/>
      </c>
      <c r="R43" s="208" t="str">
        <f>IF('(入力①) 基本情報入力シート'!AA64="","",'(入力①) 基本情報入力シート'!AA64)</f>
        <v/>
      </c>
      <c r="S43" s="212"/>
      <c r="T43" s="217"/>
      <c r="U43" s="221" t="str">
        <f>IF(P43="","",VLOOKUP(P43,'【参考】数式用'!$A$5:$I$38,MATCH(T43,'【参考】数式用'!$C$4:$G$4,0)+2,0))</f>
        <v/>
      </c>
      <c r="V43" s="225" t="s">
        <v>249</v>
      </c>
      <c r="W43" s="231"/>
      <c r="X43" s="232" t="s">
        <v>35</v>
      </c>
      <c r="Y43" s="231"/>
      <c r="Z43" s="233" t="s">
        <v>236</v>
      </c>
      <c r="AA43" s="235"/>
      <c r="AB43" s="232" t="s">
        <v>35</v>
      </c>
      <c r="AC43" s="235"/>
      <c r="AD43" s="232" t="s">
        <v>40</v>
      </c>
      <c r="AE43" s="237" t="s">
        <v>70</v>
      </c>
      <c r="AF43" s="238" t="str">
        <f t="shared" si="0"/>
        <v/>
      </c>
      <c r="AG43" s="232" t="s">
        <v>252</v>
      </c>
      <c r="AH43" s="244" t="str">
        <f t="shared" si="1"/>
        <v/>
      </c>
    </row>
    <row r="44" spans="1:34" ht="36.75" customHeight="1">
      <c r="A44" s="159">
        <f t="shared" si="2"/>
        <v>33</v>
      </c>
      <c r="B44" s="165" t="str">
        <f>IF('(入力①) 基本情報入力シート'!C65="","",'(入力①) 基本情報入力シート'!C65)</f>
        <v/>
      </c>
      <c r="C44" s="170" t="str">
        <f>IF('(入力①) 基本情報入力シート'!D65="","",'(入力①) 基本情報入力シート'!D65)</f>
        <v/>
      </c>
      <c r="D44" s="173" t="str">
        <f>IF('(入力①) 基本情報入力シート'!E65="","",'(入力①) 基本情報入力シート'!E65)</f>
        <v/>
      </c>
      <c r="E44" s="173" t="str">
        <f>IF('(入力①) 基本情報入力シート'!F65="","",'(入力①) 基本情報入力シート'!F65)</f>
        <v/>
      </c>
      <c r="F44" s="173" t="str">
        <f>IF('(入力①) 基本情報入力シート'!G65="","",'(入力①) 基本情報入力シート'!G65)</f>
        <v/>
      </c>
      <c r="G44" s="173" t="str">
        <f>IF('(入力①) 基本情報入力シート'!H65="","",'(入力①) 基本情報入力シート'!H65)</f>
        <v/>
      </c>
      <c r="H44" s="173" t="str">
        <f>IF('(入力①) 基本情報入力シート'!I65="","",'(入力①) 基本情報入力シート'!I65)</f>
        <v/>
      </c>
      <c r="I44" s="173" t="str">
        <f>IF('(入力①) 基本情報入力シート'!J65="","",'(入力①) 基本情報入力シート'!J65)</f>
        <v/>
      </c>
      <c r="J44" s="173" t="str">
        <f>IF('(入力①) 基本情報入力シート'!K65="","",'(入力①) 基本情報入力シート'!K65)</f>
        <v/>
      </c>
      <c r="K44" s="178" t="str">
        <f>IF('(入力①) 基本情報入力シート'!L65="","",'(入力①) 基本情報入力シート'!L65)</f>
        <v/>
      </c>
      <c r="L44" s="182" t="str">
        <f>IF('(入力①) 基本情報入力シート'!M65="","",'(入力①) 基本情報入力シート'!M65)</f>
        <v/>
      </c>
      <c r="M44" s="182" t="str">
        <f>IF('(入力①) 基本情報入力シート'!R65="","",'(入力①) 基本情報入力シート'!R65)</f>
        <v/>
      </c>
      <c r="N44" s="182" t="str">
        <f>IF('(入力①) 基本情報入力シート'!W65="","",'(入力①) 基本情報入力シート'!W65)</f>
        <v/>
      </c>
      <c r="O44" s="159" t="str">
        <f>IF('(入力①) 基本情報入力シート'!X65="","",'(入力①) 基本情報入力シート'!X65)</f>
        <v/>
      </c>
      <c r="P44" s="198" t="str">
        <f>IF('(入力①) 基本情報入力シート'!Y65="","",'(入力①) 基本情報入力シート'!Y65)</f>
        <v/>
      </c>
      <c r="Q44" s="204" t="str">
        <f>IF('(入力①) 基本情報入力シート'!Z65="","",'(入力①) 基本情報入力シート'!Z65)</f>
        <v/>
      </c>
      <c r="R44" s="208" t="str">
        <f>IF('(入力①) 基本情報入力シート'!AA65="","",'(入力①) 基本情報入力シート'!AA65)</f>
        <v/>
      </c>
      <c r="S44" s="212"/>
      <c r="T44" s="217"/>
      <c r="U44" s="221" t="str">
        <f>IF(P44="","",VLOOKUP(P44,'【参考】数式用'!$A$5:$I$38,MATCH(T44,'【参考】数式用'!$C$4:$G$4,0)+2,0))</f>
        <v/>
      </c>
      <c r="V44" s="225" t="s">
        <v>249</v>
      </c>
      <c r="W44" s="231"/>
      <c r="X44" s="232" t="s">
        <v>35</v>
      </c>
      <c r="Y44" s="231"/>
      <c r="Z44" s="233" t="s">
        <v>236</v>
      </c>
      <c r="AA44" s="235"/>
      <c r="AB44" s="232" t="s">
        <v>35</v>
      </c>
      <c r="AC44" s="235"/>
      <c r="AD44" s="232" t="s">
        <v>40</v>
      </c>
      <c r="AE44" s="237" t="s">
        <v>70</v>
      </c>
      <c r="AF44" s="238" t="str">
        <f t="shared" si="0"/>
        <v/>
      </c>
      <c r="AG44" s="232" t="s">
        <v>252</v>
      </c>
      <c r="AH44" s="244" t="str">
        <f t="shared" si="1"/>
        <v/>
      </c>
    </row>
    <row r="45" spans="1:34" ht="36.75" customHeight="1">
      <c r="A45" s="159">
        <f t="shared" si="2"/>
        <v>34</v>
      </c>
      <c r="B45" s="165" t="str">
        <f>IF('(入力①) 基本情報入力シート'!C66="","",'(入力①) 基本情報入力シート'!C66)</f>
        <v/>
      </c>
      <c r="C45" s="170" t="str">
        <f>IF('(入力①) 基本情報入力シート'!D66="","",'(入力①) 基本情報入力シート'!D66)</f>
        <v/>
      </c>
      <c r="D45" s="173" t="str">
        <f>IF('(入力①) 基本情報入力シート'!E66="","",'(入力①) 基本情報入力シート'!E66)</f>
        <v/>
      </c>
      <c r="E45" s="173" t="str">
        <f>IF('(入力①) 基本情報入力シート'!F66="","",'(入力①) 基本情報入力シート'!F66)</f>
        <v/>
      </c>
      <c r="F45" s="173" t="str">
        <f>IF('(入力①) 基本情報入力シート'!G66="","",'(入力①) 基本情報入力シート'!G66)</f>
        <v/>
      </c>
      <c r="G45" s="173" t="str">
        <f>IF('(入力①) 基本情報入力シート'!H66="","",'(入力①) 基本情報入力シート'!H66)</f>
        <v/>
      </c>
      <c r="H45" s="173" t="str">
        <f>IF('(入力①) 基本情報入力シート'!I66="","",'(入力①) 基本情報入力シート'!I66)</f>
        <v/>
      </c>
      <c r="I45" s="173" t="str">
        <f>IF('(入力①) 基本情報入力シート'!J66="","",'(入力①) 基本情報入力シート'!J66)</f>
        <v/>
      </c>
      <c r="J45" s="173" t="str">
        <f>IF('(入力①) 基本情報入力シート'!K66="","",'(入力①) 基本情報入力シート'!K66)</f>
        <v/>
      </c>
      <c r="K45" s="178" t="str">
        <f>IF('(入力①) 基本情報入力シート'!L66="","",'(入力①) 基本情報入力シート'!L66)</f>
        <v/>
      </c>
      <c r="L45" s="182" t="str">
        <f>IF('(入力①) 基本情報入力シート'!M66="","",'(入力①) 基本情報入力シート'!M66)</f>
        <v/>
      </c>
      <c r="M45" s="182" t="str">
        <f>IF('(入力①) 基本情報入力シート'!R66="","",'(入力①) 基本情報入力シート'!R66)</f>
        <v/>
      </c>
      <c r="N45" s="182" t="str">
        <f>IF('(入力①) 基本情報入力シート'!W66="","",'(入力①) 基本情報入力シート'!W66)</f>
        <v/>
      </c>
      <c r="O45" s="159" t="str">
        <f>IF('(入力①) 基本情報入力シート'!X66="","",'(入力①) 基本情報入力シート'!X66)</f>
        <v/>
      </c>
      <c r="P45" s="198" t="str">
        <f>IF('(入力①) 基本情報入力シート'!Y66="","",'(入力①) 基本情報入力シート'!Y66)</f>
        <v/>
      </c>
      <c r="Q45" s="204" t="str">
        <f>IF('(入力①) 基本情報入力シート'!Z66="","",'(入力①) 基本情報入力シート'!Z66)</f>
        <v/>
      </c>
      <c r="R45" s="208" t="str">
        <f>IF('(入力①) 基本情報入力シート'!AA66="","",'(入力①) 基本情報入力シート'!AA66)</f>
        <v/>
      </c>
      <c r="S45" s="212"/>
      <c r="T45" s="217"/>
      <c r="U45" s="221" t="str">
        <f>IF(P45="","",VLOOKUP(P45,'【参考】数式用'!$A$5:$I$38,MATCH(T45,'【参考】数式用'!$C$4:$G$4,0)+2,0))</f>
        <v/>
      </c>
      <c r="V45" s="225" t="s">
        <v>249</v>
      </c>
      <c r="W45" s="231"/>
      <c r="X45" s="232" t="s">
        <v>35</v>
      </c>
      <c r="Y45" s="231"/>
      <c r="Z45" s="233" t="s">
        <v>236</v>
      </c>
      <c r="AA45" s="235"/>
      <c r="AB45" s="232" t="s">
        <v>35</v>
      </c>
      <c r="AC45" s="235"/>
      <c r="AD45" s="232" t="s">
        <v>40</v>
      </c>
      <c r="AE45" s="237" t="s">
        <v>70</v>
      </c>
      <c r="AF45" s="238" t="str">
        <f t="shared" si="0"/>
        <v/>
      </c>
      <c r="AG45" s="232" t="s">
        <v>252</v>
      </c>
      <c r="AH45" s="244" t="str">
        <f t="shared" si="1"/>
        <v/>
      </c>
    </row>
    <row r="46" spans="1:34" ht="36.75" customHeight="1">
      <c r="A46" s="159">
        <f t="shared" si="2"/>
        <v>35</v>
      </c>
      <c r="B46" s="165" t="str">
        <f>IF('(入力①) 基本情報入力シート'!C67="","",'(入力①) 基本情報入力シート'!C67)</f>
        <v/>
      </c>
      <c r="C46" s="170" t="str">
        <f>IF('(入力①) 基本情報入力シート'!D67="","",'(入力①) 基本情報入力シート'!D67)</f>
        <v/>
      </c>
      <c r="D46" s="173" t="str">
        <f>IF('(入力①) 基本情報入力シート'!E67="","",'(入力①) 基本情報入力シート'!E67)</f>
        <v/>
      </c>
      <c r="E46" s="173" t="str">
        <f>IF('(入力①) 基本情報入力シート'!F67="","",'(入力①) 基本情報入力シート'!F67)</f>
        <v/>
      </c>
      <c r="F46" s="173" t="str">
        <f>IF('(入力①) 基本情報入力シート'!G67="","",'(入力①) 基本情報入力シート'!G67)</f>
        <v/>
      </c>
      <c r="G46" s="173" t="str">
        <f>IF('(入力①) 基本情報入力シート'!H67="","",'(入力①) 基本情報入力シート'!H67)</f>
        <v/>
      </c>
      <c r="H46" s="173" t="str">
        <f>IF('(入力①) 基本情報入力シート'!I67="","",'(入力①) 基本情報入力シート'!I67)</f>
        <v/>
      </c>
      <c r="I46" s="173" t="str">
        <f>IF('(入力①) 基本情報入力シート'!J67="","",'(入力①) 基本情報入力シート'!J67)</f>
        <v/>
      </c>
      <c r="J46" s="173" t="str">
        <f>IF('(入力①) 基本情報入力シート'!K67="","",'(入力①) 基本情報入力シート'!K67)</f>
        <v/>
      </c>
      <c r="K46" s="178" t="str">
        <f>IF('(入力①) 基本情報入力シート'!L67="","",'(入力①) 基本情報入力シート'!L67)</f>
        <v/>
      </c>
      <c r="L46" s="182" t="str">
        <f>IF('(入力①) 基本情報入力シート'!M67="","",'(入力①) 基本情報入力シート'!M67)</f>
        <v/>
      </c>
      <c r="M46" s="182" t="str">
        <f>IF('(入力①) 基本情報入力シート'!R67="","",'(入力①) 基本情報入力シート'!R67)</f>
        <v/>
      </c>
      <c r="N46" s="182" t="str">
        <f>IF('(入力①) 基本情報入力シート'!W67="","",'(入力①) 基本情報入力シート'!W67)</f>
        <v/>
      </c>
      <c r="O46" s="159" t="str">
        <f>IF('(入力①) 基本情報入力シート'!X67="","",'(入力①) 基本情報入力シート'!X67)</f>
        <v/>
      </c>
      <c r="P46" s="198" t="str">
        <f>IF('(入力①) 基本情報入力シート'!Y67="","",'(入力①) 基本情報入力シート'!Y67)</f>
        <v/>
      </c>
      <c r="Q46" s="204" t="str">
        <f>IF('(入力①) 基本情報入力シート'!Z67="","",'(入力①) 基本情報入力シート'!Z67)</f>
        <v/>
      </c>
      <c r="R46" s="208" t="str">
        <f>IF('(入力①) 基本情報入力シート'!AA67="","",'(入力①) 基本情報入力シート'!AA67)</f>
        <v/>
      </c>
      <c r="S46" s="212"/>
      <c r="T46" s="217"/>
      <c r="U46" s="221" t="str">
        <f>IF(P46="","",VLOOKUP(P46,'【参考】数式用'!$A$5:$I$38,MATCH(T46,'【参考】数式用'!$C$4:$G$4,0)+2,0))</f>
        <v/>
      </c>
      <c r="V46" s="225" t="s">
        <v>249</v>
      </c>
      <c r="W46" s="231"/>
      <c r="X46" s="232" t="s">
        <v>35</v>
      </c>
      <c r="Y46" s="231"/>
      <c r="Z46" s="233" t="s">
        <v>236</v>
      </c>
      <c r="AA46" s="235"/>
      <c r="AB46" s="232" t="s">
        <v>35</v>
      </c>
      <c r="AC46" s="235"/>
      <c r="AD46" s="232" t="s">
        <v>40</v>
      </c>
      <c r="AE46" s="237" t="s">
        <v>70</v>
      </c>
      <c r="AF46" s="238" t="str">
        <f t="shared" si="0"/>
        <v/>
      </c>
      <c r="AG46" s="232" t="s">
        <v>252</v>
      </c>
      <c r="AH46" s="244" t="str">
        <f t="shared" si="1"/>
        <v/>
      </c>
    </row>
    <row r="47" spans="1:34" ht="36.75" customHeight="1">
      <c r="A47" s="159">
        <f t="shared" si="2"/>
        <v>36</v>
      </c>
      <c r="B47" s="165" t="str">
        <f>IF('(入力①) 基本情報入力シート'!C68="","",'(入力①) 基本情報入力シート'!C68)</f>
        <v/>
      </c>
      <c r="C47" s="170" t="str">
        <f>IF('(入力①) 基本情報入力シート'!D68="","",'(入力①) 基本情報入力シート'!D68)</f>
        <v/>
      </c>
      <c r="D47" s="173" t="str">
        <f>IF('(入力①) 基本情報入力シート'!E68="","",'(入力①) 基本情報入力シート'!E68)</f>
        <v/>
      </c>
      <c r="E47" s="173" t="str">
        <f>IF('(入力①) 基本情報入力シート'!F68="","",'(入力①) 基本情報入力シート'!F68)</f>
        <v/>
      </c>
      <c r="F47" s="173" t="str">
        <f>IF('(入力①) 基本情報入力シート'!G68="","",'(入力①) 基本情報入力シート'!G68)</f>
        <v/>
      </c>
      <c r="G47" s="173" t="str">
        <f>IF('(入力①) 基本情報入力シート'!H68="","",'(入力①) 基本情報入力シート'!H68)</f>
        <v/>
      </c>
      <c r="H47" s="173" t="str">
        <f>IF('(入力①) 基本情報入力シート'!I68="","",'(入力①) 基本情報入力シート'!I68)</f>
        <v/>
      </c>
      <c r="I47" s="173" t="str">
        <f>IF('(入力①) 基本情報入力シート'!J68="","",'(入力①) 基本情報入力シート'!J68)</f>
        <v/>
      </c>
      <c r="J47" s="173" t="str">
        <f>IF('(入力①) 基本情報入力シート'!K68="","",'(入力①) 基本情報入力シート'!K68)</f>
        <v/>
      </c>
      <c r="K47" s="178" t="str">
        <f>IF('(入力①) 基本情報入力シート'!L68="","",'(入力①) 基本情報入力シート'!L68)</f>
        <v/>
      </c>
      <c r="L47" s="182" t="str">
        <f>IF('(入力①) 基本情報入力シート'!M68="","",'(入力①) 基本情報入力シート'!M68)</f>
        <v/>
      </c>
      <c r="M47" s="182" t="str">
        <f>IF('(入力①) 基本情報入力シート'!R68="","",'(入力①) 基本情報入力シート'!R68)</f>
        <v/>
      </c>
      <c r="N47" s="182" t="str">
        <f>IF('(入力①) 基本情報入力シート'!W68="","",'(入力①) 基本情報入力シート'!W68)</f>
        <v/>
      </c>
      <c r="O47" s="159" t="str">
        <f>IF('(入力①) 基本情報入力シート'!X68="","",'(入力①) 基本情報入力シート'!X68)</f>
        <v/>
      </c>
      <c r="P47" s="198" t="str">
        <f>IF('(入力①) 基本情報入力シート'!Y68="","",'(入力①) 基本情報入力シート'!Y68)</f>
        <v/>
      </c>
      <c r="Q47" s="204" t="str">
        <f>IF('(入力①) 基本情報入力シート'!Z68="","",'(入力①) 基本情報入力シート'!Z68)</f>
        <v/>
      </c>
      <c r="R47" s="208" t="str">
        <f>IF('(入力①) 基本情報入力シート'!AA68="","",'(入力①) 基本情報入力シート'!AA68)</f>
        <v/>
      </c>
      <c r="S47" s="212"/>
      <c r="T47" s="217"/>
      <c r="U47" s="221" t="str">
        <f>IF(P47="","",VLOOKUP(P47,'【参考】数式用'!$A$5:$I$38,MATCH(T47,'【参考】数式用'!$C$4:$G$4,0)+2,0))</f>
        <v/>
      </c>
      <c r="V47" s="225" t="s">
        <v>249</v>
      </c>
      <c r="W47" s="231"/>
      <c r="X47" s="232" t="s">
        <v>35</v>
      </c>
      <c r="Y47" s="231"/>
      <c r="Z47" s="233" t="s">
        <v>236</v>
      </c>
      <c r="AA47" s="235"/>
      <c r="AB47" s="232" t="s">
        <v>35</v>
      </c>
      <c r="AC47" s="235"/>
      <c r="AD47" s="232" t="s">
        <v>40</v>
      </c>
      <c r="AE47" s="237" t="s">
        <v>70</v>
      </c>
      <c r="AF47" s="238" t="str">
        <f t="shared" si="0"/>
        <v/>
      </c>
      <c r="AG47" s="232" t="s">
        <v>252</v>
      </c>
      <c r="AH47" s="244" t="str">
        <f t="shared" si="1"/>
        <v/>
      </c>
    </row>
    <row r="48" spans="1:34" ht="36.75" customHeight="1">
      <c r="A48" s="159">
        <f t="shared" si="2"/>
        <v>37</v>
      </c>
      <c r="B48" s="165" t="str">
        <f>IF('(入力①) 基本情報入力シート'!C69="","",'(入力①) 基本情報入力シート'!C69)</f>
        <v/>
      </c>
      <c r="C48" s="170" t="str">
        <f>IF('(入力①) 基本情報入力シート'!D69="","",'(入力①) 基本情報入力シート'!D69)</f>
        <v/>
      </c>
      <c r="D48" s="173" t="str">
        <f>IF('(入力①) 基本情報入力シート'!E69="","",'(入力①) 基本情報入力シート'!E69)</f>
        <v/>
      </c>
      <c r="E48" s="173" t="str">
        <f>IF('(入力①) 基本情報入力シート'!F69="","",'(入力①) 基本情報入力シート'!F69)</f>
        <v/>
      </c>
      <c r="F48" s="173" t="str">
        <f>IF('(入力①) 基本情報入力シート'!G69="","",'(入力①) 基本情報入力シート'!G69)</f>
        <v/>
      </c>
      <c r="G48" s="173" t="str">
        <f>IF('(入力①) 基本情報入力シート'!H69="","",'(入力①) 基本情報入力シート'!H69)</f>
        <v/>
      </c>
      <c r="H48" s="173" t="str">
        <f>IF('(入力①) 基本情報入力シート'!I69="","",'(入力①) 基本情報入力シート'!I69)</f>
        <v/>
      </c>
      <c r="I48" s="173" t="str">
        <f>IF('(入力①) 基本情報入力シート'!J69="","",'(入力①) 基本情報入力シート'!J69)</f>
        <v/>
      </c>
      <c r="J48" s="173" t="str">
        <f>IF('(入力①) 基本情報入力シート'!K69="","",'(入力①) 基本情報入力シート'!K69)</f>
        <v/>
      </c>
      <c r="K48" s="178" t="str">
        <f>IF('(入力①) 基本情報入力シート'!L69="","",'(入力①) 基本情報入力シート'!L69)</f>
        <v/>
      </c>
      <c r="L48" s="182" t="str">
        <f>IF('(入力①) 基本情報入力シート'!M69="","",'(入力①) 基本情報入力シート'!M69)</f>
        <v/>
      </c>
      <c r="M48" s="182" t="str">
        <f>IF('(入力①) 基本情報入力シート'!R69="","",'(入力①) 基本情報入力シート'!R69)</f>
        <v/>
      </c>
      <c r="N48" s="182" t="str">
        <f>IF('(入力①) 基本情報入力シート'!W69="","",'(入力①) 基本情報入力シート'!W69)</f>
        <v/>
      </c>
      <c r="O48" s="159" t="str">
        <f>IF('(入力①) 基本情報入力シート'!X69="","",'(入力①) 基本情報入力シート'!X69)</f>
        <v/>
      </c>
      <c r="P48" s="198" t="str">
        <f>IF('(入力①) 基本情報入力シート'!Y69="","",'(入力①) 基本情報入力シート'!Y69)</f>
        <v/>
      </c>
      <c r="Q48" s="204" t="str">
        <f>IF('(入力①) 基本情報入力シート'!Z69="","",'(入力①) 基本情報入力シート'!Z69)</f>
        <v/>
      </c>
      <c r="R48" s="208" t="str">
        <f>IF('(入力①) 基本情報入力シート'!AA69="","",'(入力①) 基本情報入力シート'!AA69)</f>
        <v/>
      </c>
      <c r="S48" s="212"/>
      <c r="T48" s="217"/>
      <c r="U48" s="221" t="str">
        <f>IF(P48="","",VLOOKUP(P48,'【参考】数式用'!$A$5:$I$38,MATCH(T48,'【参考】数式用'!$C$4:$G$4,0)+2,0))</f>
        <v/>
      </c>
      <c r="V48" s="225" t="s">
        <v>249</v>
      </c>
      <c r="W48" s="231"/>
      <c r="X48" s="232" t="s">
        <v>35</v>
      </c>
      <c r="Y48" s="231"/>
      <c r="Z48" s="233" t="s">
        <v>236</v>
      </c>
      <c r="AA48" s="235"/>
      <c r="AB48" s="232" t="s">
        <v>35</v>
      </c>
      <c r="AC48" s="235"/>
      <c r="AD48" s="232" t="s">
        <v>40</v>
      </c>
      <c r="AE48" s="237" t="s">
        <v>70</v>
      </c>
      <c r="AF48" s="238" t="str">
        <f t="shared" si="0"/>
        <v/>
      </c>
      <c r="AG48" s="232" t="s">
        <v>252</v>
      </c>
      <c r="AH48" s="244" t="str">
        <f t="shared" si="1"/>
        <v/>
      </c>
    </row>
    <row r="49" spans="1:34" ht="36.75" customHeight="1">
      <c r="A49" s="159">
        <f t="shared" si="2"/>
        <v>38</v>
      </c>
      <c r="B49" s="165" t="str">
        <f>IF('(入力①) 基本情報入力シート'!C70="","",'(入力①) 基本情報入力シート'!C70)</f>
        <v/>
      </c>
      <c r="C49" s="170" t="str">
        <f>IF('(入力①) 基本情報入力シート'!D70="","",'(入力①) 基本情報入力シート'!D70)</f>
        <v/>
      </c>
      <c r="D49" s="173" t="str">
        <f>IF('(入力①) 基本情報入力シート'!E70="","",'(入力①) 基本情報入力シート'!E70)</f>
        <v/>
      </c>
      <c r="E49" s="173" t="str">
        <f>IF('(入力①) 基本情報入力シート'!F70="","",'(入力①) 基本情報入力シート'!F70)</f>
        <v/>
      </c>
      <c r="F49" s="173" t="str">
        <f>IF('(入力①) 基本情報入力シート'!G70="","",'(入力①) 基本情報入力シート'!G70)</f>
        <v/>
      </c>
      <c r="G49" s="173" t="str">
        <f>IF('(入力①) 基本情報入力シート'!H70="","",'(入力①) 基本情報入力シート'!H70)</f>
        <v/>
      </c>
      <c r="H49" s="173" t="str">
        <f>IF('(入力①) 基本情報入力シート'!I70="","",'(入力①) 基本情報入力シート'!I70)</f>
        <v/>
      </c>
      <c r="I49" s="173" t="str">
        <f>IF('(入力①) 基本情報入力シート'!J70="","",'(入力①) 基本情報入力シート'!J70)</f>
        <v/>
      </c>
      <c r="J49" s="173" t="str">
        <f>IF('(入力①) 基本情報入力シート'!K70="","",'(入力①) 基本情報入力シート'!K70)</f>
        <v/>
      </c>
      <c r="K49" s="178" t="str">
        <f>IF('(入力①) 基本情報入力シート'!L70="","",'(入力①) 基本情報入力シート'!L70)</f>
        <v/>
      </c>
      <c r="L49" s="182" t="str">
        <f>IF('(入力①) 基本情報入力シート'!M70="","",'(入力①) 基本情報入力シート'!M70)</f>
        <v/>
      </c>
      <c r="M49" s="182" t="str">
        <f>IF('(入力①) 基本情報入力シート'!R70="","",'(入力①) 基本情報入力シート'!R70)</f>
        <v/>
      </c>
      <c r="N49" s="182" t="str">
        <f>IF('(入力①) 基本情報入力シート'!W70="","",'(入力①) 基本情報入力シート'!W70)</f>
        <v/>
      </c>
      <c r="O49" s="159" t="str">
        <f>IF('(入力①) 基本情報入力シート'!X70="","",'(入力①) 基本情報入力シート'!X70)</f>
        <v/>
      </c>
      <c r="P49" s="198" t="str">
        <f>IF('(入力①) 基本情報入力シート'!Y70="","",'(入力①) 基本情報入力シート'!Y70)</f>
        <v/>
      </c>
      <c r="Q49" s="204" t="str">
        <f>IF('(入力①) 基本情報入力シート'!Z70="","",'(入力①) 基本情報入力シート'!Z70)</f>
        <v/>
      </c>
      <c r="R49" s="208" t="str">
        <f>IF('(入力①) 基本情報入力シート'!AA70="","",'(入力①) 基本情報入力シート'!AA70)</f>
        <v/>
      </c>
      <c r="S49" s="212"/>
      <c r="T49" s="217"/>
      <c r="U49" s="221" t="str">
        <f>IF(P49="","",VLOOKUP(P49,'【参考】数式用'!$A$5:$I$38,MATCH(T49,'【参考】数式用'!$C$4:$G$4,0)+2,0))</f>
        <v/>
      </c>
      <c r="V49" s="225" t="s">
        <v>249</v>
      </c>
      <c r="W49" s="231"/>
      <c r="X49" s="232" t="s">
        <v>35</v>
      </c>
      <c r="Y49" s="231"/>
      <c r="Z49" s="233" t="s">
        <v>236</v>
      </c>
      <c r="AA49" s="235"/>
      <c r="AB49" s="232" t="s">
        <v>35</v>
      </c>
      <c r="AC49" s="235"/>
      <c r="AD49" s="232" t="s">
        <v>40</v>
      </c>
      <c r="AE49" s="237" t="s">
        <v>70</v>
      </c>
      <c r="AF49" s="238" t="str">
        <f t="shared" si="0"/>
        <v/>
      </c>
      <c r="AG49" s="232" t="s">
        <v>252</v>
      </c>
      <c r="AH49" s="244" t="str">
        <f t="shared" si="1"/>
        <v/>
      </c>
    </row>
    <row r="50" spans="1:34" ht="36.75" customHeight="1">
      <c r="A50" s="159">
        <f t="shared" si="2"/>
        <v>39</v>
      </c>
      <c r="B50" s="165" t="str">
        <f>IF('(入力①) 基本情報入力シート'!C71="","",'(入力①) 基本情報入力シート'!C71)</f>
        <v/>
      </c>
      <c r="C50" s="170" t="str">
        <f>IF('(入力①) 基本情報入力シート'!D71="","",'(入力①) 基本情報入力シート'!D71)</f>
        <v/>
      </c>
      <c r="D50" s="173" t="str">
        <f>IF('(入力①) 基本情報入力シート'!E71="","",'(入力①) 基本情報入力シート'!E71)</f>
        <v/>
      </c>
      <c r="E50" s="173" t="str">
        <f>IF('(入力①) 基本情報入力シート'!F71="","",'(入力①) 基本情報入力シート'!F71)</f>
        <v/>
      </c>
      <c r="F50" s="173" t="str">
        <f>IF('(入力①) 基本情報入力シート'!G71="","",'(入力①) 基本情報入力シート'!G71)</f>
        <v/>
      </c>
      <c r="G50" s="173" t="str">
        <f>IF('(入力①) 基本情報入力シート'!H71="","",'(入力①) 基本情報入力シート'!H71)</f>
        <v/>
      </c>
      <c r="H50" s="173" t="str">
        <f>IF('(入力①) 基本情報入力シート'!I71="","",'(入力①) 基本情報入力シート'!I71)</f>
        <v/>
      </c>
      <c r="I50" s="173" t="str">
        <f>IF('(入力①) 基本情報入力シート'!J71="","",'(入力①) 基本情報入力シート'!J71)</f>
        <v/>
      </c>
      <c r="J50" s="173" t="str">
        <f>IF('(入力①) 基本情報入力シート'!K71="","",'(入力①) 基本情報入力シート'!K71)</f>
        <v/>
      </c>
      <c r="K50" s="178" t="str">
        <f>IF('(入力①) 基本情報入力シート'!L71="","",'(入力①) 基本情報入力シート'!L71)</f>
        <v/>
      </c>
      <c r="L50" s="182" t="str">
        <f>IF('(入力①) 基本情報入力シート'!M71="","",'(入力①) 基本情報入力シート'!M71)</f>
        <v/>
      </c>
      <c r="M50" s="182" t="str">
        <f>IF('(入力①) 基本情報入力シート'!R71="","",'(入力①) 基本情報入力シート'!R71)</f>
        <v/>
      </c>
      <c r="N50" s="182" t="str">
        <f>IF('(入力①) 基本情報入力シート'!W71="","",'(入力①) 基本情報入力シート'!W71)</f>
        <v/>
      </c>
      <c r="O50" s="159" t="str">
        <f>IF('(入力①) 基本情報入力シート'!X71="","",'(入力①) 基本情報入力シート'!X71)</f>
        <v/>
      </c>
      <c r="P50" s="198" t="str">
        <f>IF('(入力①) 基本情報入力シート'!Y71="","",'(入力①) 基本情報入力シート'!Y71)</f>
        <v/>
      </c>
      <c r="Q50" s="204" t="str">
        <f>IF('(入力①) 基本情報入力シート'!Z71="","",'(入力①) 基本情報入力シート'!Z71)</f>
        <v/>
      </c>
      <c r="R50" s="208" t="str">
        <f>IF('(入力①) 基本情報入力シート'!AA71="","",'(入力①) 基本情報入力シート'!AA71)</f>
        <v/>
      </c>
      <c r="S50" s="212"/>
      <c r="T50" s="217"/>
      <c r="U50" s="221" t="str">
        <f>IF(P50="","",VLOOKUP(P50,'【参考】数式用'!$A$5:$I$38,MATCH(T50,'【参考】数式用'!$C$4:$G$4,0)+2,0))</f>
        <v/>
      </c>
      <c r="V50" s="225" t="s">
        <v>249</v>
      </c>
      <c r="W50" s="231"/>
      <c r="X50" s="232" t="s">
        <v>35</v>
      </c>
      <c r="Y50" s="231"/>
      <c r="Z50" s="233" t="s">
        <v>236</v>
      </c>
      <c r="AA50" s="235"/>
      <c r="AB50" s="232" t="s">
        <v>35</v>
      </c>
      <c r="AC50" s="235"/>
      <c r="AD50" s="232" t="s">
        <v>40</v>
      </c>
      <c r="AE50" s="237" t="s">
        <v>70</v>
      </c>
      <c r="AF50" s="238" t="str">
        <f t="shared" si="0"/>
        <v/>
      </c>
      <c r="AG50" s="232" t="s">
        <v>252</v>
      </c>
      <c r="AH50" s="244" t="str">
        <f t="shared" si="1"/>
        <v/>
      </c>
    </row>
    <row r="51" spans="1:34" ht="36.75" customHeight="1">
      <c r="A51" s="159">
        <f t="shared" si="2"/>
        <v>40</v>
      </c>
      <c r="B51" s="165" t="str">
        <f>IF('(入力①) 基本情報入力シート'!C72="","",'(入力①) 基本情報入力シート'!C72)</f>
        <v/>
      </c>
      <c r="C51" s="170" t="str">
        <f>IF('(入力①) 基本情報入力シート'!D72="","",'(入力①) 基本情報入力シート'!D72)</f>
        <v/>
      </c>
      <c r="D51" s="173" t="str">
        <f>IF('(入力①) 基本情報入力シート'!E72="","",'(入力①) 基本情報入力シート'!E72)</f>
        <v/>
      </c>
      <c r="E51" s="173" t="str">
        <f>IF('(入力①) 基本情報入力シート'!F72="","",'(入力①) 基本情報入力シート'!F72)</f>
        <v/>
      </c>
      <c r="F51" s="173" t="str">
        <f>IF('(入力①) 基本情報入力シート'!G72="","",'(入力①) 基本情報入力シート'!G72)</f>
        <v/>
      </c>
      <c r="G51" s="173" t="str">
        <f>IF('(入力①) 基本情報入力シート'!H72="","",'(入力①) 基本情報入力シート'!H72)</f>
        <v/>
      </c>
      <c r="H51" s="173" t="str">
        <f>IF('(入力①) 基本情報入力シート'!I72="","",'(入力①) 基本情報入力シート'!I72)</f>
        <v/>
      </c>
      <c r="I51" s="173" t="str">
        <f>IF('(入力①) 基本情報入力シート'!J72="","",'(入力①) 基本情報入力シート'!J72)</f>
        <v/>
      </c>
      <c r="J51" s="173" t="str">
        <f>IF('(入力①) 基本情報入力シート'!K72="","",'(入力①) 基本情報入力シート'!K72)</f>
        <v/>
      </c>
      <c r="K51" s="178" t="str">
        <f>IF('(入力①) 基本情報入力シート'!L72="","",'(入力①) 基本情報入力シート'!L72)</f>
        <v/>
      </c>
      <c r="L51" s="182" t="str">
        <f>IF('(入力①) 基本情報入力シート'!M72="","",'(入力①) 基本情報入力シート'!M72)</f>
        <v/>
      </c>
      <c r="M51" s="182" t="str">
        <f>IF('(入力①) 基本情報入力シート'!R72="","",'(入力①) 基本情報入力シート'!R72)</f>
        <v/>
      </c>
      <c r="N51" s="182" t="str">
        <f>IF('(入力①) 基本情報入力シート'!W72="","",'(入力①) 基本情報入力シート'!W72)</f>
        <v/>
      </c>
      <c r="O51" s="159" t="str">
        <f>IF('(入力①) 基本情報入力シート'!X72="","",'(入力①) 基本情報入力シート'!X72)</f>
        <v/>
      </c>
      <c r="P51" s="198" t="str">
        <f>IF('(入力①) 基本情報入力シート'!Y72="","",'(入力①) 基本情報入力シート'!Y72)</f>
        <v/>
      </c>
      <c r="Q51" s="204" t="str">
        <f>IF('(入力①) 基本情報入力シート'!Z72="","",'(入力①) 基本情報入力シート'!Z72)</f>
        <v/>
      </c>
      <c r="R51" s="208" t="str">
        <f>IF('(入力①) 基本情報入力シート'!AA72="","",'(入力①) 基本情報入力シート'!AA72)</f>
        <v/>
      </c>
      <c r="S51" s="212"/>
      <c r="T51" s="217"/>
      <c r="U51" s="221" t="str">
        <f>IF(P51="","",VLOOKUP(P51,'【参考】数式用'!$A$5:$I$38,MATCH(T51,'【参考】数式用'!$C$4:$G$4,0)+2,0))</f>
        <v/>
      </c>
      <c r="V51" s="225" t="s">
        <v>249</v>
      </c>
      <c r="W51" s="231"/>
      <c r="X51" s="232" t="s">
        <v>35</v>
      </c>
      <c r="Y51" s="231"/>
      <c r="Z51" s="233" t="s">
        <v>236</v>
      </c>
      <c r="AA51" s="235"/>
      <c r="AB51" s="232" t="s">
        <v>35</v>
      </c>
      <c r="AC51" s="235"/>
      <c r="AD51" s="232" t="s">
        <v>40</v>
      </c>
      <c r="AE51" s="237" t="s">
        <v>70</v>
      </c>
      <c r="AF51" s="238" t="str">
        <f t="shared" si="0"/>
        <v/>
      </c>
      <c r="AG51" s="241" t="s">
        <v>252</v>
      </c>
      <c r="AH51" s="244" t="str">
        <f t="shared" si="1"/>
        <v/>
      </c>
    </row>
    <row r="52" spans="1:34" ht="36.75" customHeight="1">
      <c r="A52" s="159">
        <f t="shared" si="2"/>
        <v>41</v>
      </c>
      <c r="B52" s="165" t="str">
        <f>IF('(入力①) 基本情報入力シート'!C73="","",'(入力①) 基本情報入力シート'!C73)</f>
        <v/>
      </c>
      <c r="C52" s="170" t="str">
        <f>IF('(入力①) 基本情報入力シート'!D73="","",'(入力①) 基本情報入力シート'!D73)</f>
        <v/>
      </c>
      <c r="D52" s="173" t="str">
        <f>IF('(入力①) 基本情報入力シート'!E73="","",'(入力①) 基本情報入力シート'!E73)</f>
        <v/>
      </c>
      <c r="E52" s="173" t="str">
        <f>IF('(入力①) 基本情報入力シート'!F73="","",'(入力①) 基本情報入力シート'!F73)</f>
        <v/>
      </c>
      <c r="F52" s="173" t="str">
        <f>IF('(入力①) 基本情報入力シート'!G73="","",'(入力①) 基本情報入力シート'!G73)</f>
        <v/>
      </c>
      <c r="G52" s="173" t="str">
        <f>IF('(入力①) 基本情報入力シート'!H73="","",'(入力①) 基本情報入力シート'!H73)</f>
        <v/>
      </c>
      <c r="H52" s="173" t="str">
        <f>IF('(入力①) 基本情報入力シート'!I73="","",'(入力①) 基本情報入力シート'!I73)</f>
        <v/>
      </c>
      <c r="I52" s="173" t="str">
        <f>IF('(入力①) 基本情報入力シート'!J73="","",'(入力①) 基本情報入力シート'!J73)</f>
        <v/>
      </c>
      <c r="J52" s="173" t="str">
        <f>IF('(入力①) 基本情報入力シート'!K73="","",'(入力①) 基本情報入力シート'!K73)</f>
        <v/>
      </c>
      <c r="K52" s="178" t="str">
        <f>IF('(入力①) 基本情報入力シート'!L73="","",'(入力①) 基本情報入力シート'!L73)</f>
        <v/>
      </c>
      <c r="L52" s="182" t="str">
        <f>IF('(入力①) 基本情報入力シート'!M73="","",'(入力①) 基本情報入力シート'!M73)</f>
        <v/>
      </c>
      <c r="M52" s="182" t="str">
        <f>IF('(入力①) 基本情報入力シート'!R73="","",'(入力①) 基本情報入力シート'!R73)</f>
        <v/>
      </c>
      <c r="N52" s="182" t="str">
        <f>IF('(入力①) 基本情報入力シート'!W73="","",'(入力①) 基本情報入力シート'!W73)</f>
        <v/>
      </c>
      <c r="O52" s="159" t="str">
        <f>IF('(入力①) 基本情報入力シート'!X73="","",'(入力①) 基本情報入力シート'!X73)</f>
        <v/>
      </c>
      <c r="P52" s="198" t="str">
        <f>IF('(入力①) 基本情報入力シート'!Y73="","",'(入力①) 基本情報入力シート'!Y73)</f>
        <v/>
      </c>
      <c r="Q52" s="204" t="str">
        <f>IF('(入力①) 基本情報入力シート'!Z73="","",'(入力①) 基本情報入力シート'!Z73)</f>
        <v/>
      </c>
      <c r="R52" s="208" t="str">
        <f>IF('(入力①) 基本情報入力シート'!AA73="","",'(入力①) 基本情報入力シート'!AA73)</f>
        <v/>
      </c>
      <c r="S52" s="212"/>
      <c r="T52" s="217"/>
      <c r="U52" s="221" t="str">
        <f>IF(P52="","",VLOOKUP(P52,'【参考】数式用'!$A$5:$I$38,MATCH(T52,'【参考】数式用'!$C$4:$G$4,0)+2,0))</f>
        <v/>
      </c>
      <c r="V52" s="225" t="s">
        <v>249</v>
      </c>
      <c r="W52" s="231"/>
      <c r="X52" s="232" t="s">
        <v>35</v>
      </c>
      <c r="Y52" s="231"/>
      <c r="Z52" s="233" t="s">
        <v>236</v>
      </c>
      <c r="AA52" s="235"/>
      <c r="AB52" s="232" t="s">
        <v>35</v>
      </c>
      <c r="AC52" s="235"/>
      <c r="AD52" s="232" t="s">
        <v>40</v>
      </c>
      <c r="AE52" s="237" t="s">
        <v>70</v>
      </c>
      <c r="AF52" s="238" t="str">
        <f t="shared" si="0"/>
        <v/>
      </c>
      <c r="AG52" s="241" t="s">
        <v>252</v>
      </c>
      <c r="AH52" s="244" t="str">
        <f t="shared" si="1"/>
        <v/>
      </c>
    </row>
    <row r="53" spans="1:34" ht="36.75" customHeight="1">
      <c r="A53" s="159">
        <f t="shared" si="2"/>
        <v>42</v>
      </c>
      <c r="B53" s="165" t="str">
        <f>IF('(入力①) 基本情報入力シート'!C74="","",'(入力①) 基本情報入力シート'!C74)</f>
        <v/>
      </c>
      <c r="C53" s="170" t="str">
        <f>IF('(入力①) 基本情報入力シート'!D74="","",'(入力①) 基本情報入力シート'!D74)</f>
        <v/>
      </c>
      <c r="D53" s="173" t="str">
        <f>IF('(入力①) 基本情報入力シート'!E74="","",'(入力①) 基本情報入力シート'!E74)</f>
        <v/>
      </c>
      <c r="E53" s="173" t="str">
        <f>IF('(入力①) 基本情報入力シート'!F74="","",'(入力①) 基本情報入力シート'!F74)</f>
        <v/>
      </c>
      <c r="F53" s="173" t="str">
        <f>IF('(入力①) 基本情報入力シート'!G74="","",'(入力①) 基本情報入力シート'!G74)</f>
        <v/>
      </c>
      <c r="G53" s="173" t="str">
        <f>IF('(入力①) 基本情報入力シート'!H74="","",'(入力①) 基本情報入力シート'!H74)</f>
        <v/>
      </c>
      <c r="H53" s="173" t="str">
        <f>IF('(入力①) 基本情報入力シート'!I74="","",'(入力①) 基本情報入力シート'!I74)</f>
        <v/>
      </c>
      <c r="I53" s="173" t="str">
        <f>IF('(入力①) 基本情報入力シート'!J74="","",'(入力①) 基本情報入力シート'!J74)</f>
        <v/>
      </c>
      <c r="J53" s="173" t="str">
        <f>IF('(入力①) 基本情報入力シート'!K74="","",'(入力①) 基本情報入力シート'!K74)</f>
        <v/>
      </c>
      <c r="K53" s="178" t="str">
        <f>IF('(入力①) 基本情報入力シート'!L74="","",'(入力①) 基本情報入力シート'!L74)</f>
        <v/>
      </c>
      <c r="L53" s="182" t="str">
        <f>IF('(入力①) 基本情報入力シート'!M74="","",'(入力①) 基本情報入力シート'!M74)</f>
        <v/>
      </c>
      <c r="M53" s="182" t="str">
        <f>IF('(入力①) 基本情報入力シート'!R74="","",'(入力①) 基本情報入力シート'!R74)</f>
        <v/>
      </c>
      <c r="N53" s="182" t="str">
        <f>IF('(入力①) 基本情報入力シート'!W74="","",'(入力①) 基本情報入力シート'!W74)</f>
        <v/>
      </c>
      <c r="O53" s="159" t="str">
        <f>IF('(入力①) 基本情報入力シート'!X74="","",'(入力①) 基本情報入力シート'!X74)</f>
        <v/>
      </c>
      <c r="P53" s="198" t="str">
        <f>IF('(入力①) 基本情報入力シート'!Y74="","",'(入力①) 基本情報入力シート'!Y74)</f>
        <v/>
      </c>
      <c r="Q53" s="204" t="str">
        <f>IF('(入力①) 基本情報入力シート'!Z74="","",'(入力①) 基本情報入力シート'!Z74)</f>
        <v/>
      </c>
      <c r="R53" s="208" t="str">
        <f>IF('(入力①) 基本情報入力シート'!AA74="","",'(入力①) 基本情報入力シート'!AA74)</f>
        <v/>
      </c>
      <c r="S53" s="212"/>
      <c r="T53" s="217"/>
      <c r="U53" s="221" t="str">
        <f>IF(P53="","",VLOOKUP(P53,'【参考】数式用'!$A$5:$I$38,MATCH(T53,'【参考】数式用'!$C$4:$G$4,0)+2,0))</f>
        <v/>
      </c>
      <c r="V53" s="225" t="s">
        <v>249</v>
      </c>
      <c r="W53" s="231"/>
      <c r="X53" s="232" t="s">
        <v>35</v>
      </c>
      <c r="Y53" s="231"/>
      <c r="Z53" s="233" t="s">
        <v>236</v>
      </c>
      <c r="AA53" s="235"/>
      <c r="AB53" s="232" t="s">
        <v>35</v>
      </c>
      <c r="AC53" s="235"/>
      <c r="AD53" s="232" t="s">
        <v>40</v>
      </c>
      <c r="AE53" s="237" t="s">
        <v>70</v>
      </c>
      <c r="AF53" s="238" t="str">
        <f t="shared" si="0"/>
        <v/>
      </c>
      <c r="AG53" s="241" t="s">
        <v>252</v>
      </c>
      <c r="AH53" s="244" t="str">
        <f t="shared" si="1"/>
        <v/>
      </c>
    </row>
    <row r="54" spans="1:34" ht="36.75" customHeight="1">
      <c r="A54" s="159">
        <f t="shared" si="2"/>
        <v>43</v>
      </c>
      <c r="B54" s="165" t="str">
        <f>IF('(入力①) 基本情報入力シート'!C75="","",'(入力①) 基本情報入力シート'!C75)</f>
        <v/>
      </c>
      <c r="C54" s="170" t="str">
        <f>IF('(入力①) 基本情報入力シート'!D75="","",'(入力①) 基本情報入力シート'!D75)</f>
        <v/>
      </c>
      <c r="D54" s="173" t="str">
        <f>IF('(入力①) 基本情報入力シート'!E75="","",'(入力①) 基本情報入力シート'!E75)</f>
        <v/>
      </c>
      <c r="E54" s="173" t="str">
        <f>IF('(入力①) 基本情報入力シート'!F75="","",'(入力①) 基本情報入力シート'!F75)</f>
        <v/>
      </c>
      <c r="F54" s="173" t="str">
        <f>IF('(入力①) 基本情報入力シート'!G75="","",'(入力①) 基本情報入力シート'!G75)</f>
        <v/>
      </c>
      <c r="G54" s="173" t="str">
        <f>IF('(入力①) 基本情報入力シート'!H75="","",'(入力①) 基本情報入力シート'!H75)</f>
        <v/>
      </c>
      <c r="H54" s="173" t="str">
        <f>IF('(入力①) 基本情報入力シート'!I75="","",'(入力①) 基本情報入力シート'!I75)</f>
        <v/>
      </c>
      <c r="I54" s="173" t="str">
        <f>IF('(入力①) 基本情報入力シート'!J75="","",'(入力①) 基本情報入力シート'!J75)</f>
        <v/>
      </c>
      <c r="J54" s="173" t="str">
        <f>IF('(入力①) 基本情報入力シート'!K75="","",'(入力①) 基本情報入力シート'!K75)</f>
        <v/>
      </c>
      <c r="K54" s="178" t="str">
        <f>IF('(入力①) 基本情報入力シート'!L75="","",'(入力①) 基本情報入力シート'!L75)</f>
        <v/>
      </c>
      <c r="L54" s="182" t="str">
        <f>IF('(入力①) 基本情報入力シート'!M75="","",'(入力①) 基本情報入力シート'!M75)</f>
        <v/>
      </c>
      <c r="M54" s="182" t="str">
        <f>IF('(入力①) 基本情報入力シート'!R75="","",'(入力①) 基本情報入力シート'!R75)</f>
        <v/>
      </c>
      <c r="N54" s="182" t="str">
        <f>IF('(入力①) 基本情報入力シート'!W75="","",'(入力①) 基本情報入力シート'!W75)</f>
        <v/>
      </c>
      <c r="O54" s="159" t="str">
        <f>IF('(入力①) 基本情報入力シート'!X75="","",'(入力①) 基本情報入力シート'!X75)</f>
        <v/>
      </c>
      <c r="P54" s="198" t="str">
        <f>IF('(入力①) 基本情報入力シート'!Y75="","",'(入力①) 基本情報入力シート'!Y75)</f>
        <v/>
      </c>
      <c r="Q54" s="204" t="str">
        <f>IF('(入力①) 基本情報入力シート'!Z75="","",'(入力①) 基本情報入力シート'!Z75)</f>
        <v/>
      </c>
      <c r="R54" s="208" t="str">
        <f>IF('(入力①) 基本情報入力シート'!AA75="","",'(入力①) 基本情報入力シート'!AA75)</f>
        <v/>
      </c>
      <c r="S54" s="212"/>
      <c r="T54" s="217"/>
      <c r="U54" s="221" t="str">
        <f>IF(P54="","",VLOOKUP(P54,'【参考】数式用'!$A$5:$I$38,MATCH(T54,'【参考】数式用'!$C$4:$G$4,0)+2,0))</f>
        <v/>
      </c>
      <c r="V54" s="225" t="s">
        <v>249</v>
      </c>
      <c r="W54" s="231"/>
      <c r="X54" s="232" t="s">
        <v>35</v>
      </c>
      <c r="Y54" s="231"/>
      <c r="Z54" s="233" t="s">
        <v>236</v>
      </c>
      <c r="AA54" s="235"/>
      <c r="AB54" s="232" t="s">
        <v>35</v>
      </c>
      <c r="AC54" s="235"/>
      <c r="AD54" s="232" t="s">
        <v>40</v>
      </c>
      <c r="AE54" s="237" t="s">
        <v>70</v>
      </c>
      <c r="AF54" s="238" t="str">
        <f t="shared" si="0"/>
        <v/>
      </c>
      <c r="AG54" s="241" t="s">
        <v>252</v>
      </c>
      <c r="AH54" s="244" t="str">
        <f t="shared" si="1"/>
        <v/>
      </c>
    </row>
    <row r="55" spans="1:34" ht="36.75" customHeight="1">
      <c r="A55" s="159">
        <f t="shared" si="2"/>
        <v>44</v>
      </c>
      <c r="B55" s="165" t="str">
        <f>IF('(入力①) 基本情報入力シート'!C76="","",'(入力①) 基本情報入力シート'!C76)</f>
        <v/>
      </c>
      <c r="C55" s="170" t="str">
        <f>IF('(入力①) 基本情報入力シート'!D76="","",'(入力①) 基本情報入力シート'!D76)</f>
        <v/>
      </c>
      <c r="D55" s="173" t="str">
        <f>IF('(入力①) 基本情報入力シート'!E76="","",'(入力①) 基本情報入力シート'!E76)</f>
        <v/>
      </c>
      <c r="E55" s="173" t="str">
        <f>IF('(入力①) 基本情報入力シート'!F76="","",'(入力①) 基本情報入力シート'!F76)</f>
        <v/>
      </c>
      <c r="F55" s="173" t="str">
        <f>IF('(入力①) 基本情報入力シート'!G76="","",'(入力①) 基本情報入力シート'!G76)</f>
        <v/>
      </c>
      <c r="G55" s="173" t="str">
        <f>IF('(入力①) 基本情報入力シート'!H76="","",'(入力①) 基本情報入力シート'!H76)</f>
        <v/>
      </c>
      <c r="H55" s="173" t="str">
        <f>IF('(入力①) 基本情報入力シート'!I76="","",'(入力①) 基本情報入力シート'!I76)</f>
        <v/>
      </c>
      <c r="I55" s="173" t="str">
        <f>IF('(入力①) 基本情報入力シート'!J76="","",'(入力①) 基本情報入力シート'!J76)</f>
        <v/>
      </c>
      <c r="J55" s="173" t="str">
        <f>IF('(入力①) 基本情報入力シート'!K76="","",'(入力①) 基本情報入力シート'!K76)</f>
        <v/>
      </c>
      <c r="K55" s="178" t="str">
        <f>IF('(入力①) 基本情報入力シート'!L76="","",'(入力①) 基本情報入力シート'!L76)</f>
        <v/>
      </c>
      <c r="L55" s="182" t="str">
        <f>IF('(入力①) 基本情報入力シート'!M76="","",'(入力①) 基本情報入力シート'!M76)</f>
        <v/>
      </c>
      <c r="M55" s="182" t="str">
        <f>IF('(入力①) 基本情報入力シート'!R76="","",'(入力①) 基本情報入力シート'!R76)</f>
        <v/>
      </c>
      <c r="N55" s="182" t="str">
        <f>IF('(入力①) 基本情報入力シート'!W76="","",'(入力①) 基本情報入力シート'!W76)</f>
        <v/>
      </c>
      <c r="O55" s="159" t="str">
        <f>IF('(入力①) 基本情報入力シート'!X76="","",'(入力①) 基本情報入力シート'!X76)</f>
        <v/>
      </c>
      <c r="P55" s="198" t="str">
        <f>IF('(入力①) 基本情報入力シート'!Y76="","",'(入力①) 基本情報入力シート'!Y76)</f>
        <v/>
      </c>
      <c r="Q55" s="204" t="str">
        <f>IF('(入力①) 基本情報入力シート'!Z76="","",'(入力①) 基本情報入力シート'!Z76)</f>
        <v/>
      </c>
      <c r="R55" s="208" t="str">
        <f>IF('(入力①) 基本情報入力シート'!AA76="","",'(入力①) 基本情報入力シート'!AA76)</f>
        <v/>
      </c>
      <c r="S55" s="212"/>
      <c r="T55" s="217"/>
      <c r="U55" s="221" t="str">
        <f>IF(P55="","",VLOOKUP(P55,'【参考】数式用'!$A$5:$I$38,MATCH(T55,'【参考】数式用'!$C$4:$G$4,0)+2,0))</f>
        <v/>
      </c>
      <c r="V55" s="225" t="s">
        <v>249</v>
      </c>
      <c r="W55" s="231"/>
      <c r="X55" s="232" t="s">
        <v>35</v>
      </c>
      <c r="Y55" s="231"/>
      <c r="Z55" s="233" t="s">
        <v>236</v>
      </c>
      <c r="AA55" s="235"/>
      <c r="AB55" s="232" t="s">
        <v>35</v>
      </c>
      <c r="AC55" s="235"/>
      <c r="AD55" s="232" t="s">
        <v>40</v>
      </c>
      <c r="AE55" s="237" t="s">
        <v>70</v>
      </c>
      <c r="AF55" s="238" t="str">
        <f t="shared" si="0"/>
        <v/>
      </c>
      <c r="AG55" s="241" t="s">
        <v>252</v>
      </c>
      <c r="AH55" s="244" t="str">
        <f t="shared" si="1"/>
        <v/>
      </c>
    </row>
    <row r="56" spans="1:34" ht="36.75" customHeight="1">
      <c r="A56" s="159">
        <f t="shared" si="2"/>
        <v>45</v>
      </c>
      <c r="B56" s="165" t="str">
        <f>IF('(入力①) 基本情報入力シート'!C77="","",'(入力①) 基本情報入力シート'!C77)</f>
        <v/>
      </c>
      <c r="C56" s="170" t="str">
        <f>IF('(入力①) 基本情報入力シート'!D77="","",'(入力①) 基本情報入力シート'!D77)</f>
        <v/>
      </c>
      <c r="D56" s="173" t="str">
        <f>IF('(入力①) 基本情報入力シート'!E77="","",'(入力①) 基本情報入力シート'!E77)</f>
        <v/>
      </c>
      <c r="E56" s="173" t="str">
        <f>IF('(入力①) 基本情報入力シート'!F77="","",'(入力①) 基本情報入力シート'!F77)</f>
        <v/>
      </c>
      <c r="F56" s="173" t="str">
        <f>IF('(入力①) 基本情報入力シート'!G77="","",'(入力①) 基本情報入力シート'!G77)</f>
        <v/>
      </c>
      <c r="G56" s="173" t="str">
        <f>IF('(入力①) 基本情報入力シート'!H77="","",'(入力①) 基本情報入力シート'!H77)</f>
        <v/>
      </c>
      <c r="H56" s="173" t="str">
        <f>IF('(入力①) 基本情報入力シート'!I77="","",'(入力①) 基本情報入力シート'!I77)</f>
        <v/>
      </c>
      <c r="I56" s="173" t="str">
        <f>IF('(入力①) 基本情報入力シート'!J77="","",'(入力①) 基本情報入力シート'!J77)</f>
        <v/>
      </c>
      <c r="J56" s="173" t="str">
        <f>IF('(入力①) 基本情報入力シート'!K77="","",'(入力①) 基本情報入力シート'!K77)</f>
        <v/>
      </c>
      <c r="K56" s="178" t="str">
        <f>IF('(入力①) 基本情報入力シート'!L77="","",'(入力①) 基本情報入力シート'!L77)</f>
        <v/>
      </c>
      <c r="L56" s="182" t="str">
        <f>IF('(入力①) 基本情報入力シート'!M77="","",'(入力①) 基本情報入力シート'!M77)</f>
        <v/>
      </c>
      <c r="M56" s="182" t="str">
        <f>IF('(入力①) 基本情報入力シート'!R77="","",'(入力①) 基本情報入力シート'!R77)</f>
        <v/>
      </c>
      <c r="N56" s="182" t="str">
        <f>IF('(入力①) 基本情報入力シート'!W77="","",'(入力①) 基本情報入力シート'!W77)</f>
        <v/>
      </c>
      <c r="O56" s="159" t="str">
        <f>IF('(入力①) 基本情報入力シート'!X77="","",'(入力①) 基本情報入力シート'!X77)</f>
        <v/>
      </c>
      <c r="P56" s="198" t="str">
        <f>IF('(入力①) 基本情報入力シート'!Y77="","",'(入力①) 基本情報入力シート'!Y77)</f>
        <v/>
      </c>
      <c r="Q56" s="204" t="str">
        <f>IF('(入力①) 基本情報入力シート'!Z77="","",'(入力①) 基本情報入力シート'!Z77)</f>
        <v/>
      </c>
      <c r="R56" s="208" t="str">
        <f>IF('(入力①) 基本情報入力シート'!AA77="","",'(入力①) 基本情報入力シート'!AA77)</f>
        <v/>
      </c>
      <c r="S56" s="212"/>
      <c r="T56" s="217"/>
      <c r="U56" s="221" t="str">
        <f>IF(P56="","",VLOOKUP(P56,'【参考】数式用'!$A$5:$I$38,MATCH(T56,'【参考】数式用'!$C$4:$G$4,0)+2,0))</f>
        <v/>
      </c>
      <c r="V56" s="225" t="s">
        <v>249</v>
      </c>
      <c r="W56" s="231"/>
      <c r="X56" s="232" t="s">
        <v>35</v>
      </c>
      <c r="Y56" s="231"/>
      <c r="Z56" s="233" t="s">
        <v>236</v>
      </c>
      <c r="AA56" s="235"/>
      <c r="AB56" s="232" t="s">
        <v>35</v>
      </c>
      <c r="AC56" s="235"/>
      <c r="AD56" s="232" t="s">
        <v>40</v>
      </c>
      <c r="AE56" s="237" t="s">
        <v>70</v>
      </c>
      <c r="AF56" s="238" t="str">
        <f t="shared" si="0"/>
        <v/>
      </c>
      <c r="AG56" s="241" t="s">
        <v>252</v>
      </c>
      <c r="AH56" s="244" t="str">
        <f t="shared" si="1"/>
        <v/>
      </c>
    </row>
    <row r="57" spans="1:34" ht="36.75" customHeight="1">
      <c r="A57" s="159">
        <f t="shared" si="2"/>
        <v>46</v>
      </c>
      <c r="B57" s="165" t="str">
        <f>IF('(入力①) 基本情報入力シート'!C78="","",'(入力①) 基本情報入力シート'!C78)</f>
        <v/>
      </c>
      <c r="C57" s="170" t="str">
        <f>IF('(入力①) 基本情報入力シート'!D78="","",'(入力①) 基本情報入力シート'!D78)</f>
        <v/>
      </c>
      <c r="D57" s="173" t="str">
        <f>IF('(入力①) 基本情報入力シート'!E78="","",'(入力①) 基本情報入力シート'!E78)</f>
        <v/>
      </c>
      <c r="E57" s="173" t="str">
        <f>IF('(入力①) 基本情報入力シート'!F78="","",'(入力①) 基本情報入力シート'!F78)</f>
        <v/>
      </c>
      <c r="F57" s="173" t="str">
        <f>IF('(入力①) 基本情報入力シート'!G78="","",'(入力①) 基本情報入力シート'!G78)</f>
        <v/>
      </c>
      <c r="G57" s="173" t="str">
        <f>IF('(入力①) 基本情報入力シート'!H78="","",'(入力①) 基本情報入力シート'!H78)</f>
        <v/>
      </c>
      <c r="H57" s="173" t="str">
        <f>IF('(入力①) 基本情報入力シート'!I78="","",'(入力①) 基本情報入力シート'!I78)</f>
        <v/>
      </c>
      <c r="I57" s="173" t="str">
        <f>IF('(入力①) 基本情報入力シート'!J78="","",'(入力①) 基本情報入力シート'!J78)</f>
        <v/>
      </c>
      <c r="J57" s="173" t="str">
        <f>IF('(入力①) 基本情報入力シート'!K78="","",'(入力①) 基本情報入力シート'!K78)</f>
        <v/>
      </c>
      <c r="K57" s="178" t="str">
        <f>IF('(入力①) 基本情報入力シート'!L78="","",'(入力①) 基本情報入力シート'!L78)</f>
        <v/>
      </c>
      <c r="L57" s="182" t="str">
        <f>IF('(入力①) 基本情報入力シート'!M78="","",'(入力①) 基本情報入力シート'!M78)</f>
        <v/>
      </c>
      <c r="M57" s="182" t="str">
        <f>IF('(入力①) 基本情報入力シート'!R78="","",'(入力①) 基本情報入力シート'!R78)</f>
        <v/>
      </c>
      <c r="N57" s="182" t="str">
        <f>IF('(入力①) 基本情報入力シート'!W78="","",'(入力①) 基本情報入力シート'!W78)</f>
        <v/>
      </c>
      <c r="O57" s="159" t="str">
        <f>IF('(入力①) 基本情報入力シート'!X78="","",'(入力①) 基本情報入力シート'!X78)</f>
        <v/>
      </c>
      <c r="P57" s="198" t="str">
        <f>IF('(入力①) 基本情報入力シート'!Y78="","",'(入力①) 基本情報入力シート'!Y78)</f>
        <v/>
      </c>
      <c r="Q57" s="204" t="str">
        <f>IF('(入力①) 基本情報入力シート'!Z78="","",'(入力①) 基本情報入力シート'!Z78)</f>
        <v/>
      </c>
      <c r="R57" s="208" t="str">
        <f>IF('(入力①) 基本情報入力シート'!AA78="","",'(入力①) 基本情報入力シート'!AA78)</f>
        <v/>
      </c>
      <c r="S57" s="212"/>
      <c r="T57" s="217"/>
      <c r="U57" s="221" t="str">
        <f>IF(P57="","",VLOOKUP(P57,'【参考】数式用'!$A$5:$I$38,MATCH(T57,'【参考】数式用'!$C$4:$G$4,0)+2,0))</f>
        <v/>
      </c>
      <c r="V57" s="225" t="s">
        <v>249</v>
      </c>
      <c r="W57" s="231"/>
      <c r="X57" s="232" t="s">
        <v>35</v>
      </c>
      <c r="Y57" s="231"/>
      <c r="Z57" s="233" t="s">
        <v>236</v>
      </c>
      <c r="AA57" s="235"/>
      <c r="AB57" s="232" t="s">
        <v>35</v>
      </c>
      <c r="AC57" s="235"/>
      <c r="AD57" s="232" t="s">
        <v>40</v>
      </c>
      <c r="AE57" s="237" t="s">
        <v>70</v>
      </c>
      <c r="AF57" s="238" t="str">
        <f t="shared" si="0"/>
        <v/>
      </c>
      <c r="AG57" s="241" t="s">
        <v>252</v>
      </c>
      <c r="AH57" s="244" t="str">
        <f t="shared" si="1"/>
        <v/>
      </c>
    </row>
    <row r="58" spans="1:34" ht="36.75" customHeight="1">
      <c r="A58" s="159">
        <f t="shared" si="2"/>
        <v>47</v>
      </c>
      <c r="B58" s="165" t="str">
        <f>IF('(入力①) 基本情報入力シート'!C79="","",'(入力①) 基本情報入力シート'!C79)</f>
        <v/>
      </c>
      <c r="C58" s="170" t="str">
        <f>IF('(入力①) 基本情報入力シート'!D79="","",'(入力①) 基本情報入力シート'!D79)</f>
        <v/>
      </c>
      <c r="D58" s="173" t="str">
        <f>IF('(入力①) 基本情報入力シート'!E79="","",'(入力①) 基本情報入力シート'!E79)</f>
        <v/>
      </c>
      <c r="E58" s="173" t="str">
        <f>IF('(入力①) 基本情報入力シート'!F79="","",'(入力①) 基本情報入力シート'!F79)</f>
        <v/>
      </c>
      <c r="F58" s="173" t="str">
        <f>IF('(入力①) 基本情報入力シート'!G79="","",'(入力①) 基本情報入力シート'!G79)</f>
        <v/>
      </c>
      <c r="G58" s="173" t="str">
        <f>IF('(入力①) 基本情報入力シート'!H79="","",'(入力①) 基本情報入力シート'!H79)</f>
        <v/>
      </c>
      <c r="H58" s="173" t="str">
        <f>IF('(入力①) 基本情報入力シート'!I79="","",'(入力①) 基本情報入力シート'!I79)</f>
        <v/>
      </c>
      <c r="I58" s="173" t="str">
        <f>IF('(入力①) 基本情報入力シート'!J79="","",'(入力①) 基本情報入力シート'!J79)</f>
        <v/>
      </c>
      <c r="J58" s="173" t="str">
        <f>IF('(入力①) 基本情報入力シート'!K79="","",'(入力①) 基本情報入力シート'!K79)</f>
        <v/>
      </c>
      <c r="K58" s="178" t="str">
        <f>IF('(入力①) 基本情報入力シート'!L79="","",'(入力①) 基本情報入力シート'!L79)</f>
        <v/>
      </c>
      <c r="L58" s="182" t="str">
        <f>IF('(入力①) 基本情報入力シート'!M79="","",'(入力①) 基本情報入力シート'!M79)</f>
        <v/>
      </c>
      <c r="M58" s="182" t="str">
        <f>IF('(入力①) 基本情報入力シート'!R79="","",'(入力①) 基本情報入力シート'!R79)</f>
        <v/>
      </c>
      <c r="N58" s="182" t="str">
        <f>IF('(入力①) 基本情報入力シート'!W79="","",'(入力①) 基本情報入力シート'!W79)</f>
        <v/>
      </c>
      <c r="O58" s="159" t="str">
        <f>IF('(入力①) 基本情報入力シート'!X79="","",'(入力①) 基本情報入力シート'!X79)</f>
        <v/>
      </c>
      <c r="P58" s="198" t="str">
        <f>IF('(入力①) 基本情報入力シート'!Y79="","",'(入力①) 基本情報入力シート'!Y79)</f>
        <v/>
      </c>
      <c r="Q58" s="204" t="str">
        <f>IF('(入力①) 基本情報入力シート'!Z79="","",'(入力①) 基本情報入力シート'!Z79)</f>
        <v/>
      </c>
      <c r="R58" s="208" t="str">
        <f>IF('(入力①) 基本情報入力シート'!AA79="","",'(入力①) 基本情報入力シート'!AA79)</f>
        <v/>
      </c>
      <c r="S58" s="212"/>
      <c r="T58" s="217"/>
      <c r="U58" s="221" t="str">
        <f>IF(P58="","",VLOOKUP(P58,'【参考】数式用'!$A$5:$I$38,MATCH(T58,'【参考】数式用'!$C$4:$G$4,0)+2,0))</f>
        <v/>
      </c>
      <c r="V58" s="225" t="s">
        <v>249</v>
      </c>
      <c r="W58" s="231"/>
      <c r="X58" s="232" t="s">
        <v>35</v>
      </c>
      <c r="Y58" s="231"/>
      <c r="Z58" s="233" t="s">
        <v>236</v>
      </c>
      <c r="AA58" s="235"/>
      <c r="AB58" s="232" t="s">
        <v>35</v>
      </c>
      <c r="AC58" s="235"/>
      <c r="AD58" s="232" t="s">
        <v>40</v>
      </c>
      <c r="AE58" s="237" t="s">
        <v>70</v>
      </c>
      <c r="AF58" s="238" t="str">
        <f t="shared" si="0"/>
        <v/>
      </c>
      <c r="AG58" s="241" t="s">
        <v>252</v>
      </c>
      <c r="AH58" s="244" t="str">
        <f t="shared" si="1"/>
        <v/>
      </c>
    </row>
    <row r="59" spans="1:34" ht="36.75" customHeight="1">
      <c r="A59" s="159">
        <f t="shared" si="2"/>
        <v>48</v>
      </c>
      <c r="B59" s="165" t="str">
        <f>IF('(入力①) 基本情報入力シート'!C80="","",'(入力①) 基本情報入力シート'!C80)</f>
        <v/>
      </c>
      <c r="C59" s="170" t="str">
        <f>IF('(入力①) 基本情報入力シート'!D80="","",'(入力①) 基本情報入力シート'!D80)</f>
        <v/>
      </c>
      <c r="D59" s="173" t="str">
        <f>IF('(入力①) 基本情報入力シート'!E80="","",'(入力①) 基本情報入力シート'!E80)</f>
        <v/>
      </c>
      <c r="E59" s="173" t="str">
        <f>IF('(入力①) 基本情報入力シート'!F80="","",'(入力①) 基本情報入力シート'!F80)</f>
        <v/>
      </c>
      <c r="F59" s="173" t="str">
        <f>IF('(入力①) 基本情報入力シート'!G80="","",'(入力①) 基本情報入力シート'!G80)</f>
        <v/>
      </c>
      <c r="G59" s="173" t="str">
        <f>IF('(入力①) 基本情報入力シート'!H80="","",'(入力①) 基本情報入力シート'!H80)</f>
        <v/>
      </c>
      <c r="H59" s="173" t="str">
        <f>IF('(入力①) 基本情報入力シート'!I80="","",'(入力①) 基本情報入力シート'!I80)</f>
        <v/>
      </c>
      <c r="I59" s="173" t="str">
        <f>IF('(入力①) 基本情報入力シート'!J80="","",'(入力①) 基本情報入力シート'!J80)</f>
        <v/>
      </c>
      <c r="J59" s="173" t="str">
        <f>IF('(入力①) 基本情報入力シート'!K80="","",'(入力①) 基本情報入力シート'!K80)</f>
        <v/>
      </c>
      <c r="K59" s="178" t="str">
        <f>IF('(入力①) 基本情報入力シート'!L80="","",'(入力①) 基本情報入力シート'!L80)</f>
        <v/>
      </c>
      <c r="L59" s="182" t="str">
        <f>IF('(入力①) 基本情報入力シート'!M80="","",'(入力①) 基本情報入力シート'!M80)</f>
        <v/>
      </c>
      <c r="M59" s="182" t="str">
        <f>IF('(入力①) 基本情報入力シート'!R80="","",'(入力①) 基本情報入力シート'!R80)</f>
        <v/>
      </c>
      <c r="N59" s="182" t="str">
        <f>IF('(入力①) 基本情報入力シート'!W80="","",'(入力①) 基本情報入力シート'!W80)</f>
        <v/>
      </c>
      <c r="O59" s="159" t="str">
        <f>IF('(入力①) 基本情報入力シート'!X80="","",'(入力①) 基本情報入力シート'!X80)</f>
        <v/>
      </c>
      <c r="P59" s="198" t="str">
        <f>IF('(入力①) 基本情報入力シート'!Y80="","",'(入力①) 基本情報入力シート'!Y80)</f>
        <v/>
      </c>
      <c r="Q59" s="204" t="str">
        <f>IF('(入力①) 基本情報入力シート'!Z80="","",'(入力①) 基本情報入力シート'!Z80)</f>
        <v/>
      </c>
      <c r="R59" s="208" t="str">
        <f>IF('(入力①) 基本情報入力シート'!AA80="","",'(入力①) 基本情報入力シート'!AA80)</f>
        <v/>
      </c>
      <c r="S59" s="212"/>
      <c r="T59" s="217"/>
      <c r="U59" s="221" t="str">
        <f>IF(P59="","",VLOOKUP(P59,'【参考】数式用'!$A$5:$I$38,MATCH(T59,'【参考】数式用'!$C$4:$G$4,0)+2,0))</f>
        <v/>
      </c>
      <c r="V59" s="225" t="s">
        <v>249</v>
      </c>
      <c r="W59" s="231"/>
      <c r="X59" s="232" t="s">
        <v>35</v>
      </c>
      <c r="Y59" s="231"/>
      <c r="Z59" s="233" t="s">
        <v>236</v>
      </c>
      <c r="AA59" s="235"/>
      <c r="AB59" s="232" t="s">
        <v>35</v>
      </c>
      <c r="AC59" s="235"/>
      <c r="AD59" s="232" t="s">
        <v>40</v>
      </c>
      <c r="AE59" s="237" t="s">
        <v>70</v>
      </c>
      <c r="AF59" s="238" t="str">
        <f t="shared" si="0"/>
        <v/>
      </c>
      <c r="AG59" s="241" t="s">
        <v>252</v>
      </c>
      <c r="AH59" s="244" t="str">
        <f t="shared" si="1"/>
        <v/>
      </c>
    </row>
    <row r="60" spans="1:34" ht="36.75" customHeight="1">
      <c r="A60" s="159">
        <f t="shared" si="2"/>
        <v>49</v>
      </c>
      <c r="B60" s="165" t="str">
        <f>IF('(入力①) 基本情報入力シート'!C81="","",'(入力①) 基本情報入力シート'!C81)</f>
        <v/>
      </c>
      <c r="C60" s="170" t="str">
        <f>IF('(入力①) 基本情報入力シート'!D81="","",'(入力①) 基本情報入力シート'!D81)</f>
        <v/>
      </c>
      <c r="D60" s="173" t="str">
        <f>IF('(入力①) 基本情報入力シート'!E81="","",'(入力①) 基本情報入力シート'!E81)</f>
        <v/>
      </c>
      <c r="E60" s="173" t="str">
        <f>IF('(入力①) 基本情報入力シート'!F81="","",'(入力①) 基本情報入力シート'!F81)</f>
        <v/>
      </c>
      <c r="F60" s="173" t="str">
        <f>IF('(入力①) 基本情報入力シート'!G81="","",'(入力①) 基本情報入力シート'!G81)</f>
        <v/>
      </c>
      <c r="G60" s="173" t="str">
        <f>IF('(入力①) 基本情報入力シート'!H81="","",'(入力①) 基本情報入力シート'!H81)</f>
        <v/>
      </c>
      <c r="H60" s="173" t="str">
        <f>IF('(入力①) 基本情報入力シート'!I81="","",'(入力①) 基本情報入力シート'!I81)</f>
        <v/>
      </c>
      <c r="I60" s="173" t="str">
        <f>IF('(入力①) 基本情報入力シート'!J81="","",'(入力①) 基本情報入力シート'!J81)</f>
        <v/>
      </c>
      <c r="J60" s="173" t="str">
        <f>IF('(入力①) 基本情報入力シート'!K81="","",'(入力①) 基本情報入力シート'!K81)</f>
        <v/>
      </c>
      <c r="K60" s="178" t="str">
        <f>IF('(入力①) 基本情報入力シート'!L81="","",'(入力①) 基本情報入力シート'!L81)</f>
        <v/>
      </c>
      <c r="L60" s="182" t="str">
        <f>IF('(入力①) 基本情報入力シート'!M81="","",'(入力①) 基本情報入力シート'!M81)</f>
        <v/>
      </c>
      <c r="M60" s="182" t="str">
        <f>IF('(入力①) 基本情報入力シート'!R81="","",'(入力①) 基本情報入力シート'!R81)</f>
        <v/>
      </c>
      <c r="N60" s="182" t="str">
        <f>IF('(入力①) 基本情報入力シート'!W81="","",'(入力①) 基本情報入力シート'!W81)</f>
        <v/>
      </c>
      <c r="O60" s="159" t="str">
        <f>IF('(入力①) 基本情報入力シート'!X81="","",'(入力①) 基本情報入力シート'!X81)</f>
        <v/>
      </c>
      <c r="P60" s="198" t="str">
        <f>IF('(入力①) 基本情報入力シート'!Y81="","",'(入力①) 基本情報入力シート'!Y81)</f>
        <v/>
      </c>
      <c r="Q60" s="204" t="str">
        <f>IF('(入力①) 基本情報入力シート'!Z81="","",'(入力①) 基本情報入力シート'!Z81)</f>
        <v/>
      </c>
      <c r="R60" s="208" t="str">
        <f>IF('(入力①) 基本情報入力シート'!AA81="","",'(入力①) 基本情報入力シート'!AA81)</f>
        <v/>
      </c>
      <c r="S60" s="212"/>
      <c r="T60" s="217"/>
      <c r="U60" s="221" t="str">
        <f>IF(P60="","",VLOOKUP(P60,'【参考】数式用'!$A$5:$I$38,MATCH(T60,'【参考】数式用'!$C$4:$G$4,0)+2,0))</f>
        <v/>
      </c>
      <c r="V60" s="225" t="s">
        <v>249</v>
      </c>
      <c r="W60" s="231"/>
      <c r="X60" s="232" t="s">
        <v>35</v>
      </c>
      <c r="Y60" s="231"/>
      <c r="Z60" s="233" t="s">
        <v>236</v>
      </c>
      <c r="AA60" s="235"/>
      <c r="AB60" s="232" t="s">
        <v>35</v>
      </c>
      <c r="AC60" s="235"/>
      <c r="AD60" s="232" t="s">
        <v>40</v>
      </c>
      <c r="AE60" s="237" t="s">
        <v>70</v>
      </c>
      <c r="AF60" s="238" t="str">
        <f t="shared" si="0"/>
        <v/>
      </c>
      <c r="AG60" s="241" t="s">
        <v>252</v>
      </c>
      <c r="AH60" s="244" t="str">
        <f t="shared" si="1"/>
        <v/>
      </c>
    </row>
    <row r="61" spans="1:34" ht="36.75" customHeight="1">
      <c r="A61" s="159">
        <f t="shared" si="2"/>
        <v>50</v>
      </c>
      <c r="B61" s="165" t="str">
        <f>IF('(入力①) 基本情報入力シート'!C82="","",'(入力①) 基本情報入力シート'!C82)</f>
        <v/>
      </c>
      <c r="C61" s="170" t="str">
        <f>IF('(入力①) 基本情報入力シート'!D82="","",'(入力①) 基本情報入力シート'!D82)</f>
        <v/>
      </c>
      <c r="D61" s="173" t="str">
        <f>IF('(入力①) 基本情報入力シート'!E82="","",'(入力①) 基本情報入力シート'!E82)</f>
        <v/>
      </c>
      <c r="E61" s="173" t="str">
        <f>IF('(入力①) 基本情報入力シート'!F82="","",'(入力①) 基本情報入力シート'!F82)</f>
        <v/>
      </c>
      <c r="F61" s="173" t="str">
        <f>IF('(入力①) 基本情報入力シート'!G82="","",'(入力①) 基本情報入力シート'!G82)</f>
        <v/>
      </c>
      <c r="G61" s="173" t="str">
        <f>IF('(入力①) 基本情報入力シート'!H82="","",'(入力①) 基本情報入力シート'!H82)</f>
        <v/>
      </c>
      <c r="H61" s="173" t="str">
        <f>IF('(入力①) 基本情報入力シート'!I82="","",'(入力①) 基本情報入力シート'!I82)</f>
        <v/>
      </c>
      <c r="I61" s="173" t="str">
        <f>IF('(入力①) 基本情報入力シート'!J82="","",'(入力①) 基本情報入力シート'!J82)</f>
        <v/>
      </c>
      <c r="J61" s="173" t="str">
        <f>IF('(入力①) 基本情報入力シート'!K82="","",'(入力①) 基本情報入力シート'!K82)</f>
        <v/>
      </c>
      <c r="K61" s="178" t="str">
        <f>IF('(入力①) 基本情報入力シート'!L82="","",'(入力①) 基本情報入力シート'!L82)</f>
        <v/>
      </c>
      <c r="L61" s="182" t="str">
        <f>IF('(入力①) 基本情報入力シート'!M82="","",'(入力①) 基本情報入力シート'!M82)</f>
        <v/>
      </c>
      <c r="M61" s="182" t="str">
        <f>IF('(入力①) 基本情報入力シート'!R82="","",'(入力①) 基本情報入力シート'!R82)</f>
        <v/>
      </c>
      <c r="N61" s="182" t="str">
        <f>IF('(入力①) 基本情報入力シート'!W82="","",'(入力①) 基本情報入力シート'!W82)</f>
        <v/>
      </c>
      <c r="O61" s="159" t="str">
        <f>IF('(入力①) 基本情報入力シート'!X82="","",'(入力①) 基本情報入力シート'!X82)</f>
        <v/>
      </c>
      <c r="P61" s="198" t="str">
        <f>IF('(入力①) 基本情報入力シート'!Y82="","",'(入力①) 基本情報入力シート'!Y82)</f>
        <v/>
      </c>
      <c r="Q61" s="204" t="str">
        <f>IF('(入力①) 基本情報入力シート'!Z82="","",'(入力①) 基本情報入力シート'!Z82)</f>
        <v/>
      </c>
      <c r="R61" s="208" t="str">
        <f>IF('(入力①) 基本情報入力シート'!AA82="","",'(入力①) 基本情報入力シート'!AA82)</f>
        <v/>
      </c>
      <c r="S61" s="212"/>
      <c r="T61" s="217"/>
      <c r="U61" s="221" t="str">
        <f>IF(P61="","",VLOOKUP(P61,'【参考】数式用'!$A$5:$I$38,MATCH(T61,'【参考】数式用'!$C$4:$G$4,0)+2,0))</f>
        <v/>
      </c>
      <c r="V61" s="225" t="s">
        <v>249</v>
      </c>
      <c r="W61" s="231"/>
      <c r="X61" s="232" t="s">
        <v>35</v>
      </c>
      <c r="Y61" s="231"/>
      <c r="Z61" s="233" t="s">
        <v>236</v>
      </c>
      <c r="AA61" s="235"/>
      <c r="AB61" s="232" t="s">
        <v>35</v>
      </c>
      <c r="AC61" s="235"/>
      <c r="AD61" s="232" t="s">
        <v>40</v>
      </c>
      <c r="AE61" s="237" t="s">
        <v>70</v>
      </c>
      <c r="AF61" s="238" t="str">
        <f t="shared" si="0"/>
        <v/>
      </c>
      <c r="AG61" s="241" t="s">
        <v>252</v>
      </c>
      <c r="AH61" s="244" t="str">
        <f t="shared" si="1"/>
        <v/>
      </c>
    </row>
    <row r="62" spans="1:34" ht="36.75" customHeight="1">
      <c r="A62" s="159">
        <f t="shared" si="2"/>
        <v>51</v>
      </c>
      <c r="B62" s="165" t="str">
        <f>IF('(入力①) 基本情報入力シート'!C83="","",'(入力①) 基本情報入力シート'!C83)</f>
        <v/>
      </c>
      <c r="C62" s="170" t="str">
        <f>IF('(入力①) 基本情報入力シート'!D83="","",'(入力①) 基本情報入力シート'!D83)</f>
        <v/>
      </c>
      <c r="D62" s="173" t="str">
        <f>IF('(入力①) 基本情報入力シート'!E83="","",'(入力①) 基本情報入力シート'!E83)</f>
        <v/>
      </c>
      <c r="E62" s="173" t="str">
        <f>IF('(入力①) 基本情報入力シート'!F83="","",'(入力①) 基本情報入力シート'!F83)</f>
        <v/>
      </c>
      <c r="F62" s="173" t="str">
        <f>IF('(入力①) 基本情報入力シート'!G83="","",'(入力①) 基本情報入力シート'!G83)</f>
        <v/>
      </c>
      <c r="G62" s="173" t="str">
        <f>IF('(入力①) 基本情報入力シート'!H83="","",'(入力①) 基本情報入力シート'!H83)</f>
        <v/>
      </c>
      <c r="H62" s="173" t="str">
        <f>IF('(入力①) 基本情報入力シート'!I83="","",'(入力①) 基本情報入力シート'!I83)</f>
        <v/>
      </c>
      <c r="I62" s="173" t="str">
        <f>IF('(入力①) 基本情報入力シート'!J83="","",'(入力①) 基本情報入力シート'!J83)</f>
        <v/>
      </c>
      <c r="J62" s="173" t="str">
        <f>IF('(入力①) 基本情報入力シート'!K83="","",'(入力①) 基本情報入力シート'!K83)</f>
        <v/>
      </c>
      <c r="K62" s="178" t="str">
        <f>IF('(入力①) 基本情報入力シート'!L83="","",'(入力①) 基本情報入力シート'!L83)</f>
        <v/>
      </c>
      <c r="L62" s="182" t="str">
        <f>IF('(入力①) 基本情報入力シート'!M83="","",'(入力①) 基本情報入力シート'!M83)</f>
        <v/>
      </c>
      <c r="M62" s="182" t="str">
        <f>IF('(入力①) 基本情報入力シート'!R83="","",'(入力①) 基本情報入力シート'!R83)</f>
        <v/>
      </c>
      <c r="N62" s="182" t="str">
        <f>IF('(入力①) 基本情報入力シート'!W83="","",'(入力①) 基本情報入力シート'!W83)</f>
        <v/>
      </c>
      <c r="O62" s="159" t="str">
        <f>IF('(入力①) 基本情報入力シート'!X83="","",'(入力①) 基本情報入力シート'!X83)</f>
        <v/>
      </c>
      <c r="P62" s="198" t="str">
        <f>IF('(入力①) 基本情報入力シート'!Y83="","",'(入力①) 基本情報入力シート'!Y83)</f>
        <v/>
      </c>
      <c r="Q62" s="204" t="str">
        <f>IF('(入力①) 基本情報入力シート'!Z83="","",'(入力①) 基本情報入力シート'!Z83)</f>
        <v/>
      </c>
      <c r="R62" s="208" t="str">
        <f>IF('(入力①) 基本情報入力シート'!AA83="","",'(入力①) 基本情報入力シート'!AA83)</f>
        <v/>
      </c>
      <c r="S62" s="212"/>
      <c r="T62" s="217"/>
      <c r="U62" s="221" t="str">
        <f>IF(P62="","",VLOOKUP(P62,'【参考】数式用'!$A$5:$I$38,MATCH(T62,'【参考】数式用'!$C$4:$G$4,0)+2,0))</f>
        <v/>
      </c>
      <c r="V62" s="225" t="s">
        <v>249</v>
      </c>
      <c r="W62" s="231"/>
      <c r="X62" s="232" t="s">
        <v>35</v>
      </c>
      <c r="Y62" s="231"/>
      <c r="Z62" s="233" t="s">
        <v>236</v>
      </c>
      <c r="AA62" s="235"/>
      <c r="AB62" s="232" t="s">
        <v>35</v>
      </c>
      <c r="AC62" s="235"/>
      <c r="AD62" s="232" t="s">
        <v>40</v>
      </c>
      <c r="AE62" s="237" t="s">
        <v>70</v>
      </c>
      <c r="AF62" s="238" t="str">
        <f t="shared" si="0"/>
        <v/>
      </c>
      <c r="AG62" s="241" t="s">
        <v>252</v>
      </c>
      <c r="AH62" s="244" t="str">
        <f t="shared" si="1"/>
        <v/>
      </c>
    </row>
    <row r="63" spans="1:34" ht="36.75" customHeight="1">
      <c r="A63" s="159">
        <f t="shared" si="2"/>
        <v>52</v>
      </c>
      <c r="B63" s="165" t="str">
        <f>IF('(入力①) 基本情報入力シート'!C84="","",'(入力①) 基本情報入力シート'!C84)</f>
        <v/>
      </c>
      <c r="C63" s="170" t="str">
        <f>IF('(入力①) 基本情報入力シート'!D84="","",'(入力①) 基本情報入力シート'!D84)</f>
        <v/>
      </c>
      <c r="D63" s="173" t="str">
        <f>IF('(入力①) 基本情報入力シート'!E84="","",'(入力①) 基本情報入力シート'!E84)</f>
        <v/>
      </c>
      <c r="E63" s="173" t="str">
        <f>IF('(入力①) 基本情報入力シート'!F84="","",'(入力①) 基本情報入力シート'!F84)</f>
        <v/>
      </c>
      <c r="F63" s="173" t="str">
        <f>IF('(入力①) 基本情報入力シート'!G84="","",'(入力①) 基本情報入力シート'!G84)</f>
        <v/>
      </c>
      <c r="G63" s="173" t="str">
        <f>IF('(入力①) 基本情報入力シート'!H84="","",'(入力①) 基本情報入力シート'!H84)</f>
        <v/>
      </c>
      <c r="H63" s="173" t="str">
        <f>IF('(入力①) 基本情報入力シート'!I84="","",'(入力①) 基本情報入力シート'!I84)</f>
        <v/>
      </c>
      <c r="I63" s="173" t="str">
        <f>IF('(入力①) 基本情報入力シート'!J84="","",'(入力①) 基本情報入力シート'!J84)</f>
        <v/>
      </c>
      <c r="J63" s="173" t="str">
        <f>IF('(入力①) 基本情報入力シート'!K84="","",'(入力①) 基本情報入力シート'!K84)</f>
        <v/>
      </c>
      <c r="K63" s="178" t="str">
        <f>IF('(入力①) 基本情報入力シート'!L84="","",'(入力①) 基本情報入力シート'!L84)</f>
        <v/>
      </c>
      <c r="L63" s="182" t="str">
        <f>IF('(入力①) 基本情報入力シート'!M84="","",'(入力①) 基本情報入力シート'!M84)</f>
        <v/>
      </c>
      <c r="M63" s="182" t="str">
        <f>IF('(入力①) 基本情報入力シート'!R84="","",'(入力①) 基本情報入力シート'!R84)</f>
        <v/>
      </c>
      <c r="N63" s="182" t="str">
        <f>IF('(入力①) 基本情報入力シート'!W84="","",'(入力①) 基本情報入力シート'!W84)</f>
        <v/>
      </c>
      <c r="O63" s="159" t="str">
        <f>IF('(入力①) 基本情報入力シート'!X84="","",'(入力①) 基本情報入力シート'!X84)</f>
        <v/>
      </c>
      <c r="P63" s="198" t="str">
        <f>IF('(入力①) 基本情報入力シート'!Y84="","",'(入力①) 基本情報入力シート'!Y84)</f>
        <v/>
      </c>
      <c r="Q63" s="204" t="str">
        <f>IF('(入力①) 基本情報入力シート'!Z84="","",'(入力①) 基本情報入力シート'!Z84)</f>
        <v/>
      </c>
      <c r="R63" s="208" t="str">
        <f>IF('(入力①) 基本情報入力シート'!AA84="","",'(入力①) 基本情報入力シート'!AA84)</f>
        <v/>
      </c>
      <c r="S63" s="212"/>
      <c r="T63" s="217"/>
      <c r="U63" s="221" t="str">
        <f>IF(P63="","",VLOOKUP(P63,'【参考】数式用'!$A$5:$I$38,MATCH(T63,'【参考】数式用'!$C$4:$G$4,0)+2,0))</f>
        <v/>
      </c>
      <c r="V63" s="225" t="s">
        <v>249</v>
      </c>
      <c r="W63" s="231"/>
      <c r="X63" s="232" t="s">
        <v>35</v>
      </c>
      <c r="Y63" s="231"/>
      <c r="Z63" s="233" t="s">
        <v>236</v>
      </c>
      <c r="AA63" s="235"/>
      <c r="AB63" s="232" t="s">
        <v>35</v>
      </c>
      <c r="AC63" s="235"/>
      <c r="AD63" s="232" t="s">
        <v>40</v>
      </c>
      <c r="AE63" s="237" t="s">
        <v>70</v>
      </c>
      <c r="AF63" s="238" t="str">
        <f t="shared" si="0"/>
        <v/>
      </c>
      <c r="AG63" s="241" t="s">
        <v>252</v>
      </c>
      <c r="AH63" s="244" t="str">
        <f t="shared" si="1"/>
        <v/>
      </c>
    </row>
    <row r="64" spans="1:34" ht="36.75" customHeight="1">
      <c r="A64" s="159">
        <f t="shared" si="2"/>
        <v>53</v>
      </c>
      <c r="B64" s="165" t="str">
        <f>IF('(入力①) 基本情報入力シート'!C85="","",'(入力①) 基本情報入力シート'!C85)</f>
        <v/>
      </c>
      <c r="C64" s="170" t="str">
        <f>IF('(入力①) 基本情報入力シート'!D85="","",'(入力①) 基本情報入力シート'!D85)</f>
        <v/>
      </c>
      <c r="D64" s="173" t="str">
        <f>IF('(入力①) 基本情報入力シート'!E85="","",'(入力①) 基本情報入力シート'!E85)</f>
        <v/>
      </c>
      <c r="E64" s="173" t="str">
        <f>IF('(入力①) 基本情報入力シート'!F85="","",'(入力①) 基本情報入力シート'!F85)</f>
        <v/>
      </c>
      <c r="F64" s="173" t="str">
        <f>IF('(入力①) 基本情報入力シート'!G85="","",'(入力①) 基本情報入力シート'!G85)</f>
        <v/>
      </c>
      <c r="G64" s="173" t="str">
        <f>IF('(入力①) 基本情報入力シート'!H85="","",'(入力①) 基本情報入力シート'!H85)</f>
        <v/>
      </c>
      <c r="H64" s="173" t="str">
        <f>IF('(入力①) 基本情報入力シート'!I85="","",'(入力①) 基本情報入力シート'!I85)</f>
        <v/>
      </c>
      <c r="I64" s="173" t="str">
        <f>IF('(入力①) 基本情報入力シート'!J85="","",'(入力①) 基本情報入力シート'!J85)</f>
        <v/>
      </c>
      <c r="J64" s="173" t="str">
        <f>IF('(入力①) 基本情報入力シート'!K85="","",'(入力①) 基本情報入力シート'!K85)</f>
        <v/>
      </c>
      <c r="K64" s="178" t="str">
        <f>IF('(入力①) 基本情報入力シート'!L85="","",'(入力①) 基本情報入力シート'!L85)</f>
        <v/>
      </c>
      <c r="L64" s="182" t="str">
        <f>IF('(入力①) 基本情報入力シート'!M85="","",'(入力①) 基本情報入力シート'!M85)</f>
        <v/>
      </c>
      <c r="M64" s="182" t="str">
        <f>IF('(入力①) 基本情報入力シート'!R85="","",'(入力①) 基本情報入力シート'!R85)</f>
        <v/>
      </c>
      <c r="N64" s="182" t="str">
        <f>IF('(入力①) 基本情報入力シート'!W85="","",'(入力①) 基本情報入力シート'!W85)</f>
        <v/>
      </c>
      <c r="O64" s="159" t="str">
        <f>IF('(入力①) 基本情報入力シート'!X85="","",'(入力①) 基本情報入力シート'!X85)</f>
        <v/>
      </c>
      <c r="P64" s="198" t="str">
        <f>IF('(入力①) 基本情報入力シート'!Y85="","",'(入力①) 基本情報入力シート'!Y85)</f>
        <v/>
      </c>
      <c r="Q64" s="204" t="str">
        <f>IF('(入力①) 基本情報入力シート'!Z85="","",'(入力①) 基本情報入力シート'!Z85)</f>
        <v/>
      </c>
      <c r="R64" s="208" t="str">
        <f>IF('(入力①) 基本情報入力シート'!AA85="","",'(入力①) 基本情報入力シート'!AA85)</f>
        <v/>
      </c>
      <c r="S64" s="212"/>
      <c r="T64" s="217"/>
      <c r="U64" s="221" t="str">
        <f>IF(P64="","",VLOOKUP(P64,'【参考】数式用'!$A$5:$I$38,MATCH(T64,'【参考】数式用'!$C$4:$G$4,0)+2,0))</f>
        <v/>
      </c>
      <c r="V64" s="225" t="s">
        <v>249</v>
      </c>
      <c r="W64" s="231"/>
      <c r="X64" s="232" t="s">
        <v>35</v>
      </c>
      <c r="Y64" s="231"/>
      <c r="Z64" s="233" t="s">
        <v>236</v>
      </c>
      <c r="AA64" s="235"/>
      <c r="AB64" s="232" t="s">
        <v>35</v>
      </c>
      <c r="AC64" s="235"/>
      <c r="AD64" s="232" t="s">
        <v>40</v>
      </c>
      <c r="AE64" s="237" t="s">
        <v>70</v>
      </c>
      <c r="AF64" s="238" t="str">
        <f t="shared" si="0"/>
        <v/>
      </c>
      <c r="AG64" s="241" t="s">
        <v>252</v>
      </c>
      <c r="AH64" s="244" t="str">
        <f t="shared" si="1"/>
        <v/>
      </c>
    </row>
    <row r="65" spans="1:34" ht="36.75" customHeight="1">
      <c r="A65" s="159">
        <f t="shared" si="2"/>
        <v>54</v>
      </c>
      <c r="B65" s="165" t="str">
        <f>IF('(入力①) 基本情報入力シート'!C86="","",'(入力①) 基本情報入力シート'!C86)</f>
        <v/>
      </c>
      <c r="C65" s="170" t="str">
        <f>IF('(入力①) 基本情報入力シート'!D86="","",'(入力①) 基本情報入力シート'!D86)</f>
        <v/>
      </c>
      <c r="D65" s="173" t="str">
        <f>IF('(入力①) 基本情報入力シート'!E86="","",'(入力①) 基本情報入力シート'!E86)</f>
        <v/>
      </c>
      <c r="E65" s="173" t="str">
        <f>IF('(入力①) 基本情報入力シート'!F86="","",'(入力①) 基本情報入力シート'!F86)</f>
        <v/>
      </c>
      <c r="F65" s="173" t="str">
        <f>IF('(入力①) 基本情報入力シート'!G86="","",'(入力①) 基本情報入力シート'!G86)</f>
        <v/>
      </c>
      <c r="G65" s="173" t="str">
        <f>IF('(入力①) 基本情報入力シート'!H86="","",'(入力①) 基本情報入力シート'!H86)</f>
        <v/>
      </c>
      <c r="H65" s="173" t="str">
        <f>IF('(入力①) 基本情報入力シート'!I86="","",'(入力①) 基本情報入力シート'!I86)</f>
        <v/>
      </c>
      <c r="I65" s="173" t="str">
        <f>IF('(入力①) 基本情報入力シート'!J86="","",'(入力①) 基本情報入力シート'!J86)</f>
        <v/>
      </c>
      <c r="J65" s="173" t="str">
        <f>IF('(入力①) 基本情報入力シート'!K86="","",'(入力①) 基本情報入力シート'!K86)</f>
        <v/>
      </c>
      <c r="K65" s="178" t="str">
        <f>IF('(入力①) 基本情報入力シート'!L86="","",'(入力①) 基本情報入力シート'!L86)</f>
        <v/>
      </c>
      <c r="L65" s="182" t="str">
        <f>IF('(入力①) 基本情報入力シート'!M86="","",'(入力①) 基本情報入力シート'!M86)</f>
        <v/>
      </c>
      <c r="M65" s="182" t="str">
        <f>IF('(入力①) 基本情報入力シート'!R86="","",'(入力①) 基本情報入力シート'!R86)</f>
        <v/>
      </c>
      <c r="N65" s="182" t="str">
        <f>IF('(入力①) 基本情報入力シート'!W86="","",'(入力①) 基本情報入力シート'!W86)</f>
        <v/>
      </c>
      <c r="O65" s="159" t="str">
        <f>IF('(入力①) 基本情報入力シート'!X86="","",'(入力①) 基本情報入力シート'!X86)</f>
        <v/>
      </c>
      <c r="P65" s="198" t="str">
        <f>IF('(入力①) 基本情報入力シート'!Y86="","",'(入力①) 基本情報入力シート'!Y86)</f>
        <v/>
      </c>
      <c r="Q65" s="204" t="str">
        <f>IF('(入力①) 基本情報入力シート'!Z86="","",'(入力①) 基本情報入力シート'!Z86)</f>
        <v/>
      </c>
      <c r="R65" s="208" t="str">
        <f>IF('(入力①) 基本情報入力シート'!AA86="","",'(入力①) 基本情報入力シート'!AA86)</f>
        <v/>
      </c>
      <c r="S65" s="212"/>
      <c r="T65" s="217"/>
      <c r="U65" s="221" t="str">
        <f>IF(P65="","",VLOOKUP(P65,'【参考】数式用'!$A$5:$I$38,MATCH(T65,'【参考】数式用'!$C$4:$G$4,0)+2,0))</f>
        <v/>
      </c>
      <c r="V65" s="225" t="s">
        <v>249</v>
      </c>
      <c r="W65" s="231"/>
      <c r="X65" s="232" t="s">
        <v>35</v>
      </c>
      <c r="Y65" s="231"/>
      <c r="Z65" s="233" t="s">
        <v>236</v>
      </c>
      <c r="AA65" s="235"/>
      <c r="AB65" s="232" t="s">
        <v>35</v>
      </c>
      <c r="AC65" s="235"/>
      <c r="AD65" s="232" t="s">
        <v>40</v>
      </c>
      <c r="AE65" s="237" t="s">
        <v>70</v>
      </c>
      <c r="AF65" s="238" t="str">
        <f t="shared" si="0"/>
        <v/>
      </c>
      <c r="AG65" s="241" t="s">
        <v>252</v>
      </c>
      <c r="AH65" s="244" t="str">
        <f t="shared" si="1"/>
        <v/>
      </c>
    </row>
    <row r="66" spans="1:34" ht="36.75" customHeight="1">
      <c r="A66" s="159">
        <f t="shared" si="2"/>
        <v>55</v>
      </c>
      <c r="B66" s="165" t="str">
        <f>IF('(入力①) 基本情報入力シート'!C87="","",'(入力①) 基本情報入力シート'!C87)</f>
        <v/>
      </c>
      <c r="C66" s="170" t="str">
        <f>IF('(入力①) 基本情報入力シート'!D87="","",'(入力①) 基本情報入力シート'!D87)</f>
        <v/>
      </c>
      <c r="D66" s="173" t="str">
        <f>IF('(入力①) 基本情報入力シート'!E87="","",'(入力①) 基本情報入力シート'!E87)</f>
        <v/>
      </c>
      <c r="E66" s="173" t="str">
        <f>IF('(入力①) 基本情報入力シート'!F87="","",'(入力①) 基本情報入力シート'!F87)</f>
        <v/>
      </c>
      <c r="F66" s="173" t="str">
        <f>IF('(入力①) 基本情報入力シート'!G87="","",'(入力①) 基本情報入力シート'!G87)</f>
        <v/>
      </c>
      <c r="G66" s="173" t="str">
        <f>IF('(入力①) 基本情報入力シート'!H87="","",'(入力①) 基本情報入力シート'!H87)</f>
        <v/>
      </c>
      <c r="H66" s="173" t="str">
        <f>IF('(入力①) 基本情報入力シート'!I87="","",'(入力①) 基本情報入力シート'!I87)</f>
        <v/>
      </c>
      <c r="I66" s="173" t="str">
        <f>IF('(入力①) 基本情報入力シート'!J87="","",'(入力①) 基本情報入力シート'!J87)</f>
        <v/>
      </c>
      <c r="J66" s="173" t="str">
        <f>IF('(入力①) 基本情報入力シート'!K87="","",'(入力①) 基本情報入力シート'!K87)</f>
        <v/>
      </c>
      <c r="K66" s="178" t="str">
        <f>IF('(入力①) 基本情報入力シート'!L87="","",'(入力①) 基本情報入力シート'!L87)</f>
        <v/>
      </c>
      <c r="L66" s="182" t="str">
        <f>IF('(入力①) 基本情報入力シート'!M87="","",'(入力①) 基本情報入力シート'!M87)</f>
        <v/>
      </c>
      <c r="M66" s="182" t="str">
        <f>IF('(入力①) 基本情報入力シート'!R87="","",'(入力①) 基本情報入力シート'!R87)</f>
        <v/>
      </c>
      <c r="N66" s="182" t="str">
        <f>IF('(入力①) 基本情報入力シート'!W87="","",'(入力①) 基本情報入力シート'!W87)</f>
        <v/>
      </c>
      <c r="O66" s="159" t="str">
        <f>IF('(入力①) 基本情報入力シート'!X87="","",'(入力①) 基本情報入力シート'!X87)</f>
        <v/>
      </c>
      <c r="P66" s="198" t="str">
        <f>IF('(入力①) 基本情報入力シート'!Y87="","",'(入力①) 基本情報入力シート'!Y87)</f>
        <v/>
      </c>
      <c r="Q66" s="204" t="str">
        <f>IF('(入力①) 基本情報入力シート'!Z87="","",'(入力①) 基本情報入力シート'!Z87)</f>
        <v/>
      </c>
      <c r="R66" s="208" t="str">
        <f>IF('(入力①) 基本情報入力シート'!AA87="","",'(入力①) 基本情報入力シート'!AA87)</f>
        <v/>
      </c>
      <c r="S66" s="212"/>
      <c r="T66" s="217"/>
      <c r="U66" s="221" t="str">
        <f>IF(P66="","",VLOOKUP(P66,'【参考】数式用'!$A$5:$I$38,MATCH(T66,'【参考】数式用'!$C$4:$G$4,0)+2,0))</f>
        <v/>
      </c>
      <c r="V66" s="225" t="s">
        <v>249</v>
      </c>
      <c r="W66" s="231"/>
      <c r="X66" s="232" t="s">
        <v>35</v>
      </c>
      <c r="Y66" s="231"/>
      <c r="Z66" s="233" t="s">
        <v>236</v>
      </c>
      <c r="AA66" s="235"/>
      <c r="AB66" s="232" t="s">
        <v>35</v>
      </c>
      <c r="AC66" s="235"/>
      <c r="AD66" s="232" t="s">
        <v>40</v>
      </c>
      <c r="AE66" s="237" t="s">
        <v>70</v>
      </c>
      <c r="AF66" s="238" t="str">
        <f t="shared" si="0"/>
        <v/>
      </c>
      <c r="AG66" s="241" t="s">
        <v>252</v>
      </c>
      <c r="AH66" s="244" t="str">
        <f t="shared" si="1"/>
        <v/>
      </c>
    </row>
    <row r="67" spans="1:34" ht="36.75" customHeight="1">
      <c r="A67" s="159">
        <f t="shared" si="2"/>
        <v>56</v>
      </c>
      <c r="B67" s="165" t="str">
        <f>IF('(入力①) 基本情報入力シート'!C88="","",'(入力①) 基本情報入力シート'!C88)</f>
        <v/>
      </c>
      <c r="C67" s="170" t="str">
        <f>IF('(入力①) 基本情報入力シート'!D88="","",'(入力①) 基本情報入力シート'!D88)</f>
        <v/>
      </c>
      <c r="D67" s="173" t="str">
        <f>IF('(入力①) 基本情報入力シート'!E88="","",'(入力①) 基本情報入力シート'!E88)</f>
        <v/>
      </c>
      <c r="E67" s="173" t="str">
        <f>IF('(入力①) 基本情報入力シート'!F88="","",'(入力①) 基本情報入力シート'!F88)</f>
        <v/>
      </c>
      <c r="F67" s="173" t="str">
        <f>IF('(入力①) 基本情報入力シート'!G88="","",'(入力①) 基本情報入力シート'!G88)</f>
        <v/>
      </c>
      <c r="G67" s="173" t="str">
        <f>IF('(入力①) 基本情報入力シート'!H88="","",'(入力①) 基本情報入力シート'!H88)</f>
        <v/>
      </c>
      <c r="H67" s="173" t="str">
        <f>IF('(入力①) 基本情報入力シート'!I88="","",'(入力①) 基本情報入力シート'!I88)</f>
        <v/>
      </c>
      <c r="I67" s="173" t="str">
        <f>IF('(入力①) 基本情報入力シート'!J88="","",'(入力①) 基本情報入力シート'!J88)</f>
        <v/>
      </c>
      <c r="J67" s="173" t="str">
        <f>IF('(入力①) 基本情報入力シート'!K88="","",'(入力①) 基本情報入力シート'!K88)</f>
        <v/>
      </c>
      <c r="K67" s="178" t="str">
        <f>IF('(入力①) 基本情報入力シート'!L88="","",'(入力①) 基本情報入力シート'!L88)</f>
        <v/>
      </c>
      <c r="L67" s="182" t="str">
        <f>IF('(入力①) 基本情報入力シート'!M88="","",'(入力①) 基本情報入力シート'!M88)</f>
        <v/>
      </c>
      <c r="M67" s="182" t="str">
        <f>IF('(入力①) 基本情報入力シート'!R88="","",'(入力①) 基本情報入力シート'!R88)</f>
        <v/>
      </c>
      <c r="N67" s="182" t="str">
        <f>IF('(入力①) 基本情報入力シート'!W88="","",'(入力①) 基本情報入力シート'!W88)</f>
        <v/>
      </c>
      <c r="O67" s="159" t="str">
        <f>IF('(入力①) 基本情報入力シート'!X88="","",'(入力①) 基本情報入力シート'!X88)</f>
        <v/>
      </c>
      <c r="P67" s="198" t="str">
        <f>IF('(入力①) 基本情報入力シート'!Y88="","",'(入力①) 基本情報入力シート'!Y88)</f>
        <v/>
      </c>
      <c r="Q67" s="204" t="str">
        <f>IF('(入力①) 基本情報入力シート'!Z88="","",'(入力①) 基本情報入力シート'!Z88)</f>
        <v/>
      </c>
      <c r="R67" s="208" t="str">
        <f>IF('(入力①) 基本情報入力シート'!AA88="","",'(入力①) 基本情報入力シート'!AA88)</f>
        <v/>
      </c>
      <c r="S67" s="212"/>
      <c r="T67" s="217"/>
      <c r="U67" s="221" t="str">
        <f>IF(P67="","",VLOOKUP(P67,'【参考】数式用'!$A$5:$I$38,MATCH(T67,'【参考】数式用'!$C$4:$G$4,0)+2,0))</f>
        <v/>
      </c>
      <c r="V67" s="225" t="s">
        <v>249</v>
      </c>
      <c r="W67" s="231"/>
      <c r="X67" s="232" t="s">
        <v>35</v>
      </c>
      <c r="Y67" s="231"/>
      <c r="Z67" s="233" t="s">
        <v>236</v>
      </c>
      <c r="AA67" s="235"/>
      <c r="AB67" s="232" t="s">
        <v>35</v>
      </c>
      <c r="AC67" s="235"/>
      <c r="AD67" s="232" t="s">
        <v>40</v>
      </c>
      <c r="AE67" s="237" t="s">
        <v>70</v>
      </c>
      <c r="AF67" s="238" t="str">
        <f t="shared" si="0"/>
        <v/>
      </c>
      <c r="AG67" s="241" t="s">
        <v>252</v>
      </c>
      <c r="AH67" s="244" t="str">
        <f t="shared" si="1"/>
        <v/>
      </c>
    </row>
    <row r="68" spans="1:34" ht="36.75" customHeight="1">
      <c r="A68" s="159">
        <f t="shared" si="2"/>
        <v>57</v>
      </c>
      <c r="B68" s="165" t="str">
        <f>IF('(入力①) 基本情報入力シート'!C89="","",'(入力①) 基本情報入力シート'!C89)</f>
        <v/>
      </c>
      <c r="C68" s="170" t="str">
        <f>IF('(入力①) 基本情報入力シート'!D89="","",'(入力①) 基本情報入力シート'!D89)</f>
        <v/>
      </c>
      <c r="D68" s="173" t="str">
        <f>IF('(入力①) 基本情報入力シート'!E89="","",'(入力①) 基本情報入力シート'!E89)</f>
        <v/>
      </c>
      <c r="E68" s="173" t="str">
        <f>IF('(入力①) 基本情報入力シート'!F89="","",'(入力①) 基本情報入力シート'!F89)</f>
        <v/>
      </c>
      <c r="F68" s="173" t="str">
        <f>IF('(入力①) 基本情報入力シート'!G89="","",'(入力①) 基本情報入力シート'!G89)</f>
        <v/>
      </c>
      <c r="G68" s="173" t="str">
        <f>IF('(入力①) 基本情報入力シート'!H89="","",'(入力①) 基本情報入力シート'!H89)</f>
        <v/>
      </c>
      <c r="H68" s="173" t="str">
        <f>IF('(入力①) 基本情報入力シート'!I89="","",'(入力①) 基本情報入力シート'!I89)</f>
        <v/>
      </c>
      <c r="I68" s="173" t="str">
        <f>IF('(入力①) 基本情報入力シート'!J89="","",'(入力①) 基本情報入力シート'!J89)</f>
        <v/>
      </c>
      <c r="J68" s="173" t="str">
        <f>IF('(入力①) 基本情報入力シート'!K89="","",'(入力①) 基本情報入力シート'!K89)</f>
        <v/>
      </c>
      <c r="K68" s="178" t="str">
        <f>IF('(入力①) 基本情報入力シート'!L89="","",'(入力①) 基本情報入力シート'!L89)</f>
        <v/>
      </c>
      <c r="L68" s="182" t="str">
        <f>IF('(入力①) 基本情報入力シート'!M89="","",'(入力①) 基本情報入力シート'!M89)</f>
        <v/>
      </c>
      <c r="M68" s="182" t="str">
        <f>IF('(入力①) 基本情報入力シート'!R89="","",'(入力①) 基本情報入力シート'!R89)</f>
        <v/>
      </c>
      <c r="N68" s="182" t="str">
        <f>IF('(入力①) 基本情報入力シート'!W89="","",'(入力①) 基本情報入力シート'!W89)</f>
        <v/>
      </c>
      <c r="O68" s="159" t="str">
        <f>IF('(入力①) 基本情報入力シート'!X89="","",'(入力①) 基本情報入力シート'!X89)</f>
        <v/>
      </c>
      <c r="P68" s="198" t="str">
        <f>IF('(入力①) 基本情報入力シート'!Y89="","",'(入力①) 基本情報入力シート'!Y89)</f>
        <v/>
      </c>
      <c r="Q68" s="204" t="str">
        <f>IF('(入力①) 基本情報入力シート'!Z89="","",'(入力①) 基本情報入力シート'!Z89)</f>
        <v/>
      </c>
      <c r="R68" s="208" t="str">
        <f>IF('(入力①) 基本情報入力シート'!AA89="","",'(入力①) 基本情報入力シート'!AA89)</f>
        <v/>
      </c>
      <c r="S68" s="212"/>
      <c r="T68" s="217"/>
      <c r="U68" s="221" t="str">
        <f>IF(P68="","",VLOOKUP(P68,'【参考】数式用'!$A$5:$I$38,MATCH(T68,'【参考】数式用'!$C$4:$G$4,0)+2,0))</f>
        <v/>
      </c>
      <c r="V68" s="225" t="s">
        <v>249</v>
      </c>
      <c r="W68" s="231"/>
      <c r="X68" s="232" t="s">
        <v>35</v>
      </c>
      <c r="Y68" s="231"/>
      <c r="Z68" s="233" t="s">
        <v>236</v>
      </c>
      <c r="AA68" s="235"/>
      <c r="AB68" s="232" t="s">
        <v>35</v>
      </c>
      <c r="AC68" s="235"/>
      <c r="AD68" s="232" t="s">
        <v>40</v>
      </c>
      <c r="AE68" s="237" t="s">
        <v>70</v>
      </c>
      <c r="AF68" s="238" t="str">
        <f t="shared" si="0"/>
        <v/>
      </c>
      <c r="AG68" s="241" t="s">
        <v>252</v>
      </c>
      <c r="AH68" s="244" t="str">
        <f t="shared" si="1"/>
        <v/>
      </c>
    </row>
    <row r="69" spans="1:34" ht="36.75" customHeight="1">
      <c r="A69" s="159">
        <f t="shared" si="2"/>
        <v>58</v>
      </c>
      <c r="B69" s="165" t="str">
        <f>IF('(入力①) 基本情報入力シート'!C90="","",'(入力①) 基本情報入力シート'!C90)</f>
        <v/>
      </c>
      <c r="C69" s="170" t="str">
        <f>IF('(入力①) 基本情報入力シート'!D90="","",'(入力①) 基本情報入力シート'!D90)</f>
        <v/>
      </c>
      <c r="D69" s="173" t="str">
        <f>IF('(入力①) 基本情報入力シート'!E90="","",'(入力①) 基本情報入力シート'!E90)</f>
        <v/>
      </c>
      <c r="E69" s="173" t="str">
        <f>IF('(入力①) 基本情報入力シート'!F90="","",'(入力①) 基本情報入力シート'!F90)</f>
        <v/>
      </c>
      <c r="F69" s="173" t="str">
        <f>IF('(入力①) 基本情報入力シート'!G90="","",'(入力①) 基本情報入力シート'!G90)</f>
        <v/>
      </c>
      <c r="G69" s="173" t="str">
        <f>IF('(入力①) 基本情報入力シート'!H90="","",'(入力①) 基本情報入力シート'!H90)</f>
        <v/>
      </c>
      <c r="H69" s="173" t="str">
        <f>IF('(入力①) 基本情報入力シート'!I90="","",'(入力①) 基本情報入力シート'!I90)</f>
        <v/>
      </c>
      <c r="I69" s="173" t="str">
        <f>IF('(入力①) 基本情報入力シート'!J90="","",'(入力①) 基本情報入力シート'!J90)</f>
        <v/>
      </c>
      <c r="J69" s="173" t="str">
        <f>IF('(入力①) 基本情報入力シート'!K90="","",'(入力①) 基本情報入力シート'!K90)</f>
        <v/>
      </c>
      <c r="K69" s="178" t="str">
        <f>IF('(入力①) 基本情報入力シート'!L90="","",'(入力①) 基本情報入力シート'!L90)</f>
        <v/>
      </c>
      <c r="L69" s="182" t="str">
        <f>IF('(入力①) 基本情報入力シート'!M90="","",'(入力①) 基本情報入力シート'!M90)</f>
        <v/>
      </c>
      <c r="M69" s="182" t="str">
        <f>IF('(入力①) 基本情報入力シート'!R90="","",'(入力①) 基本情報入力シート'!R90)</f>
        <v/>
      </c>
      <c r="N69" s="182" t="str">
        <f>IF('(入力①) 基本情報入力シート'!W90="","",'(入力①) 基本情報入力シート'!W90)</f>
        <v/>
      </c>
      <c r="O69" s="159" t="str">
        <f>IF('(入力①) 基本情報入力シート'!X90="","",'(入力①) 基本情報入力シート'!X90)</f>
        <v/>
      </c>
      <c r="P69" s="198" t="str">
        <f>IF('(入力①) 基本情報入力シート'!Y90="","",'(入力①) 基本情報入力シート'!Y90)</f>
        <v/>
      </c>
      <c r="Q69" s="204" t="str">
        <f>IF('(入力①) 基本情報入力シート'!Z90="","",'(入力①) 基本情報入力シート'!Z90)</f>
        <v/>
      </c>
      <c r="R69" s="208" t="str">
        <f>IF('(入力①) 基本情報入力シート'!AA90="","",'(入力①) 基本情報入力シート'!AA90)</f>
        <v/>
      </c>
      <c r="S69" s="212"/>
      <c r="T69" s="217"/>
      <c r="U69" s="221" t="str">
        <f>IF(P69="","",VLOOKUP(P69,'【参考】数式用'!$A$5:$I$38,MATCH(T69,'【参考】数式用'!$C$4:$G$4,0)+2,0))</f>
        <v/>
      </c>
      <c r="V69" s="225" t="s">
        <v>249</v>
      </c>
      <c r="W69" s="231"/>
      <c r="X69" s="232" t="s">
        <v>35</v>
      </c>
      <c r="Y69" s="231"/>
      <c r="Z69" s="233" t="s">
        <v>236</v>
      </c>
      <c r="AA69" s="235"/>
      <c r="AB69" s="232" t="s">
        <v>35</v>
      </c>
      <c r="AC69" s="235"/>
      <c r="AD69" s="232" t="s">
        <v>40</v>
      </c>
      <c r="AE69" s="237" t="s">
        <v>70</v>
      </c>
      <c r="AF69" s="238" t="str">
        <f t="shared" si="0"/>
        <v/>
      </c>
      <c r="AG69" s="241" t="s">
        <v>252</v>
      </c>
      <c r="AH69" s="244" t="str">
        <f t="shared" si="1"/>
        <v/>
      </c>
    </row>
    <row r="70" spans="1:34" ht="36.75" customHeight="1">
      <c r="A70" s="159">
        <f t="shared" si="2"/>
        <v>59</v>
      </c>
      <c r="B70" s="165" t="str">
        <f>IF('(入力①) 基本情報入力シート'!C91="","",'(入力①) 基本情報入力シート'!C91)</f>
        <v/>
      </c>
      <c r="C70" s="170" t="str">
        <f>IF('(入力①) 基本情報入力シート'!D91="","",'(入力①) 基本情報入力シート'!D91)</f>
        <v/>
      </c>
      <c r="D70" s="173" t="str">
        <f>IF('(入力①) 基本情報入力シート'!E91="","",'(入力①) 基本情報入力シート'!E91)</f>
        <v/>
      </c>
      <c r="E70" s="173" t="str">
        <f>IF('(入力①) 基本情報入力シート'!F91="","",'(入力①) 基本情報入力シート'!F91)</f>
        <v/>
      </c>
      <c r="F70" s="173" t="str">
        <f>IF('(入力①) 基本情報入力シート'!G91="","",'(入力①) 基本情報入力シート'!G91)</f>
        <v/>
      </c>
      <c r="G70" s="173" t="str">
        <f>IF('(入力①) 基本情報入力シート'!H91="","",'(入力①) 基本情報入力シート'!H91)</f>
        <v/>
      </c>
      <c r="H70" s="173" t="str">
        <f>IF('(入力①) 基本情報入力シート'!I91="","",'(入力①) 基本情報入力シート'!I91)</f>
        <v/>
      </c>
      <c r="I70" s="173" t="str">
        <f>IF('(入力①) 基本情報入力シート'!J91="","",'(入力①) 基本情報入力シート'!J91)</f>
        <v/>
      </c>
      <c r="J70" s="173" t="str">
        <f>IF('(入力①) 基本情報入力シート'!K91="","",'(入力①) 基本情報入力シート'!K91)</f>
        <v/>
      </c>
      <c r="K70" s="178" t="str">
        <f>IF('(入力①) 基本情報入力シート'!L91="","",'(入力①) 基本情報入力シート'!L91)</f>
        <v/>
      </c>
      <c r="L70" s="182" t="str">
        <f>IF('(入力①) 基本情報入力シート'!M91="","",'(入力①) 基本情報入力シート'!M91)</f>
        <v/>
      </c>
      <c r="M70" s="182" t="str">
        <f>IF('(入力①) 基本情報入力シート'!R91="","",'(入力①) 基本情報入力シート'!R91)</f>
        <v/>
      </c>
      <c r="N70" s="182" t="str">
        <f>IF('(入力①) 基本情報入力シート'!W91="","",'(入力①) 基本情報入力シート'!W91)</f>
        <v/>
      </c>
      <c r="O70" s="159" t="str">
        <f>IF('(入力①) 基本情報入力シート'!X91="","",'(入力①) 基本情報入力シート'!X91)</f>
        <v/>
      </c>
      <c r="P70" s="198" t="str">
        <f>IF('(入力①) 基本情報入力シート'!Y91="","",'(入力①) 基本情報入力シート'!Y91)</f>
        <v/>
      </c>
      <c r="Q70" s="204" t="str">
        <f>IF('(入力①) 基本情報入力シート'!Z91="","",'(入力①) 基本情報入力シート'!Z91)</f>
        <v/>
      </c>
      <c r="R70" s="208" t="str">
        <f>IF('(入力①) 基本情報入力シート'!AA91="","",'(入力①) 基本情報入力シート'!AA91)</f>
        <v/>
      </c>
      <c r="S70" s="212"/>
      <c r="T70" s="217"/>
      <c r="U70" s="221" t="str">
        <f>IF(P70="","",VLOOKUP(P70,'【参考】数式用'!$A$5:$I$38,MATCH(T70,'【参考】数式用'!$C$4:$G$4,0)+2,0))</f>
        <v/>
      </c>
      <c r="V70" s="225" t="s">
        <v>249</v>
      </c>
      <c r="W70" s="231"/>
      <c r="X70" s="232" t="s">
        <v>35</v>
      </c>
      <c r="Y70" s="231"/>
      <c r="Z70" s="233" t="s">
        <v>236</v>
      </c>
      <c r="AA70" s="235"/>
      <c r="AB70" s="232" t="s">
        <v>35</v>
      </c>
      <c r="AC70" s="235"/>
      <c r="AD70" s="232" t="s">
        <v>40</v>
      </c>
      <c r="AE70" s="237" t="s">
        <v>70</v>
      </c>
      <c r="AF70" s="238" t="str">
        <f t="shared" si="0"/>
        <v/>
      </c>
      <c r="AG70" s="241" t="s">
        <v>252</v>
      </c>
      <c r="AH70" s="244" t="str">
        <f t="shared" si="1"/>
        <v/>
      </c>
    </row>
    <row r="71" spans="1:34" ht="36.75" customHeight="1">
      <c r="A71" s="159">
        <f t="shared" si="2"/>
        <v>60</v>
      </c>
      <c r="B71" s="165" t="str">
        <f>IF('(入力①) 基本情報入力シート'!C92="","",'(入力①) 基本情報入力シート'!C92)</f>
        <v/>
      </c>
      <c r="C71" s="170" t="str">
        <f>IF('(入力①) 基本情報入力シート'!D92="","",'(入力①) 基本情報入力シート'!D92)</f>
        <v/>
      </c>
      <c r="D71" s="173" t="str">
        <f>IF('(入力①) 基本情報入力シート'!E92="","",'(入力①) 基本情報入力シート'!E92)</f>
        <v/>
      </c>
      <c r="E71" s="173" t="str">
        <f>IF('(入力①) 基本情報入力シート'!F92="","",'(入力①) 基本情報入力シート'!F92)</f>
        <v/>
      </c>
      <c r="F71" s="173" t="str">
        <f>IF('(入力①) 基本情報入力シート'!G92="","",'(入力①) 基本情報入力シート'!G92)</f>
        <v/>
      </c>
      <c r="G71" s="173" t="str">
        <f>IF('(入力①) 基本情報入力シート'!H92="","",'(入力①) 基本情報入力シート'!H92)</f>
        <v/>
      </c>
      <c r="H71" s="173" t="str">
        <f>IF('(入力①) 基本情報入力シート'!I92="","",'(入力①) 基本情報入力シート'!I92)</f>
        <v/>
      </c>
      <c r="I71" s="173" t="str">
        <f>IF('(入力①) 基本情報入力シート'!J92="","",'(入力①) 基本情報入力シート'!J92)</f>
        <v/>
      </c>
      <c r="J71" s="173" t="str">
        <f>IF('(入力①) 基本情報入力シート'!K92="","",'(入力①) 基本情報入力シート'!K92)</f>
        <v/>
      </c>
      <c r="K71" s="178" t="str">
        <f>IF('(入力①) 基本情報入力シート'!L92="","",'(入力①) 基本情報入力シート'!L92)</f>
        <v/>
      </c>
      <c r="L71" s="182" t="str">
        <f>IF('(入力①) 基本情報入力シート'!M92="","",'(入力①) 基本情報入力シート'!M92)</f>
        <v/>
      </c>
      <c r="M71" s="182" t="str">
        <f>IF('(入力①) 基本情報入力シート'!R92="","",'(入力①) 基本情報入力シート'!R92)</f>
        <v/>
      </c>
      <c r="N71" s="182" t="str">
        <f>IF('(入力①) 基本情報入力シート'!W92="","",'(入力①) 基本情報入力シート'!W92)</f>
        <v/>
      </c>
      <c r="O71" s="159" t="str">
        <f>IF('(入力①) 基本情報入力シート'!X92="","",'(入力①) 基本情報入力シート'!X92)</f>
        <v/>
      </c>
      <c r="P71" s="198" t="str">
        <f>IF('(入力①) 基本情報入力シート'!Y92="","",'(入力①) 基本情報入力シート'!Y92)</f>
        <v/>
      </c>
      <c r="Q71" s="204" t="str">
        <f>IF('(入力①) 基本情報入力シート'!Z92="","",'(入力①) 基本情報入力シート'!Z92)</f>
        <v/>
      </c>
      <c r="R71" s="208" t="str">
        <f>IF('(入力①) 基本情報入力シート'!AA92="","",'(入力①) 基本情報入力シート'!AA92)</f>
        <v/>
      </c>
      <c r="S71" s="212"/>
      <c r="T71" s="217"/>
      <c r="U71" s="221" t="str">
        <f>IF(P71="","",VLOOKUP(P71,'【参考】数式用'!$A$5:$I$38,MATCH(T71,'【参考】数式用'!$C$4:$G$4,0)+2,0))</f>
        <v/>
      </c>
      <c r="V71" s="225" t="s">
        <v>249</v>
      </c>
      <c r="W71" s="231"/>
      <c r="X71" s="232" t="s">
        <v>35</v>
      </c>
      <c r="Y71" s="231"/>
      <c r="Z71" s="233" t="s">
        <v>236</v>
      </c>
      <c r="AA71" s="235"/>
      <c r="AB71" s="232" t="s">
        <v>35</v>
      </c>
      <c r="AC71" s="235"/>
      <c r="AD71" s="232" t="s">
        <v>40</v>
      </c>
      <c r="AE71" s="237" t="s">
        <v>70</v>
      </c>
      <c r="AF71" s="238" t="str">
        <f t="shared" si="0"/>
        <v/>
      </c>
      <c r="AG71" s="241" t="s">
        <v>252</v>
      </c>
      <c r="AH71" s="244" t="str">
        <f t="shared" si="1"/>
        <v/>
      </c>
    </row>
    <row r="72" spans="1:34" ht="36.75" customHeight="1">
      <c r="A72" s="159">
        <f t="shared" si="2"/>
        <v>61</v>
      </c>
      <c r="B72" s="165" t="str">
        <f>IF('(入力①) 基本情報入力シート'!C93="","",'(入力①) 基本情報入力シート'!C93)</f>
        <v/>
      </c>
      <c r="C72" s="170" t="str">
        <f>IF('(入力①) 基本情報入力シート'!D93="","",'(入力①) 基本情報入力シート'!D93)</f>
        <v/>
      </c>
      <c r="D72" s="173" t="str">
        <f>IF('(入力①) 基本情報入力シート'!E93="","",'(入力①) 基本情報入力シート'!E93)</f>
        <v/>
      </c>
      <c r="E72" s="173" t="str">
        <f>IF('(入力①) 基本情報入力シート'!F93="","",'(入力①) 基本情報入力シート'!F93)</f>
        <v/>
      </c>
      <c r="F72" s="173" t="str">
        <f>IF('(入力①) 基本情報入力シート'!G93="","",'(入力①) 基本情報入力シート'!G93)</f>
        <v/>
      </c>
      <c r="G72" s="173" t="str">
        <f>IF('(入力①) 基本情報入力シート'!H93="","",'(入力①) 基本情報入力シート'!H93)</f>
        <v/>
      </c>
      <c r="H72" s="173" t="str">
        <f>IF('(入力①) 基本情報入力シート'!I93="","",'(入力①) 基本情報入力シート'!I93)</f>
        <v/>
      </c>
      <c r="I72" s="173" t="str">
        <f>IF('(入力①) 基本情報入力シート'!J93="","",'(入力①) 基本情報入力シート'!J93)</f>
        <v/>
      </c>
      <c r="J72" s="173" t="str">
        <f>IF('(入力①) 基本情報入力シート'!K93="","",'(入力①) 基本情報入力シート'!K93)</f>
        <v/>
      </c>
      <c r="K72" s="178" t="str">
        <f>IF('(入力①) 基本情報入力シート'!L93="","",'(入力①) 基本情報入力シート'!L93)</f>
        <v/>
      </c>
      <c r="L72" s="182" t="str">
        <f>IF('(入力①) 基本情報入力シート'!M93="","",'(入力①) 基本情報入力シート'!M93)</f>
        <v/>
      </c>
      <c r="M72" s="182" t="str">
        <f>IF('(入力①) 基本情報入力シート'!R93="","",'(入力①) 基本情報入力シート'!R93)</f>
        <v/>
      </c>
      <c r="N72" s="182" t="str">
        <f>IF('(入力①) 基本情報入力シート'!W93="","",'(入力①) 基本情報入力シート'!W93)</f>
        <v/>
      </c>
      <c r="O72" s="159" t="str">
        <f>IF('(入力①) 基本情報入力シート'!X93="","",'(入力①) 基本情報入力シート'!X93)</f>
        <v/>
      </c>
      <c r="P72" s="198" t="str">
        <f>IF('(入力①) 基本情報入力シート'!Y93="","",'(入力①) 基本情報入力シート'!Y93)</f>
        <v/>
      </c>
      <c r="Q72" s="204" t="str">
        <f>IF('(入力①) 基本情報入力シート'!Z93="","",'(入力①) 基本情報入力シート'!Z93)</f>
        <v/>
      </c>
      <c r="R72" s="208" t="str">
        <f>IF('(入力①) 基本情報入力シート'!AA93="","",'(入力①) 基本情報入力シート'!AA93)</f>
        <v/>
      </c>
      <c r="S72" s="212"/>
      <c r="T72" s="217"/>
      <c r="U72" s="221" t="str">
        <f>IF(P72="","",VLOOKUP(P72,'【参考】数式用'!$A$5:$I$38,MATCH(T72,'【参考】数式用'!$C$4:$G$4,0)+2,0))</f>
        <v/>
      </c>
      <c r="V72" s="225" t="s">
        <v>249</v>
      </c>
      <c r="W72" s="231"/>
      <c r="X72" s="232" t="s">
        <v>35</v>
      </c>
      <c r="Y72" s="231"/>
      <c r="Z72" s="233" t="s">
        <v>236</v>
      </c>
      <c r="AA72" s="235"/>
      <c r="AB72" s="232" t="s">
        <v>35</v>
      </c>
      <c r="AC72" s="235"/>
      <c r="AD72" s="232" t="s">
        <v>40</v>
      </c>
      <c r="AE72" s="237" t="s">
        <v>70</v>
      </c>
      <c r="AF72" s="238" t="str">
        <f t="shared" si="0"/>
        <v/>
      </c>
      <c r="AG72" s="241" t="s">
        <v>252</v>
      </c>
      <c r="AH72" s="244" t="str">
        <f t="shared" si="1"/>
        <v/>
      </c>
    </row>
    <row r="73" spans="1:34" ht="36.75" customHeight="1">
      <c r="A73" s="159">
        <f t="shared" si="2"/>
        <v>62</v>
      </c>
      <c r="B73" s="165" t="str">
        <f>IF('(入力①) 基本情報入力シート'!C94="","",'(入力①) 基本情報入力シート'!C94)</f>
        <v/>
      </c>
      <c r="C73" s="170" t="str">
        <f>IF('(入力①) 基本情報入力シート'!D94="","",'(入力①) 基本情報入力シート'!D94)</f>
        <v/>
      </c>
      <c r="D73" s="173" t="str">
        <f>IF('(入力①) 基本情報入力シート'!E94="","",'(入力①) 基本情報入力シート'!E94)</f>
        <v/>
      </c>
      <c r="E73" s="173" t="str">
        <f>IF('(入力①) 基本情報入力シート'!F94="","",'(入力①) 基本情報入力シート'!F94)</f>
        <v/>
      </c>
      <c r="F73" s="173" t="str">
        <f>IF('(入力①) 基本情報入力シート'!G94="","",'(入力①) 基本情報入力シート'!G94)</f>
        <v/>
      </c>
      <c r="G73" s="173" t="str">
        <f>IF('(入力①) 基本情報入力シート'!H94="","",'(入力①) 基本情報入力シート'!H94)</f>
        <v/>
      </c>
      <c r="H73" s="173" t="str">
        <f>IF('(入力①) 基本情報入力シート'!I94="","",'(入力①) 基本情報入力シート'!I94)</f>
        <v/>
      </c>
      <c r="I73" s="173" t="str">
        <f>IF('(入力①) 基本情報入力シート'!J94="","",'(入力①) 基本情報入力シート'!J94)</f>
        <v/>
      </c>
      <c r="J73" s="173" t="str">
        <f>IF('(入力①) 基本情報入力シート'!K94="","",'(入力①) 基本情報入力シート'!K94)</f>
        <v/>
      </c>
      <c r="K73" s="178" t="str">
        <f>IF('(入力①) 基本情報入力シート'!L94="","",'(入力①) 基本情報入力シート'!L94)</f>
        <v/>
      </c>
      <c r="L73" s="182" t="str">
        <f>IF('(入力①) 基本情報入力シート'!M94="","",'(入力①) 基本情報入力シート'!M94)</f>
        <v/>
      </c>
      <c r="M73" s="182" t="str">
        <f>IF('(入力①) 基本情報入力シート'!R94="","",'(入力①) 基本情報入力シート'!R94)</f>
        <v/>
      </c>
      <c r="N73" s="182" t="str">
        <f>IF('(入力①) 基本情報入力シート'!W94="","",'(入力①) 基本情報入力シート'!W94)</f>
        <v/>
      </c>
      <c r="O73" s="159" t="str">
        <f>IF('(入力①) 基本情報入力シート'!X94="","",'(入力①) 基本情報入力シート'!X94)</f>
        <v/>
      </c>
      <c r="P73" s="198" t="str">
        <f>IF('(入力①) 基本情報入力シート'!Y94="","",'(入力①) 基本情報入力シート'!Y94)</f>
        <v/>
      </c>
      <c r="Q73" s="204" t="str">
        <f>IF('(入力①) 基本情報入力シート'!Z94="","",'(入力①) 基本情報入力シート'!Z94)</f>
        <v/>
      </c>
      <c r="R73" s="208" t="str">
        <f>IF('(入力①) 基本情報入力シート'!AA94="","",'(入力①) 基本情報入力シート'!AA94)</f>
        <v/>
      </c>
      <c r="S73" s="212"/>
      <c r="T73" s="217"/>
      <c r="U73" s="221" t="str">
        <f>IF(P73="","",VLOOKUP(P73,'【参考】数式用'!$A$5:$I$38,MATCH(T73,'【参考】数式用'!$C$4:$G$4,0)+2,0))</f>
        <v/>
      </c>
      <c r="V73" s="225" t="s">
        <v>249</v>
      </c>
      <c r="W73" s="231"/>
      <c r="X73" s="232" t="s">
        <v>35</v>
      </c>
      <c r="Y73" s="231"/>
      <c r="Z73" s="233" t="s">
        <v>236</v>
      </c>
      <c r="AA73" s="235"/>
      <c r="AB73" s="232" t="s">
        <v>35</v>
      </c>
      <c r="AC73" s="235"/>
      <c r="AD73" s="232" t="s">
        <v>40</v>
      </c>
      <c r="AE73" s="237" t="s">
        <v>70</v>
      </c>
      <c r="AF73" s="238" t="str">
        <f t="shared" si="0"/>
        <v/>
      </c>
      <c r="AG73" s="241" t="s">
        <v>252</v>
      </c>
      <c r="AH73" s="244" t="str">
        <f t="shared" si="1"/>
        <v/>
      </c>
    </row>
    <row r="74" spans="1:34" ht="36.75" customHeight="1">
      <c r="A74" s="159">
        <f t="shared" si="2"/>
        <v>63</v>
      </c>
      <c r="B74" s="165" t="str">
        <f>IF('(入力①) 基本情報入力シート'!C95="","",'(入力①) 基本情報入力シート'!C95)</f>
        <v/>
      </c>
      <c r="C74" s="170" t="str">
        <f>IF('(入力①) 基本情報入力シート'!D95="","",'(入力①) 基本情報入力シート'!D95)</f>
        <v/>
      </c>
      <c r="D74" s="173" t="str">
        <f>IF('(入力①) 基本情報入力シート'!E95="","",'(入力①) 基本情報入力シート'!E95)</f>
        <v/>
      </c>
      <c r="E74" s="173" t="str">
        <f>IF('(入力①) 基本情報入力シート'!F95="","",'(入力①) 基本情報入力シート'!F95)</f>
        <v/>
      </c>
      <c r="F74" s="173" t="str">
        <f>IF('(入力①) 基本情報入力シート'!G95="","",'(入力①) 基本情報入力シート'!G95)</f>
        <v/>
      </c>
      <c r="G74" s="173" t="str">
        <f>IF('(入力①) 基本情報入力シート'!H95="","",'(入力①) 基本情報入力シート'!H95)</f>
        <v/>
      </c>
      <c r="H74" s="173" t="str">
        <f>IF('(入力①) 基本情報入力シート'!I95="","",'(入力①) 基本情報入力シート'!I95)</f>
        <v/>
      </c>
      <c r="I74" s="173" t="str">
        <f>IF('(入力①) 基本情報入力シート'!J95="","",'(入力①) 基本情報入力シート'!J95)</f>
        <v/>
      </c>
      <c r="J74" s="173" t="str">
        <f>IF('(入力①) 基本情報入力シート'!K95="","",'(入力①) 基本情報入力シート'!K95)</f>
        <v/>
      </c>
      <c r="K74" s="178" t="str">
        <f>IF('(入力①) 基本情報入力シート'!L95="","",'(入力①) 基本情報入力シート'!L95)</f>
        <v/>
      </c>
      <c r="L74" s="182" t="str">
        <f>IF('(入力①) 基本情報入力シート'!M95="","",'(入力①) 基本情報入力シート'!M95)</f>
        <v/>
      </c>
      <c r="M74" s="182" t="str">
        <f>IF('(入力①) 基本情報入力シート'!R95="","",'(入力①) 基本情報入力シート'!R95)</f>
        <v/>
      </c>
      <c r="N74" s="182" t="str">
        <f>IF('(入力①) 基本情報入力シート'!W95="","",'(入力①) 基本情報入力シート'!W95)</f>
        <v/>
      </c>
      <c r="O74" s="159" t="str">
        <f>IF('(入力①) 基本情報入力シート'!X95="","",'(入力①) 基本情報入力シート'!X95)</f>
        <v/>
      </c>
      <c r="P74" s="198" t="str">
        <f>IF('(入力①) 基本情報入力シート'!Y95="","",'(入力①) 基本情報入力シート'!Y95)</f>
        <v/>
      </c>
      <c r="Q74" s="204" t="str">
        <f>IF('(入力①) 基本情報入力シート'!Z95="","",'(入力①) 基本情報入力シート'!Z95)</f>
        <v/>
      </c>
      <c r="R74" s="208" t="str">
        <f>IF('(入力①) 基本情報入力シート'!AA95="","",'(入力①) 基本情報入力シート'!AA95)</f>
        <v/>
      </c>
      <c r="S74" s="212"/>
      <c r="T74" s="217"/>
      <c r="U74" s="221" t="str">
        <f>IF(P74="","",VLOOKUP(P74,'【参考】数式用'!$A$5:$I$38,MATCH(T74,'【参考】数式用'!$C$4:$G$4,0)+2,0))</f>
        <v/>
      </c>
      <c r="V74" s="225" t="s">
        <v>249</v>
      </c>
      <c r="W74" s="231"/>
      <c r="X74" s="232" t="s">
        <v>35</v>
      </c>
      <c r="Y74" s="231"/>
      <c r="Z74" s="233" t="s">
        <v>236</v>
      </c>
      <c r="AA74" s="235"/>
      <c r="AB74" s="232" t="s">
        <v>35</v>
      </c>
      <c r="AC74" s="235"/>
      <c r="AD74" s="232" t="s">
        <v>40</v>
      </c>
      <c r="AE74" s="237" t="s">
        <v>70</v>
      </c>
      <c r="AF74" s="238" t="str">
        <f t="shared" si="0"/>
        <v/>
      </c>
      <c r="AG74" s="241" t="s">
        <v>252</v>
      </c>
      <c r="AH74" s="244" t="str">
        <f t="shared" si="1"/>
        <v/>
      </c>
    </row>
    <row r="75" spans="1:34" ht="36.75" customHeight="1">
      <c r="A75" s="159">
        <f t="shared" si="2"/>
        <v>64</v>
      </c>
      <c r="B75" s="165" t="str">
        <f>IF('(入力①) 基本情報入力シート'!C96="","",'(入力①) 基本情報入力シート'!C96)</f>
        <v/>
      </c>
      <c r="C75" s="170" t="str">
        <f>IF('(入力①) 基本情報入力シート'!D96="","",'(入力①) 基本情報入力シート'!D96)</f>
        <v/>
      </c>
      <c r="D75" s="173" t="str">
        <f>IF('(入力①) 基本情報入力シート'!E96="","",'(入力①) 基本情報入力シート'!E96)</f>
        <v/>
      </c>
      <c r="E75" s="173" t="str">
        <f>IF('(入力①) 基本情報入力シート'!F96="","",'(入力①) 基本情報入力シート'!F96)</f>
        <v/>
      </c>
      <c r="F75" s="173" t="str">
        <f>IF('(入力①) 基本情報入力シート'!G96="","",'(入力①) 基本情報入力シート'!G96)</f>
        <v/>
      </c>
      <c r="G75" s="173" t="str">
        <f>IF('(入力①) 基本情報入力シート'!H96="","",'(入力①) 基本情報入力シート'!H96)</f>
        <v/>
      </c>
      <c r="H75" s="173" t="str">
        <f>IF('(入力①) 基本情報入力シート'!I96="","",'(入力①) 基本情報入力シート'!I96)</f>
        <v/>
      </c>
      <c r="I75" s="173" t="str">
        <f>IF('(入力①) 基本情報入力シート'!J96="","",'(入力①) 基本情報入力シート'!J96)</f>
        <v/>
      </c>
      <c r="J75" s="173" t="str">
        <f>IF('(入力①) 基本情報入力シート'!K96="","",'(入力①) 基本情報入力シート'!K96)</f>
        <v/>
      </c>
      <c r="K75" s="178" t="str">
        <f>IF('(入力①) 基本情報入力シート'!L96="","",'(入力①) 基本情報入力シート'!L96)</f>
        <v/>
      </c>
      <c r="L75" s="182" t="str">
        <f>IF('(入力①) 基本情報入力シート'!M96="","",'(入力①) 基本情報入力シート'!M96)</f>
        <v/>
      </c>
      <c r="M75" s="182" t="str">
        <f>IF('(入力①) 基本情報入力シート'!R96="","",'(入力①) 基本情報入力シート'!R96)</f>
        <v/>
      </c>
      <c r="N75" s="182" t="str">
        <f>IF('(入力①) 基本情報入力シート'!W96="","",'(入力①) 基本情報入力シート'!W96)</f>
        <v/>
      </c>
      <c r="O75" s="159" t="str">
        <f>IF('(入力①) 基本情報入力シート'!X96="","",'(入力①) 基本情報入力シート'!X96)</f>
        <v/>
      </c>
      <c r="P75" s="198" t="str">
        <f>IF('(入力①) 基本情報入力シート'!Y96="","",'(入力①) 基本情報入力シート'!Y96)</f>
        <v/>
      </c>
      <c r="Q75" s="204" t="str">
        <f>IF('(入力①) 基本情報入力シート'!Z96="","",'(入力①) 基本情報入力シート'!Z96)</f>
        <v/>
      </c>
      <c r="R75" s="208" t="str">
        <f>IF('(入力①) 基本情報入力シート'!AA96="","",'(入力①) 基本情報入力シート'!AA96)</f>
        <v/>
      </c>
      <c r="S75" s="212"/>
      <c r="T75" s="217"/>
      <c r="U75" s="221" t="str">
        <f>IF(P75="","",VLOOKUP(P75,'【参考】数式用'!$A$5:$I$38,MATCH(T75,'【参考】数式用'!$C$4:$G$4,0)+2,0))</f>
        <v/>
      </c>
      <c r="V75" s="225" t="s">
        <v>249</v>
      </c>
      <c r="W75" s="231"/>
      <c r="X75" s="232" t="s">
        <v>35</v>
      </c>
      <c r="Y75" s="231"/>
      <c r="Z75" s="233" t="s">
        <v>236</v>
      </c>
      <c r="AA75" s="235"/>
      <c r="AB75" s="232" t="s">
        <v>35</v>
      </c>
      <c r="AC75" s="235"/>
      <c r="AD75" s="232" t="s">
        <v>40</v>
      </c>
      <c r="AE75" s="237" t="s">
        <v>70</v>
      </c>
      <c r="AF75" s="238" t="str">
        <f t="shared" si="0"/>
        <v/>
      </c>
      <c r="AG75" s="241" t="s">
        <v>252</v>
      </c>
      <c r="AH75" s="244" t="str">
        <f t="shared" si="1"/>
        <v/>
      </c>
    </row>
    <row r="76" spans="1:34" ht="36.75" customHeight="1">
      <c r="A76" s="159">
        <f t="shared" si="2"/>
        <v>65</v>
      </c>
      <c r="B76" s="165" t="str">
        <f>IF('(入力①) 基本情報入力シート'!C97="","",'(入力①) 基本情報入力シート'!C97)</f>
        <v/>
      </c>
      <c r="C76" s="170" t="str">
        <f>IF('(入力①) 基本情報入力シート'!D97="","",'(入力①) 基本情報入力シート'!D97)</f>
        <v/>
      </c>
      <c r="D76" s="173" t="str">
        <f>IF('(入力①) 基本情報入力シート'!E97="","",'(入力①) 基本情報入力シート'!E97)</f>
        <v/>
      </c>
      <c r="E76" s="173" t="str">
        <f>IF('(入力①) 基本情報入力シート'!F97="","",'(入力①) 基本情報入力シート'!F97)</f>
        <v/>
      </c>
      <c r="F76" s="173" t="str">
        <f>IF('(入力①) 基本情報入力シート'!G97="","",'(入力①) 基本情報入力シート'!G97)</f>
        <v/>
      </c>
      <c r="G76" s="173" t="str">
        <f>IF('(入力①) 基本情報入力シート'!H97="","",'(入力①) 基本情報入力シート'!H97)</f>
        <v/>
      </c>
      <c r="H76" s="173" t="str">
        <f>IF('(入力①) 基本情報入力シート'!I97="","",'(入力①) 基本情報入力シート'!I97)</f>
        <v/>
      </c>
      <c r="I76" s="173" t="str">
        <f>IF('(入力①) 基本情報入力シート'!J97="","",'(入力①) 基本情報入力シート'!J97)</f>
        <v/>
      </c>
      <c r="J76" s="173" t="str">
        <f>IF('(入力①) 基本情報入力シート'!K97="","",'(入力①) 基本情報入力シート'!K97)</f>
        <v/>
      </c>
      <c r="K76" s="178" t="str">
        <f>IF('(入力①) 基本情報入力シート'!L97="","",'(入力①) 基本情報入力シート'!L97)</f>
        <v/>
      </c>
      <c r="L76" s="182" t="str">
        <f>IF('(入力①) 基本情報入力シート'!M97="","",'(入力①) 基本情報入力シート'!M97)</f>
        <v/>
      </c>
      <c r="M76" s="182" t="str">
        <f>IF('(入力①) 基本情報入力シート'!R97="","",'(入力①) 基本情報入力シート'!R97)</f>
        <v/>
      </c>
      <c r="N76" s="182" t="str">
        <f>IF('(入力①) 基本情報入力シート'!W97="","",'(入力①) 基本情報入力シート'!W97)</f>
        <v/>
      </c>
      <c r="O76" s="159" t="str">
        <f>IF('(入力①) 基本情報入力シート'!X97="","",'(入力①) 基本情報入力シート'!X97)</f>
        <v/>
      </c>
      <c r="P76" s="198" t="str">
        <f>IF('(入力①) 基本情報入力シート'!Y97="","",'(入力①) 基本情報入力シート'!Y97)</f>
        <v/>
      </c>
      <c r="Q76" s="204" t="str">
        <f>IF('(入力①) 基本情報入力シート'!Z97="","",'(入力①) 基本情報入力シート'!Z97)</f>
        <v/>
      </c>
      <c r="R76" s="208" t="str">
        <f>IF('(入力①) 基本情報入力シート'!AA97="","",'(入力①) 基本情報入力シート'!AA97)</f>
        <v/>
      </c>
      <c r="S76" s="212"/>
      <c r="T76" s="217"/>
      <c r="U76" s="221" t="str">
        <f>IF(P76="","",VLOOKUP(P76,'【参考】数式用'!$A$5:$I$38,MATCH(T76,'【参考】数式用'!$C$4:$G$4,0)+2,0))</f>
        <v/>
      </c>
      <c r="V76" s="225" t="s">
        <v>249</v>
      </c>
      <c r="W76" s="231"/>
      <c r="X76" s="232" t="s">
        <v>35</v>
      </c>
      <c r="Y76" s="231"/>
      <c r="Z76" s="233" t="s">
        <v>236</v>
      </c>
      <c r="AA76" s="235"/>
      <c r="AB76" s="232" t="s">
        <v>35</v>
      </c>
      <c r="AC76" s="235"/>
      <c r="AD76" s="232" t="s">
        <v>40</v>
      </c>
      <c r="AE76" s="237" t="s">
        <v>70</v>
      </c>
      <c r="AF76" s="238" t="str">
        <f t="shared" ref="AF76:AF111" si="3">IF(W76&gt;=1,(AA76*12+AC76)-(W76*12+Y76)+1,"")</f>
        <v/>
      </c>
      <c r="AG76" s="241" t="s">
        <v>252</v>
      </c>
      <c r="AH76" s="244" t="str">
        <f t="shared" ref="AH76:AH111" si="4">IFERROR(ROUNDDOWN(ROUND(Q76*R76,0)*U76,0)*AF76,"")</f>
        <v/>
      </c>
    </row>
    <row r="77" spans="1:34" ht="36.75" customHeight="1">
      <c r="A77" s="159">
        <f t="shared" ref="A77:A111" si="5">A76+1</f>
        <v>66</v>
      </c>
      <c r="B77" s="165" t="str">
        <f>IF('(入力①) 基本情報入力シート'!C98="","",'(入力①) 基本情報入力シート'!C98)</f>
        <v/>
      </c>
      <c r="C77" s="170" t="str">
        <f>IF('(入力①) 基本情報入力シート'!D98="","",'(入力①) 基本情報入力シート'!D98)</f>
        <v/>
      </c>
      <c r="D77" s="173" t="str">
        <f>IF('(入力①) 基本情報入力シート'!E98="","",'(入力①) 基本情報入力シート'!E98)</f>
        <v/>
      </c>
      <c r="E77" s="173" t="str">
        <f>IF('(入力①) 基本情報入力シート'!F98="","",'(入力①) 基本情報入力シート'!F98)</f>
        <v/>
      </c>
      <c r="F77" s="173" t="str">
        <f>IF('(入力①) 基本情報入力シート'!G98="","",'(入力①) 基本情報入力シート'!G98)</f>
        <v/>
      </c>
      <c r="G77" s="173" t="str">
        <f>IF('(入力①) 基本情報入力シート'!H98="","",'(入力①) 基本情報入力シート'!H98)</f>
        <v/>
      </c>
      <c r="H77" s="173" t="str">
        <f>IF('(入力①) 基本情報入力シート'!I98="","",'(入力①) 基本情報入力シート'!I98)</f>
        <v/>
      </c>
      <c r="I77" s="173" t="str">
        <f>IF('(入力①) 基本情報入力シート'!J98="","",'(入力①) 基本情報入力シート'!J98)</f>
        <v/>
      </c>
      <c r="J77" s="173" t="str">
        <f>IF('(入力①) 基本情報入力シート'!K98="","",'(入力①) 基本情報入力シート'!K98)</f>
        <v/>
      </c>
      <c r="K77" s="178" t="str">
        <f>IF('(入力①) 基本情報入力シート'!L98="","",'(入力①) 基本情報入力シート'!L98)</f>
        <v/>
      </c>
      <c r="L77" s="182" t="str">
        <f>IF('(入力①) 基本情報入力シート'!M98="","",'(入力①) 基本情報入力シート'!M98)</f>
        <v/>
      </c>
      <c r="M77" s="182" t="str">
        <f>IF('(入力①) 基本情報入力シート'!R98="","",'(入力①) 基本情報入力シート'!R98)</f>
        <v/>
      </c>
      <c r="N77" s="182" t="str">
        <f>IF('(入力①) 基本情報入力シート'!W98="","",'(入力①) 基本情報入力シート'!W98)</f>
        <v/>
      </c>
      <c r="O77" s="159" t="str">
        <f>IF('(入力①) 基本情報入力シート'!X98="","",'(入力①) 基本情報入力シート'!X98)</f>
        <v/>
      </c>
      <c r="P77" s="198" t="str">
        <f>IF('(入力①) 基本情報入力シート'!Y98="","",'(入力①) 基本情報入力シート'!Y98)</f>
        <v/>
      </c>
      <c r="Q77" s="204" t="str">
        <f>IF('(入力①) 基本情報入力シート'!Z98="","",'(入力①) 基本情報入力シート'!Z98)</f>
        <v/>
      </c>
      <c r="R77" s="208" t="str">
        <f>IF('(入力①) 基本情報入力シート'!AA98="","",'(入力①) 基本情報入力シート'!AA98)</f>
        <v/>
      </c>
      <c r="S77" s="212"/>
      <c r="T77" s="217"/>
      <c r="U77" s="221" t="str">
        <f>IF(P77="","",VLOOKUP(P77,'【参考】数式用'!$A$5:$I$38,MATCH(T77,'【参考】数式用'!$C$4:$G$4,0)+2,0))</f>
        <v/>
      </c>
      <c r="V77" s="225" t="s">
        <v>249</v>
      </c>
      <c r="W77" s="231"/>
      <c r="X77" s="232" t="s">
        <v>35</v>
      </c>
      <c r="Y77" s="231"/>
      <c r="Z77" s="233" t="s">
        <v>236</v>
      </c>
      <c r="AA77" s="235"/>
      <c r="AB77" s="232" t="s">
        <v>35</v>
      </c>
      <c r="AC77" s="235"/>
      <c r="AD77" s="232" t="s">
        <v>40</v>
      </c>
      <c r="AE77" s="237" t="s">
        <v>70</v>
      </c>
      <c r="AF77" s="238" t="str">
        <f t="shared" si="3"/>
        <v/>
      </c>
      <c r="AG77" s="241" t="s">
        <v>252</v>
      </c>
      <c r="AH77" s="244" t="str">
        <f t="shared" si="4"/>
        <v/>
      </c>
    </row>
    <row r="78" spans="1:34" ht="36.75" customHeight="1">
      <c r="A78" s="159">
        <f t="shared" si="5"/>
        <v>67</v>
      </c>
      <c r="B78" s="165" t="str">
        <f>IF('(入力①) 基本情報入力シート'!C99="","",'(入力①) 基本情報入力シート'!C99)</f>
        <v/>
      </c>
      <c r="C78" s="170" t="str">
        <f>IF('(入力①) 基本情報入力シート'!D99="","",'(入力①) 基本情報入力シート'!D99)</f>
        <v/>
      </c>
      <c r="D78" s="173" t="str">
        <f>IF('(入力①) 基本情報入力シート'!E99="","",'(入力①) 基本情報入力シート'!E99)</f>
        <v/>
      </c>
      <c r="E78" s="173" t="str">
        <f>IF('(入力①) 基本情報入力シート'!F99="","",'(入力①) 基本情報入力シート'!F99)</f>
        <v/>
      </c>
      <c r="F78" s="173" t="str">
        <f>IF('(入力①) 基本情報入力シート'!G99="","",'(入力①) 基本情報入力シート'!G99)</f>
        <v/>
      </c>
      <c r="G78" s="173" t="str">
        <f>IF('(入力①) 基本情報入力シート'!H99="","",'(入力①) 基本情報入力シート'!H99)</f>
        <v/>
      </c>
      <c r="H78" s="173" t="str">
        <f>IF('(入力①) 基本情報入力シート'!I99="","",'(入力①) 基本情報入力シート'!I99)</f>
        <v/>
      </c>
      <c r="I78" s="173" t="str">
        <f>IF('(入力①) 基本情報入力シート'!J99="","",'(入力①) 基本情報入力シート'!J99)</f>
        <v/>
      </c>
      <c r="J78" s="173" t="str">
        <f>IF('(入力①) 基本情報入力シート'!K99="","",'(入力①) 基本情報入力シート'!K99)</f>
        <v/>
      </c>
      <c r="K78" s="178" t="str">
        <f>IF('(入力①) 基本情報入力シート'!L99="","",'(入力①) 基本情報入力シート'!L99)</f>
        <v/>
      </c>
      <c r="L78" s="182" t="str">
        <f>IF('(入力①) 基本情報入力シート'!M99="","",'(入力①) 基本情報入力シート'!M99)</f>
        <v/>
      </c>
      <c r="M78" s="182" t="str">
        <f>IF('(入力①) 基本情報入力シート'!R99="","",'(入力①) 基本情報入力シート'!R99)</f>
        <v/>
      </c>
      <c r="N78" s="182" t="str">
        <f>IF('(入力①) 基本情報入力シート'!W99="","",'(入力①) 基本情報入力シート'!W99)</f>
        <v/>
      </c>
      <c r="O78" s="159" t="str">
        <f>IF('(入力①) 基本情報入力シート'!X99="","",'(入力①) 基本情報入力シート'!X99)</f>
        <v/>
      </c>
      <c r="P78" s="198" t="str">
        <f>IF('(入力①) 基本情報入力シート'!Y99="","",'(入力①) 基本情報入力シート'!Y99)</f>
        <v/>
      </c>
      <c r="Q78" s="204" t="str">
        <f>IF('(入力①) 基本情報入力シート'!Z99="","",'(入力①) 基本情報入力シート'!Z99)</f>
        <v/>
      </c>
      <c r="R78" s="208" t="str">
        <f>IF('(入力①) 基本情報入力シート'!AA99="","",'(入力①) 基本情報入力シート'!AA99)</f>
        <v/>
      </c>
      <c r="S78" s="212"/>
      <c r="T78" s="217"/>
      <c r="U78" s="221" t="str">
        <f>IF(P78="","",VLOOKUP(P78,'【参考】数式用'!$A$5:$I$38,MATCH(T78,'【参考】数式用'!$C$4:$G$4,0)+2,0))</f>
        <v/>
      </c>
      <c r="V78" s="225" t="s">
        <v>249</v>
      </c>
      <c r="W78" s="231"/>
      <c r="X78" s="232" t="s">
        <v>35</v>
      </c>
      <c r="Y78" s="231"/>
      <c r="Z78" s="233" t="s">
        <v>236</v>
      </c>
      <c r="AA78" s="235"/>
      <c r="AB78" s="232" t="s">
        <v>35</v>
      </c>
      <c r="AC78" s="235"/>
      <c r="AD78" s="232" t="s">
        <v>40</v>
      </c>
      <c r="AE78" s="237" t="s">
        <v>70</v>
      </c>
      <c r="AF78" s="238" t="str">
        <f t="shared" si="3"/>
        <v/>
      </c>
      <c r="AG78" s="241" t="s">
        <v>252</v>
      </c>
      <c r="AH78" s="244" t="str">
        <f t="shared" si="4"/>
        <v/>
      </c>
    </row>
    <row r="79" spans="1:34" ht="36.75" customHeight="1">
      <c r="A79" s="159">
        <f t="shared" si="5"/>
        <v>68</v>
      </c>
      <c r="B79" s="165" t="str">
        <f>IF('(入力①) 基本情報入力シート'!C100="","",'(入力①) 基本情報入力シート'!C100)</f>
        <v/>
      </c>
      <c r="C79" s="170" t="str">
        <f>IF('(入力①) 基本情報入力シート'!D100="","",'(入力①) 基本情報入力シート'!D100)</f>
        <v/>
      </c>
      <c r="D79" s="173" t="str">
        <f>IF('(入力①) 基本情報入力シート'!E100="","",'(入力①) 基本情報入力シート'!E100)</f>
        <v/>
      </c>
      <c r="E79" s="173" t="str">
        <f>IF('(入力①) 基本情報入力シート'!F100="","",'(入力①) 基本情報入力シート'!F100)</f>
        <v/>
      </c>
      <c r="F79" s="173" t="str">
        <f>IF('(入力①) 基本情報入力シート'!G100="","",'(入力①) 基本情報入力シート'!G100)</f>
        <v/>
      </c>
      <c r="G79" s="173" t="str">
        <f>IF('(入力①) 基本情報入力シート'!H100="","",'(入力①) 基本情報入力シート'!H100)</f>
        <v/>
      </c>
      <c r="H79" s="173" t="str">
        <f>IF('(入力①) 基本情報入力シート'!I100="","",'(入力①) 基本情報入力シート'!I100)</f>
        <v/>
      </c>
      <c r="I79" s="173" t="str">
        <f>IF('(入力①) 基本情報入力シート'!J100="","",'(入力①) 基本情報入力シート'!J100)</f>
        <v/>
      </c>
      <c r="J79" s="173" t="str">
        <f>IF('(入力①) 基本情報入力シート'!K100="","",'(入力①) 基本情報入力シート'!K100)</f>
        <v/>
      </c>
      <c r="K79" s="178" t="str">
        <f>IF('(入力①) 基本情報入力シート'!L100="","",'(入力①) 基本情報入力シート'!L100)</f>
        <v/>
      </c>
      <c r="L79" s="182" t="str">
        <f>IF('(入力①) 基本情報入力シート'!M100="","",'(入力①) 基本情報入力シート'!M100)</f>
        <v/>
      </c>
      <c r="M79" s="182" t="str">
        <f>IF('(入力①) 基本情報入力シート'!R100="","",'(入力①) 基本情報入力シート'!R100)</f>
        <v/>
      </c>
      <c r="N79" s="182" t="str">
        <f>IF('(入力①) 基本情報入力シート'!W100="","",'(入力①) 基本情報入力シート'!W100)</f>
        <v/>
      </c>
      <c r="O79" s="159" t="str">
        <f>IF('(入力①) 基本情報入力シート'!X100="","",'(入力①) 基本情報入力シート'!X100)</f>
        <v/>
      </c>
      <c r="P79" s="198" t="str">
        <f>IF('(入力①) 基本情報入力シート'!Y100="","",'(入力①) 基本情報入力シート'!Y100)</f>
        <v/>
      </c>
      <c r="Q79" s="204" t="str">
        <f>IF('(入力①) 基本情報入力シート'!Z100="","",'(入力①) 基本情報入力シート'!Z100)</f>
        <v/>
      </c>
      <c r="R79" s="208" t="str">
        <f>IF('(入力①) 基本情報入力シート'!AA100="","",'(入力①) 基本情報入力シート'!AA100)</f>
        <v/>
      </c>
      <c r="S79" s="212"/>
      <c r="T79" s="217"/>
      <c r="U79" s="221" t="str">
        <f>IF(P79="","",VLOOKUP(P79,'【参考】数式用'!$A$5:$I$38,MATCH(T79,'【参考】数式用'!$C$4:$G$4,0)+2,0))</f>
        <v/>
      </c>
      <c r="V79" s="225" t="s">
        <v>249</v>
      </c>
      <c r="W79" s="231"/>
      <c r="X79" s="232" t="s">
        <v>35</v>
      </c>
      <c r="Y79" s="231"/>
      <c r="Z79" s="233" t="s">
        <v>236</v>
      </c>
      <c r="AA79" s="235"/>
      <c r="AB79" s="232" t="s">
        <v>35</v>
      </c>
      <c r="AC79" s="235"/>
      <c r="AD79" s="232" t="s">
        <v>40</v>
      </c>
      <c r="AE79" s="237" t="s">
        <v>70</v>
      </c>
      <c r="AF79" s="238" t="str">
        <f t="shared" si="3"/>
        <v/>
      </c>
      <c r="AG79" s="241" t="s">
        <v>252</v>
      </c>
      <c r="AH79" s="244" t="str">
        <f t="shared" si="4"/>
        <v/>
      </c>
    </row>
    <row r="80" spans="1:34" ht="36.75" customHeight="1">
      <c r="A80" s="159">
        <f t="shared" si="5"/>
        <v>69</v>
      </c>
      <c r="B80" s="165" t="str">
        <f>IF('(入力①) 基本情報入力シート'!C101="","",'(入力①) 基本情報入力シート'!C101)</f>
        <v/>
      </c>
      <c r="C80" s="170" t="str">
        <f>IF('(入力①) 基本情報入力シート'!D101="","",'(入力①) 基本情報入力シート'!D101)</f>
        <v/>
      </c>
      <c r="D80" s="173" t="str">
        <f>IF('(入力①) 基本情報入力シート'!E101="","",'(入力①) 基本情報入力シート'!E101)</f>
        <v/>
      </c>
      <c r="E80" s="173" t="str">
        <f>IF('(入力①) 基本情報入力シート'!F101="","",'(入力①) 基本情報入力シート'!F101)</f>
        <v/>
      </c>
      <c r="F80" s="173" t="str">
        <f>IF('(入力①) 基本情報入力シート'!G101="","",'(入力①) 基本情報入力シート'!G101)</f>
        <v/>
      </c>
      <c r="G80" s="173" t="str">
        <f>IF('(入力①) 基本情報入力シート'!H101="","",'(入力①) 基本情報入力シート'!H101)</f>
        <v/>
      </c>
      <c r="H80" s="173" t="str">
        <f>IF('(入力①) 基本情報入力シート'!I101="","",'(入力①) 基本情報入力シート'!I101)</f>
        <v/>
      </c>
      <c r="I80" s="173" t="str">
        <f>IF('(入力①) 基本情報入力シート'!J101="","",'(入力①) 基本情報入力シート'!J101)</f>
        <v/>
      </c>
      <c r="J80" s="173" t="str">
        <f>IF('(入力①) 基本情報入力シート'!K101="","",'(入力①) 基本情報入力シート'!K101)</f>
        <v/>
      </c>
      <c r="K80" s="178" t="str">
        <f>IF('(入力①) 基本情報入力シート'!L101="","",'(入力①) 基本情報入力シート'!L101)</f>
        <v/>
      </c>
      <c r="L80" s="182" t="str">
        <f>IF('(入力①) 基本情報入力シート'!M101="","",'(入力①) 基本情報入力シート'!M101)</f>
        <v/>
      </c>
      <c r="M80" s="182" t="str">
        <f>IF('(入力①) 基本情報入力シート'!R101="","",'(入力①) 基本情報入力シート'!R101)</f>
        <v/>
      </c>
      <c r="N80" s="182" t="str">
        <f>IF('(入力①) 基本情報入力シート'!W101="","",'(入力①) 基本情報入力シート'!W101)</f>
        <v/>
      </c>
      <c r="O80" s="159" t="str">
        <f>IF('(入力①) 基本情報入力シート'!X101="","",'(入力①) 基本情報入力シート'!X101)</f>
        <v/>
      </c>
      <c r="P80" s="198" t="str">
        <f>IF('(入力①) 基本情報入力シート'!Y101="","",'(入力①) 基本情報入力シート'!Y101)</f>
        <v/>
      </c>
      <c r="Q80" s="204" t="str">
        <f>IF('(入力①) 基本情報入力シート'!Z101="","",'(入力①) 基本情報入力シート'!Z101)</f>
        <v/>
      </c>
      <c r="R80" s="208" t="str">
        <f>IF('(入力①) 基本情報入力シート'!AA101="","",'(入力①) 基本情報入力シート'!AA101)</f>
        <v/>
      </c>
      <c r="S80" s="212"/>
      <c r="T80" s="217"/>
      <c r="U80" s="221" t="str">
        <f>IF(P80="","",VLOOKUP(P80,'【参考】数式用'!$A$5:$I$38,MATCH(T80,'【参考】数式用'!$C$4:$G$4,0)+2,0))</f>
        <v/>
      </c>
      <c r="V80" s="225" t="s">
        <v>249</v>
      </c>
      <c r="W80" s="231"/>
      <c r="X80" s="232" t="s">
        <v>35</v>
      </c>
      <c r="Y80" s="231"/>
      <c r="Z80" s="233" t="s">
        <v>236</v>
      </c>
      <c r="AA80" s="235"/>
      <c r="AB80" s="232" t="s">
        <v>35</v>
      </c>
      <c r="AC80" s="235"/>
      <c r="AD80" s="232" t="s">
        <v>40</v>
      </c>
      <c r="AE80" s="237" t="s">
        <v>70</v>
      </c>
      <c r="AF80" s="238" t="str">
        <f t="shared" si="3"/>
        <v/>
      </c>
      <c r="AG80" s="241" t="s">
        <v>252</v>
      </c>
      <c r="AH80" s="244" t="str">
        <f t="shared" si="4"/>
        <v/>
      </c>
    </row>
    <row r="81" spans="1:34" ht="36.75" customHeight="1">
      <c r="A81" s="159">
        <f t="shared" si="5"/>
        <v>70</v>
      </c>
      <c r="B81" s="165" t="str">
        <f>IF('(入力①) 基本情報入力シート'!C102="","",'(入力①) 基本情報入力シート'!C102)</f>
        <v/>
      </c>
      <c r="C81" s="170" t="str">
        <f>IF('(入力①) 基本情報入力シート'!D102="","",'(入力①) 基本情報入力シート'!D102)</f>
        <v/>
      </c>
      <c r="D81" s="173" t="str">
        <f>IF('(入力①) 基本情報入力シート'!E102="","",'(入力①) 基本情報入力シート'!E102)</f>
        <v/>
      </c>
      <c r="E81" s="173" t="str">
        <f>IF('(入力①) 基本情報入力シート'!F102="","",'(入力①) 基本情報入力シート'!F102)</f>
        <v/>
      </c>
      <c r="F81" s="173" t="str">
        <f>IF('(入力①) 基本情報入力シート'!G102="","",'(入力①) 基本情報入力シート'!G102)</f>
        <v/>
      </c>
      <c r="G81" s="173" t="str">
        <f>IF('(入力①) 基本情報入力シート'!H102="","",'(入力①) 基本情報入力シート'!H102)</f>
        <v/>
      </c>
      <c r="H81" s="173" t="str">
        <f>IF('(入力①) 基本情報入力シート'!I102="","",'(入力①) 基本情報入力シート'!I102)</f>
        <v/>
      </c>
      <c r="I81" s="173" t="str">
        <f>IF('(入力①) 基本情報入力シート'!J102="","",'(入力①) 基本情報入力シート'!J102)</f>
        <v/>
      </c>
      <c r="J81" s="173" t="str">
        <f>IF('(入力①) 基本情報入力シート'!K102="","",'(入力①) 基本情報入力シート'!K102)</f>
        <v/>
      </c>
      <c r="K81" s="178" t="str">
        <f>IF('(入力①) 基本情報入力シート'!L102="","",'(入力①) 基本情報入力シート'!L102)</f>
        <v/>
      </c>
      <c r="L81" s="182" t="str">
        <f>IF('(入力①) 基本情報入力シート'!M102="","",'(入力①) 基本情報入力シート'!M102)</f>
        <v/>
      </c>
      <c r="M81" s="182" t="str">
        <f>IF('(入力①) 基本情報入力シート'!R102="","",'(入力①) 基本情報入力シート'!R102)</f>
        <v/>
      </c>
      <c r="N81" s="182" t="str">
        <f>IF('(入力①) 基本情報入力シート'!W102="","",'(入力①) 基本情報入力シート'!W102)</f>
        <v/>
      </c>
      <c r="O81" s="159" t="str">
        <f>IF('(入力①) 基本情報入力シート'!X102="","",'(入力①) 基本情報入力シート'!X102)</f>
        <v/>
      </c>
      <c r="P81" s="198" t="str">
        <f>IF('(入力①) 基本情報入力シート'!Y102="","",'(入力①) 基本情報入力シート'!Y102)</f>
        <v/>
      </c>
      <c r="Q81" s="204" t="str">
        <f>IF('(入力①) 基本情報入力シート'!Z102="","",'(入力①) 基本情報入力シート'!Z102)</f>
        <v/>
      </c>
      <c r="R81" s="208" t="str">
        <f>IF('(入力①) 基本情報入力シート'!AA102="","",'(入力①) 基本情報入力シート'!AA102)</f>
        <v/>
      </c>
      <c r="S81" s="212"/>
      <c r="T81" s="217"/>
      <c r="U81" s="221" t="str">
        <f>IF(P81="","",VLOOKUP(P81,'【参考】数式用'!$A$5:$I$38,MATCH(T81,'【参考】数式用'!$C$4:$G$4,0)+2,0))</f>
        <v/>
      </c>
      <c r="V81" s="225" t="s">
        <v>249</v>
      </c>
      <c r="W81" s="231"/>
      <c r="X81" s="232" t="s">
        <v>35</v>
      </c>
      <c r="Y81" s="231"/>
      <c r="Z81" s="233" t="s">
        <v>236</v>
      </c>
      <c r="AA81" s="235"/>
      <c r="AB81" s="232" t="s">
        <v>35</v>
      </c>
      <c r="AC81" s="235"/>
      <c r="AD81" s="232" t="s">
        <v>40</v>
      </c>
      <c r="AE81" s="237" t="s">
        <v>70</v>
      </c>
      <c r="AF81" s="238" t="str">
        <f t="shared" si="3"/>
        <v/>
      </c>
      <c r="AG81" s="241" t="s">
        <v>252</v>
      </c>
      <c r="AH81" s="244" t="str">
        <f t="shared" si="4"/>
        <v/>
      </c>
    </row>
    <row r="82" spans="1:34" ht="36.75" customHeight="1">
      <c r="A82" s="159">
        <f t="shared" si="5"/>
        <v>71</v>
      </c>
      <c r="B82" s="165" t="str">
        <f>IF('(入力①) 基本情報入力シート'!C103="","",'(入力①) 基本情報入力シート'!C103)</f>
        <v/>
      </c>
      <c r="C82" s="170" t="str">
        <f>IF('(入力①) 基本情報入力シート'!D103="","",'(入力①) 基本情報入力シート'!D103)</f>
        <v/>
      </c>
      <c r="D82" s="173" t="str">
        <f>IF('(入力①) 基本情報入力シート'!E103="","",'(入力①) 基本情報入力シート'!E103)</f>
        <v/>
      </c>
      <c r="E82" s="173" t="str">
        <f>IF('(入力①) 基本情報入力シート'!F103="","",'(入力①) 基本情報入力シート'!F103)</f>
        <v/>
      </c>
      <c r="F82" s="173" t="str">
        <f>IF('(入力①) 基本情報入力シート'!G103="","",'(入力①) 基本情報入力シート'!G103)</f>
        <v/>
      </c>
      <c r="G82" s="173" t="str">
        <f>IF('(入力①) 基本情報入力シート'!H103="","",'(入力①) 基本情報入力シート'!H103)</f>
        <v/>
      </c>
      <c r="H82" s="173" t="str">
        <f>IF('(入力①) 基本情報入力シート'!I103="","",'(入力①) 基本情報入力シート'!I103)</f>
        <v/>
      </c>
      <c r="I82" s="173" t="str">
        <f>IF('(入力①) 基本情報入力シート'!J103="","",'(入力①) 基本情報入力シート'!J103)</f>
        <v/>
      </c>
      <c r="J82" s="173" t="str">
        <f>IF('(入力①) 基本情報入力シート'!K103="","",'(入力①) 基本情報入力シート'!K103)</f>
        <v/>
      </c>
      <c r="K82" s="178" t="str">
        <f>IF('(入力①) 基本情報入力シート'!L103="","",'(入力①) 基本情報入力シート'!L103)</f>
        <v/>
      </c>
      <c r="L82" s="182" t="str">
        <f>IF('(入力①) 基本情報入力シート'!M103="","",'(入力①) 基本情報入力シート'!M103)</f>
        <v/>
      </c>
      <c r="M82" s="182" t="str">
        <f>IF('(入力①) 基本情報入力シート'!R103="","",'(入力①) 基本情報入力シート'!R103)</f>
        <v/>
      </c>
      <c r="N82" s="182" t="str">
        <f>IF('(入力①) 基本情報入力シート'!W103="","",'(入力①) 基本情報入力シート'!W103)</f>
        <v/>
      </c>
      <c r="O82" s="159" t="str">
        <f>IF('(入力①) 基本情報入力シート'!X103="","",'(入力①) 基本情報入力シート'!X103)</f>
        <v/>
      </c>
      <c r="P82" s="198" t="str">
        <f>IF('(入力①) 基本情報入力シート'!Y103="","",'(入力①) 基本情報入力シート'!Y103)</f>
        <v/>
      </c>
      <c r="Q82" s="204" t="str">
        <f>IF('(入力①) 基本情報入力シート'!Z103="","",'(入力①) 基本情報入力シート'!Z103)</f>
        <v/>
      </c>
      <c r="R82" s="208" t="str">
        <f>IF('(入力①) 基本情報入力シート'!AA103="","",'(入力①) 基本情報入力シート'!AA103)</f>
        <v/>
      </c>
      <c r="S82" s="212"/>
      <c r="T82" s="217"/>
      <c r="U82" s="221" t="str">
        <f>IF(P82="","",VLOOKUP(P82,'【参考】数式用'!$A$5:$I$38,MATCH(T82,'【参考】数式用'!$C$4:$G$4,0)+2,0))</f>
        <v/>
      </c>
      <c r="V82" s="225" t="s">
        <v>249</v>
      </c>
      <c r="W82" s="231"/>
      <c r="X82" s="232" t="s">
        <v>35</v>
      </c>
      <c r="Y82" s="231"/>
      <c r="Z82" s="233" t="s">
        <v>236</v>
      </c>
      <c r="AA82" s="235"/>
      <c r="AB82" s="232" t="s">
        <v>35</v>
      </c>
      <c r="AC82" s="235"/>
      <c r="AD82" s="232" t="s">
        <v>40</v>
      </c>
      <c r="AE82" s="237" t="s">
        <v>70</v>
      </c>
      <c r="AF82" s="238" t="str">
        <f t="shared" si="3"/>
        <v/>
      </c>
      <c r="AG82" s="241" t="s">
        <v>252</v>
      </c>
      <c r="AH82" s="244" t="str">
        <f t="shared" si="4"/>
        <v/>
      </c>
    </row>
    <row r="83" spans="1:34" ht="36.75" customHeight="1">
      <c r="A83" s="159">
        <f t="shared" si="5"/>
        <v>72</v>
      </c>
      <c r="B83" s="165" t="str">
        <f>IF('(入力①) 基本情報入力シート'!C104="","",'(入力①) 基本情報入力シート'!C104)</f>
        <v/>
      </c>
      <c r="C83" s="170" t="str">
        <f>IF('(入力①) 基本情報入力シート'!D104="","",'(入力①) 基本情報入力シート'!D104)</f>
        <v/>
      </c>
      <c r="D83" s="173" t="str">
        <f>IF('(入力①) 基本情報入力シート'!E104="","",'(入力①) 基本情報入力シート'!E104)</f>
        <v/>
      </c>
      <c r="E83" s="173" t="str">
        <f>IF('(入力①) 基本情報入力シート'!F104="","",'(入力①) 基本情報入力シート'!F104)</f>
        <v/>
      </c>
      <c r="F83" s="173" t="str">
        <f>IF('(入力①) 基本情報入力シート'!G104="","",'(入力①) 基本情報入力シート'!G104)</f>
        <v/>
      </c>
      <c r="G83" s="173" t="str">
        <f>IF('(入力①) 基本情報入力シート'!H104="","",'(入力①) 基本情報入力シート'!H104)</f>
        <v/>
      </c>
      <c r="H83" s="173" t="str">
        <f>IF('(入力①) 基本情報入力シート'!I104="","",'(入力①) 基本情報入力シート'!I104)</f>
        <v/>
      </c>
      <c r="I83" s="173" t="str">
        <f>IF('(入力①) 基本情報入力シート'!J104="","",'(入力①) 基本情報入力シート'!J104)</f>
        <v/>
      </c>
      <c r="J83" s="173" t="str">
        <f>IF('(入力①) 基本情報入力シート'!K104="","",'(入力①) 基本情報入力シート'!K104)</f>
        <v/>
      </c>
      <c r="K83" s="178" t="str">
        <f>IF('(入力①) 基本情報入力シート'!L104="","",'(入力①) 基本情報入力シート'!L104)</f>
        <v/>
      </c>
      <c r="L83" s="182" t="str">
        <f>IF('(入力①) 基本情報入力シート'!M104="","",'(入力①) 基本情報入力シート'!M104)</f>
        <v/>
      </c>
      <c r="M83" s="182" t="str">
        <f>IF('(入力①) 基本情報入力シート'!R104="","",'(入力①) 基本情報入力シート'!R104)</f>
        <v/>
      </c>
      <c r="N83" s="182" t="str">
        <f>IF('(入力①) 基本情報入力シート'!W104="","",'(入力①) 基本情報入力シート'!W104)</f>
        <v/>
      </c>
      <c r="O83" s="159" t="str">
        <f>IF('(入力①) 基本情報入力シート'!X104="","",'(入力①) 基本情報入力シート'!X104)</f>
        <v/>
      </c>
      <c r="P83" s="198" t="str">
        <f>IF('(入力①) 基本情報入力シート'!Y104="","",'(入力①) 基本情報入力シート'!Y104)</f>
        <v/>
      </c>
      <c r="Q83" s="204" t="str">
        <f>IF('(入力①) 基本情報入力シート'!Z104="","",'(入力①) 基本情報入力シート'!Z104)</f>
        <v/>
      </c>
      <c r="R83" s="208" t="str">
        <f>IF('(入力①) 基本情報入力シート'!AA104="","",'(入力①) 基本情報入力シート'!AA104)</f>
        <v/>
      </c>
      <c r="S83" s="212"/>
      <c r="T83" s="217"/>
      <c r="U83" s="221" t="str">
        <f>IF(P83="","",VLOOKUP(P83,'【参考】数式用'!$A$5:$I$38,MATCH(T83,'【参考】数式用'!$C$4:$G$4,0)+2,0))</f>
        <v/>
      </c>
      <c r="V83" s="225" t="s">
        <v>249</v>
      </c>
      <c r="W83" s="231"/>
      <c r="X83" s="232" t="s">
        <v>35</v>
      </c>
      <c r="Y83" s="231"/>
      <c r="Z83" s="233" t="s">
        <v>236</v>
      </c>
      <c r="AA83" s="235"/>
      <c r="AB83" s="232" t="s">
        <v>35</v>
      </c>
      <c r="AC83" s="235"/>
      <c r="AD83" s="232" t="s">
        <v>40</v>
      </c>
      <c r="AE83" s="237" t="s">
        <v>70</v>
      </c>
      <c r="AF83" s="238" t="str">
        <f t="shared" si="3"/>
        <v/>
      </c>
      <c r="AG83" s="241" t="s">
        <v>252</v>
      </c>
      <c r="AH83" s="244" t="str">
        <f t="shared" si="4"/>
        <v/>
      </c>
    </row>
    <row r="84" spans="1:34" ht="36.75" customHeight="1">
      <c r="A84" s="159">
        <f t="shared" si="5"/>
        <v>73</v>
      </c>
      <c r="B84" s="165" t="str">
        <f>IF('(入力①) 基本情報入力シート'!C105="","",'(入力①) 基本情報入力シート'!C105)</f>
        <v/>
      </c>
      <c r="C84" s="170" t="str">
        <f>IF('(入力①) 基本情報入力シート'!D105="","",'(入力①) 基本情報入力シート'!D105)</f>
        <v/>
      </c>
      <c r="D84" s="173" t="str">
        <f>IF('(入力①) 基本情報入力シート'!E105="","",'(入力①) 基本情報入力シート'!E105)</f>
        <v/>
      </c>
      <c r="E84" s="173" t="str">
        <f>IF('(入力①) 基本情報入力シート'!F105="","",'(入力①) 基本情報入力シート'!F105)</f>
        <v/>
      </c>
      <c r="F84" s="173" t="str">
        <f>IF('(入力①) 基本情報入力シート'!G105="","",'(入力①) 基本情報入力シート'!G105)</f>
        <v/>
      </c>
      <c r="G84" s="173" t="str">
        <f>IF('(入力①) 基本情報入力シート'!H105="","",'(入力①) 基本情報入力シート'!H105)</f>
        <v/>
      </c>
      <c r="H84" s="173" t="str">
        <f>IF('(入力①) 基本情報入力シート'!I105="","",'(入力①) 基本情報入力シート'!I105)</f>
        <v/>
      </c>
      <c r="I84" s="173" t="str">
        <f>IF('(入力①) 基本情報入力シート'!J105="","",'(入力①) 基本情報入力シート'!J105)</f>
        <v/>
      </c>
      <c r="J84" s="173" t="str">
        <f>IF('(入力①) 基本情報入力シート'!K105="","",'(入力①) 基本情報入力シート'!K105)</f>
        <v/>
      </c>
      <c r="K84" s="178" t="str">
        <f>IF('(入力①) 基本情報入力シート'!L105="","",'(入力①) 基本情報入力シート'!L105)</f>
        <v/>
      </c>
      <c r="L84" s="182" t="str">
        <f>IF('(入力①) 基本情報入力シート'!M105="","",'(入力①) 基本情報入力シート'!M105)</f>
        <v/>
      </c>
      <c r="M84" s="182" t="str">
        <f>IF('(入力①) 基本情報入力シート'!R105="","",'(入力①) 基本情報入力シート'!R105)</f>
        <v/>
      </c>
      <c r="N84" s="182" t="str">
        <f>IF('(入力①) 基本情報入力シート'!W105="","",'(入力①) 基本情報入力シート'!W105)</f>
        <v/>
      </c>
      <c r="O84" s="159" t="str">
        <f>IF('(入力①) 基本情報入力シート'!X105="","",'(入力①) 基本情報入力シート'!X105)</f>
        <v/>
      </c>
      <c r="P84" s="198" t="str">
        <f>IF('(入力①) 基本情報入力シート'!Y105="","",'(入力①) 基本情報入力シート'!Y105)</f>
        <v/>
      </c>
      <c r="Q84" s="204" t="str">
        <f>IF('(入力①) 基本情報入力シート'!Z105="","",'(入力①) 基本情報入力シート'!Z105)</f>
        <v/>
      </c>
      <c r="R84" s="208" t="str">
        <f>IF('(入力①) 基本情報入力シート'!AA105="","",'(入力①) 基本情報入力シート'!AA105)</f>
        <v/>
      </c>
      <c r="S84" s="212"/>
      <c r="T84" s="217"/>
      <c r="U84" s="221" t="str">
        <f>IF(P84="","",VLOOKUP(P84,'【参考】数式用'!$A$5:$I$38,MATCH(T84,'【参考】数式用'!$C$4:$G$4,0)+2,0))</f>
        <v/>
      </c>
      <c r="V84" s="225" t="s">
        <v>249</v>
      </c>
      <c r="W84" s="231"/>
      <c r="X84" s="232" t="s">
        <v>35</v>
      </c>
      <c r="Y84" s="231"/>
      <c r="Z84" s="233" t="s">
        <v>236</v>
      </c>
      <c r="AA84" s="235"/>
      <c r="AB84" s="232" t="s">
        <v>35</v>
      </c>
      <c r="AC84" s="235"/>
      <c r="AD84" s="232" t="s">
        <v>40</v>
      </c>
      <c r="AE84" s="237" t="s">
        <v>70</v>
      </c>
      <c r="AF84" s="238" t="str">
        <f t="shared" si="3"/>
        <v/>
      </c>
      <c r="AG84" s="241" t="s">
        <v>252</v>
      </c>
      <c r="AH84" s="244" t="str">
        <f t="shared" si="4"/>
        <v/>
      </c>
    </row>
    <row r="85" spans="1:34" ht="36.75" customHeight="1">
      <c r="A85" s="159">
        <f t="shared" si="5"/>
        <v>74</v>
      </c>
      <c r="B85" s="165" t="str">
        <f>IF('(入力①) 基本情報入力シート'!C106="","",'(入力①) 基本情報入力シート'!C106)</f>
        <v/>
      </c>
      <c r="C85" s="170" t="str">
        <f>IF('(入力①) 基本情報入力シート'!D106="","",'(入力①) 基本情報入力シート'!D106)</f>
        <v/>
      </c>
      <c r="D85" s="173" t="str">
        <f>IF('(入力①) 基本情報入力シート'!E106="","",'(入力①) 基本情報入力シート'!E106)</f>
        <v/>
      </c>
      <c r="E85" s="173" t="str">
        <f>IF('(入力①) 基本情報入力シート'!F106="","",'(入力①) 基本情報入力シート'!F106)</f>
        <v/>
      </c>
      <c r="F85" s="173" t="str">
        <f>IF('(入力①) 基本情報入力シート'!G106="","",'(入力①) 基本情報入力シート'!G106)</f>
        <v/>
      </c>
      <c r="G85" s="173" t="str">
        <f>IF('(入力①) 基本情報入力シート'!H106="","",'(入力①) 基本情報入力シート'!H106)</f>
        <v/>
      </c>
      <c r="H85" s="173" t="str">
        <f>IF('(入力①) 基本情報入力シート'!I106="","",'(入力①) 基本情報入力シート'!I106)</f>
        <v/>
      </c>
      <c r="I85" s="173" t="str">
        <f>IF('(入力①) 基本情報入力シート'!J106="","",'(入力①) 基本情報入力シート'!J106)</f>
        <v/>
      </c>
      <c r="J85" s="173" t="str">
        <f>IF('(入力①) 基本情報入力シート'!K106="","",'(入力①) 基本情報入力シート'!K106)</f>
        <v/>
      </c>
      <c r="K85" s="178" t="str">
        <f>IF('(入力①) 基本情報入力シート'!L106="","",'(入力①) 基本情報入力シート'!L106)</f>
        <v/>
      </c>
      <c r="L85" s="182" t="str">
        <f>IF('(入力①) 基本情報入力シート'!M106="","",'(入力①) 基本情報入力シート'!M106)</f>
        <v/>
      </c>
      <c r="M85" s="182" t="str">
        <f>IF('(入力①) 基本情報入力シート'!R106="","",'(入力①) 基本情報入力シート'!R106)</f>
        <v/>
      </c>
      <c r="N85" s="182" t="str">
        <f>IF('(入力①) 基本情報入力シート'!W106="","",'(入力①) 基本情報入力シート'!W106)</f>
        <v/>
      </c>
      <c r="O85" s="159" t="str">
        <f>IF('(入力①) 基本情報入力シート'!X106="","",'(入力①) 基本情報入力シート'!X106)</f>
        <v/>
      </c>
      <c r="P85" s="198" t="str">
        <f>IF('(入力①) 基本情報入力シート'!Y106="","",'(入力①) 基本情報入力シート'!Y106)</f>
        <v/>
      </c>
      <c r="Q85" s="204" t="str">
        <f>IF('(入力①) 基本情報入力シート'!Z106="","",'(入力①) 基本情報入力シート'!Z106)</f>
        <v/>
      </c>
      <c r="R85" s="208" t="str">
        <f>IF('(入力①) 基本情報入力シート'!AA106="","",'(入力①) 基本情報入力シート'!AA106)</f>
        <v/>
      </c>
      <c r="S85" s="212"/>
      <c r="T85" s="217"/>
      <c r="U85" s="221" t="str">
        <f>IF(P85="","",VLOOKUP(P85,'【参考】数式用'!$A$5:$I$38,MATCH(T85,'【参考】数式用'!$C$4:$G$4,0)+2,0))</f>
        <v/>
      </c>
      <c r="V85" s="225" t="s">
        <v>249</v>
      </c>
      <c r="W85" s="231"/>
      <c r="X85" s="232" t="s">
        <v>35</v>
      </c>
      <c r="Y85" s="231"/>
      <c r="Z85" s="233" t="s">
        <v>236</v>
      </c>
      <c r="AA85" s="235"/>
      <c r="AB85" s="232" t="s">
        <v>35</v>
      </c>
      <c r="AC85" s="235"/>
      <c r="AD85" s="232" t="s">
        <v>40</v>
      </c>
      <c r="AE85" s="237" t="s">
        <v>70</v>
      </c>
      <c r="AF85" s="238" t="str">
        <f t="shared" si="3"/>
        <v/>
      </c>
      <c r="AG85" s="241" t="s">
        <v>252</v>
      </c>
      <c r="AH85" s="244" t="str">
        <f t="shared" si="4"/>
        <v/>
      </c>
    </row>
    <row r="86" spans="1:34" ht="36.75" customHeight="1">
      <c r="A86" s="159">
        <f t="shared" si="5"/>
        <v>75</v>
      </c>
      <c r="B86" s="165" t="str">
        <f>IF('(入力①) 基本情報入力シート'!C107="","",'(入力①) 基本情報入力シート'!C107)</f>
        <v/>
      </c>
      <c r="C86" s="170" t="str">
        <f>IF('(入力①) 基本情報入力シート'!D107="","",'(入力①) 基本情報入力シート'!D107)</f>
        <v/>
      </c>
      <c r="D86" s="173" t="str">
        <f>IF('(入力①) 基本情報入力シート'!E107="","",'(入力①) 基本情報入力シート'!E107)</f>
        <v/>
      </c>
      <c r="E86" s="173" t="str">
        <f>IF('(入力①) 基本情報入力シート'!F107="","",'(入力①) 基本情報入力シート'!F107)</f>
        <v/>
      </c>
      <c r="F86" s="173" t="str">
        <f>IF('(入力①) 基本情報入力シート'!G107="","",'(入力①) 基本情報入力シート'!G107)</f>
        <v/>
      </c>
      <c r="G86" s="173" t="str">
        <f>IF('(入力①) 基本情報入力シート'!H107="","",'(入力①) 基本情報入力シート'!H107)</f>
        <v/>
      </c>
      <c r="H86" s="173" t="str">
        <f>IF('(入力①) 基本情報入力シート'!I107="","",'(入力①) 基本情報入力シート'!I107)</f>
        <v/>
      </c>
      <c r="I86" s="173" t="str">
        <f>IF('(入力①) 基本情報入力シート'!J107="","",'(入力①) 基本情報入力シート'!J107)</f>
        <v/>
      </c>
      <c r="J86" s="173" t="str">
        <f>IF('(入力①) 基本情報入力シート'!K107="","",'(入力①) 基本情報入力シート'!K107)</f>
        <v/>
      </c>
      <c r="K86" s="178" t="str">
        <f>IF('(入力①) 基本情報入力シート'!L107="","",'(入力①) 基本情報入力シート'!L107)</f>
        <v/>
      </c>
      <c r="L86" s="182" t="str">
        <f>IF('(入力①) 基本情報入力シート'!M107="","",'(入力①) 基本情報入力シート'!M107)</f>
        <v/>
      </c>
      <c r="M86" s="182" t="str">
        <f>IF('(入力①) 基本情報入力シート'!R107="","",'(入力①) 基本情報入力シート'!R107)</f>
        <v/>
      </c>
      <c r="N86" s="182" t="str">
        <f>IF('(入力①) 基本情報入力シート'!W107="","",'(入力①) 基本情報入力シート'!W107)</f>
        <v/>
      </c>
      <c r="O86" s="159" t="str">
        <f>IF('(入力①) 基本情報入力シート'!X107="","",'(入力①) 基本情報入力シート'!X107)</f>
        <v/>
      </c>
      <c r="P86" s="198" t="str">
        <f>IF('(入力①) 基本情報入力シート'!Y107="","",'(入力①) 基本情報入力シート'!Y107)</f>
        <v/>
      </c>
      <c r="Q86" s="204" t="str">
        <f>IF('(入力①) 基本情報入力シート'!Z107="","",'(入力①) 基本情報入力シート'!Z107)</f>
        <v/>
      </c>
      <c r="R86" s="208" t="str">
        <f>IF('(入力①) 基本情報入力シート'!AA107="","",'(入力①) 基本情報入力シート'!AA107)</f>
        <v/>
      </c>
      <c r="S86" s="212"/>
      <c r="T86" s="217"/>
      <c r="U86" s="221" t="str">
        <f>IF(P86="","",VLOOKUP(P86,'【参考】数式用'!$A$5:$I$38,MATCH(T86,'【参考】数式用'!$C$4:$G$4,0)+2,0))</f>
        <v/>
      </c>
      <c r="V86" s="225" t="s">
        <v>249</v>
      </c>
      <c r="W86" s="231"/>
      <c r="X86" s="232" t="s">
        <v>35</v>
      </c>
      <c r="Y86" s="231"/>
      <c r="Z86" s="233" t="s">
        <v>236</v>
      </c>
      <c r="AA86" s="235"/>
      <c r="AB86" s="232" t="s">
        <v>35</v>
      </c>
      <c r="AC86" s="235"/>
      <c r="AD86" s="232" t="s">
        <v>40</v>
      </c>
      <c r="AE86" s="237" t="s">
        <v>70</v>
      </c>
      <c r="AF86" s="238" t="str">
        <f t="shared" si="3"/>
        <v/>
      </c>
      <c r="AG86" s="241" t="s">
        <v>252</v>
      </c>
      <c r="AH86" s="244" t="str">
        <f t="shared" si="4"/>
        <v/>
      </c>
    </row>
    <row r="87" spans="1:34" ht="36.75" customHeight="1">
      <c r="A87" s="159">
        <f t="shared" si="5"/>
        <v>76</v>
      </c>
      <c r="B87" s="165" t="str">
        <f>IF('(入力①) 基本情報入力シート'!C108="","",'(入力①) 基本情報入力シート'!C108)</f>
        <v/>
      </c>
      <c r="C87" s="170" t="str">
        <f>IF('(入力①) 基本情報入力シート'!D108="","",'(入力①) 基本情報入力シート'!D108)</f>
        <v/>
      </c>
      <c r="D87" s="173" t="str">
        <f>IF('(入力①) 基本情報入力シート'!E108="","",'(入力①) 基本情報入力シート'!E108)</f>
        <v/>
      </c>
      <c r="E87" s="173" t="str">
        <f>IF('(入力①) 基本情報入力シート'!F108="","",'(入力①) 基本情報入力シート'!F108)</f>
        <v/>
      </c>
      <c r="F87" s="173" t="str">
        <f>IF('(入力①) 基本情報入力シート'!G108="","",'(入力①) 基本情報入力シート'!G108)</f>
        <v/>
      </c>
      <c r="G87" s="173" t="str">
        <f>IF('(入力①) 基本情報入力シート'!H108="","",'(入力①) 基本情報入力シート'!H108)</f>
        <v/>
      </c>
      <c r="H87" s="173" t="str">
        <f>IF('(入力①) 基本情報入力シート'!I108="","",'(入力①) 基本情報入力シート'!I108)</f>
        <v/>
      </c>
      <c r="I87" s="173" t="str">
        <f>IF('(入力①) 基本情報入力シート'!J108="","",'(入力①) 基本情報入力シート'!J108)</f>
        <v/>
      </c>
      <c r="J87" s="173" t="str">
        <f>IF('(入力①) 基本情報入力シート'!K108="","",'(入力①) 基本情報入力シート'!K108)</f>
        <v/>
      </c>
      <c r="K87" s="178" t="str">
        <f>IF('(入力①) 基本情報入力シート'!L108="","",'(入力①) 基本情報入力シート'!L108)</f>
        <v/>
      </c>
      <c r="L87" s="182" t="str">
        <f>IF('(入力①) 基本情報入力シート'!M108="","",'(入力①) 基本情報入力シート'!M108)</f>
        <v/>
      </c>
      <c r="M87" s="182" t="str">
        <f>IF('(入力①) 基本情報入力シート'!R108="","",'(入力①) 基本情報入力シート'!R108)</f>
        <v/>
      </c>
      <c r="N87" s="182" t="str">
        <f>IF('(入力①) 基本情報入力シート'!W108="","",'(入力①) 基本情報入力シート'!W108)</f>
        <v/>
      </c>
      <c r="O87" s="159" t="str">
        <f>IF('(入力①) 基本情報入力シート'!X108="","",'(入力①) 基本情報入力シート'!X108)</f>
        <v/>
      </c>
      <c r="P87" s="198" t="str">
        <f>IF('(入力①) 基本情報入力シート'!Y108="","",'(入力①) 基本情報入力シート'!Y108)</f>
        <v/>
      </c>
      <c r="Q87" s="204" t="str">
        <f>IF('(入力①) 基本情報入力シート'!Z108="","",'(入力①) 基本情報入力シート'!Z108)</f>
        <v/>
      </c>
      <c r="R87" s="208" t="str">
        <f>IF('(入力①) 基本情報入力シート'!AA108="","",'(入力①) 基本情報入力シート'!AA108)</f>
        <v/>
      </c>
      <c r="S87" s="212"/>
      <c r="T87" s="217"/>
      <c r="U87" s="221" t="str">
        <f>IF(P87="","",VLOOKUP(P87,'【参考】数式用'!$A$5:$I$38,MATCH(T87,'【参考】数式用'!$C$4:$G$4,0)+2,0))</f>
        <v/>
      </c>
      <c r="V87" s="225" t="s">
        <v>249</v>
      </c>
      <c r="W87" s="231"/>
      <c r="X87" s="232" t="s">
        <v>35</v>
      </c>
      <c r="Y87" s="231"/>
      <c r="Z87" s="233" t="s">
        <v>236</v>
      </c>
      <c r="AA87" s="235"/>
      <c r="AB87" s="232" t="s">
        <v>35</v>
      </c>
      <c r="AC87" s="235"/>
      <c r="AD87" s="232" t="s">
        <v>40</v>
      </c>
      <c r="AE87" s="237" t="s">
        <v>70</v>
      </c>
      <c r="AF87" s="238" t="str">
        <f t="shared" si="3"/>
        <v/>
      </c>
      <c r="AG87" s="241" t="s">
        <v>252</v>
      </c>
      <c r="AH87" s="244" t="str">
        <f t="shared" si="4"/>
        <v/>
      </c>
    </row>
    <row r="88" spans="1:34" ht="36.75" customHeight="1">
      <c r="A88" s="159">
        <f t="shared" si="5"/>
        <v>77</v>
      </c>
      <c r="B88" s="165" t="str">
        <f>IF('(入力①) 基本情報入力シート'!C109="","",'(入力①) 基本情報入力シート'!C109)</f>
        <v/>
      </c>
      <c r="C88" s="170" t="str">
        <f>IF('(入力①) 基本情報入力シート'!D109="","",'(入力①) 基本情報入力シート'!D109)</f>
        <v/>
      </c>
      <c r="D88" s="173" t="str">
        <f>IF('(入力①) 基本情報入力シート'!E109="","",'(入力①) 基本情報入力シート'!E109)</f>
        <v/>
      </c>
      <c r="E88" s="173" t="str">
        <f>IF('(入力①) 基本情報入力シート'!F109="","",'(入力①) 基本情報入力シート'!F109)</f>
        <v/>
      </c>
      <c r="F88" s="173" t="str">
        <f>IF('(入力①) 基本情報入力シート'!G109="","",'(入力①) 基本情報入力シート'!G109)</f>
        <v/>
      </c>
      <c r="G88" s="173" t="str">
        <f>IF('(入力①) 基本情報入力シート'!H109="","",'(入力①) 基本情報入力シート'!H109)</f>
        <v/>
      </c>
      <c r="H88" s="173" t="str">
        <f>IF('(入力①) 基本情報入力シート'!I109="","",'(入力①) 基本情報入力シート'!I109)</f>
        <v/>
      </c>
      <c r="I88" s="173" t="str">
        <f>IF('(入力①) 基本情報入力シート'!J109="","",'(入力①) 基本情報入力シート'!J109)</f>
        <v/>
      </c>
      <c r="J88" s="173" t="str">
        <f>IF('(入力①) 基本情報入力シート'!K109="","",'(入力①) 基本情報入力シート'!K109)</f>
        <v/>
      </c>
      <c r="K88" s="178" t="str">
        <f>IF('(入力①) 基本情報入力シート'!L109="","",'(入力①) 基本情報入力シート'!L109)</f>
        <v/>
      </c>
      <c r="L88" s="182" t="str">
        <f>IF('(入力①) 基本情報入力シート'!M109="","",'(入力①) 基本情報入力シート'!M109)</f>
        <v/>
      </c>
      <c r="M88" s="182" t="str">
        <f>IF('(入力①) 基本情報入力シート'!R109="","",'(入力①) 基本情報入力シート'!R109)</f>
        <v/>
      </c>
      <c r="N88" s="182" t="str">
        <f>IF('(入力①) 基本情報入力シート'!W109="","",'(入力①) 基本情報入力シート'!W109)</f>
        <v/>
      </c>
      <c r="O88" s="159" t="str">
        <f>IF('(入力①) 基本情報入力シート'!X109="","",'(入力①) 基本情報入力シート'!X109)</f>
        <v/>
      </c>
      <c r="P88" s="198" t="str">
        <f>IF('(入力①) 基本情報入力シート'!Y109="","",'(入力①) 基本情報入力シート'!Y109)</f>
        <v/>
      </c>
      <c r="Q88" s="204" t="str">
        <f>IF('(入力①) 基本情報入力シート'!Z109="","",'(入力①) 基本情報入力シート'!Z109)</f>
        <v/>
      </c>
      <c r="R88" s="208" t="str">
        <f>IF('(入力①) 基本情報入力シート'!AA109="","",'(入力①) 基本情報入力シート'!AA109)</f>
        <v/>
      </c>
      <c r="S88" s="212"/>
      <c r="T88" s="217"/>
      <c r="U88" s="221" t="str">
        <f>IF(P88="","",VLOOKUP(P88,'【参考】数式用'!$A$5:$I$38,MATCH(T88,'【参考】数式用'!$C$4:$G$4,0)+2,0))</f>
        <v/>
      </c>
      <c r="V88" s="225" t="s">
        <v>249</v>
      </c>
      <c r="W88" s="231"/>
      <c r="X88" s="232" t="s">
        <v>35</v>
      </c>
      <c r="Y88" s="231"/>
      <c r="Z88" s="233" t="s">
        <v>236</v>
      </c>
      <c r="AA88" s="235"/>
      <c r="AB88" s="232" t="s">
        <v>35</v>
      </c>
      <c r="AC88" s="235"/>
      <c r="AD88" s="232" t="s">
        <v>40</v>
      </c>
      <c r="AE88" s="237" t="s">
        <v>70</v>
      </c>
      <c r="AF88" s="238" t="str">
        <f t="shared" si="3"/>
        <v/>
      </c>
      <c r="AG88" s="241" t="s">
        <v>252</v>
      </c>
      <c r="AH88" s="244" t="str">
        <f t="shared" si="4"/>
        <v/>
      </c>
    </row>
    <row r="89" spans="1:34" ht="36.75" customHeight="1">
      <c r="A89" s="159">
        <f t="shared" si="5"/>
        <v>78</v>
      </c>
      <c r="B89" s="165" t="str">
        <f>IF('(入力①) 基本情報入力シート'!C110="","",'(入力①) 基本情報入力シート'!C110)</f>
        <v/>
      </c>
      <c r="C89" s="170" t="str">
        <f>IF('(入力①) 基本情報入力シート'!D110="","",'(入力①) 基本情報入力シート'!D110)</f>
        <v/>
      </c>
      <c r="D89" s="173" t="str">
        <f>IF('(入力①) 基本情報入力シート'!E110="","",'(入力①) 基本情報入力シート'!E110)</f>
        <v/>
      </c>
      <c r="E89" s="173" t="str">
        <f>IF('(入力①) 基本情報入力シート'!F110="","",'(入力①) 基本情報入力シート'!F110)</f>
        <v/>
      </c>
      <c r="F89" s="173" t="str">
        <f>IF('(入力①) 基本情報入力シート'!G110="","",'(入力①) 基本情報入力シート'!G110)</f>
        <v/>
      </c>
      <c r="G89" s="173" t="str">
        <f>IF('(入力①) 基本情報入力シート'!H110="","",'(入力①) 基本情報入力シート'!H110)</f>
        <v/>
      </c>
      <c r="H89" s="173" t="str">
        <f>IF('(入力①) 基本情報入力シート'!I110="","",'(入力①) 基本情報入力シート'!I110)</f>
        <v/>
      </c>
      <c r="I89" s="173" t="str">
        <f>IF('(入力①) 基本情報入力シート'!J110="","",'(入力①) 基本情報入力シート'!J110)</f>
        <v/>
      </c>
      <c r="J89" s="173" t="str">
        <f>IF('(入力①) 基本情報入力シート'!K110="","",'(入力①) 基本情報入力シート'!K110)</f>
        <v/>
      </c>
      <c r="K89" s="178" t="str">
        <f>IF('(入力①) 基本情報入力シート'!L110="","",'(入力①) 基本情報入力シート'!L110)</f>
        <v/>
      </c>
      <c r="L89" s="182" t="str">
        <f>IF('(入力①) 基本情報入力シート'!M110="","",'(入力①) 基本情報入力シート'!M110)</f>
        <v/>
      </c>
      <c r="M89" s="182" t="str">
        <f>IF('(入力①) 基本情報入力シート'!R110="","",'(入力①) 基本情報入力シート'!R110)</f>
        <v/>
      </c>
      <c r="N89" s="182" t="str">
        <f>IF('(入力①) 基本情報入力シート'!W110="","",'(入力①) 基本情報入力シート'!W110)</f>
        <v/>
      </c>
      <c r="O89" s="159" t="str">
        <f>IF('(入力①) 基本情報入力シート'!X110="","",'(入力①) 基本情報入力シート'!X110)</f>
        <v/>
      </c>
      <c r="P89" s="198" t="str">
        <f>IF('(入力①) 基本情報入力シート'!Y110="","",'(入力①) 基本情報入力シート'!Y110)</f>
        <v/>
      </c>
      <c r="Q89" s="204" t="str">
        <f>IF('(入力①) 基本情報入力シート'!Z110="","",'(入力①) 基本情報入力シート'!Z110)</f>
        <v/>
      </c>
      <c r="R89" s="208" t="str">
        <f>IF('(入力①) 基本情報入力シート'!AA110="","",'(入力①) 基本情報入力シート'!AA110)</f>
        <v/>
      </c>
      <c r="S89" s="212"/>
      <c r="T89" s="217"/>
      <c r="U89" s="221" t="str">
        <f>IF(P89="","",VLOOKUP(P89,'【参考】数式用'!$A$5:$I$38,MATCH(T89,'【参考】数式用'!$C$4:$G$4,0)+2,0))</f>
        <v/>
      </c>
      <c r="V89" s="225" t="s">
        <v>249</v>
      </c>
      <c r="W89" s="231"/>
      <c r="X89" s="232" t="s">
        <v>35</v>
      </c>
      <c r="Y89" s="231"/>
      <c r="Z89" s="233" t="s">
        <v>236</v>
      </c>
      <c r="AA89" s="235"/>
      <c r="AB89" s="232" t="s">
        <v>35</v>
      </c>
      <c r="AC89" s="235"/>
      <c r="AD89" s="232" t="s">
        <v>40</v>
      </c>
      <c r="AE89" s="237" t="s">
        <v>70</v>
      </c>
      <c r="AF89" s="238" t="str">
        <f t="shared" si="3"/>
        <v/>
      </c>
      <c r="AG89" s="241" t="s">
        <v>252</v>
      </c>
      <c r="AH89" s="244" t="str">
        <f t="shared" si="4"/>
        <v/>
      </c>
    </row>
    <row r="90" spans="1:34" ht="36.75" customHeight="1">
      <c r="A90" s="159">
        <f t="shared" si="5"/>
        <v>79</v>
      </c>
      <c r="B90" s="165" t="str">
        <f>IF('(入力①) 基本情報入力シート'!C111="","",'(入力①) 基本情報入力シート'!C111)</f>
        <v/>
      </c>
      <c r="C90" s="170" t="str">
        <f>IF('(入力①) 基本情報入力シート'!D111="","",'(入力①) 基本情報入力シート'!D111)</f>
        <v/>
      </c>
      <c r="D90" s="173" t="str">
        <f>IF('(入力①) 基本情報入力シート'!E111="","",'(入力①) 基本情報入力シート'!E111)</f>
        <v/>
      </c>
      <c r="E90" s="173" t="str">
        <f>IF('(入力①) 基本情報入力シート'!F111="","",'(入力①) 基本情報入力シート'!F111)</f>
        <v/>
      </c>
      <c r="F90" s="173" t="str">
        <f>IF('(入力①) 基本情報入力シート'!G111="","",'(入力①) 基本情報入力シート'!G111)</f>
        <v/>
      </c>
      <c r="G90" s="173" t="str">
        <f>IF('(入力①) 基本情報入力シート'!H111="","",'(入力①) 基本情報入力シート'!H111)</f>
        <v/>
      </c>
      <c r="H90" s="173" t="str">
        <f>IF('(入力①) 基本情報入力シート'!I111="","",'(入力①) 基本情報入力シート'!I111)</f>
        <v/>
      </c>
      <c r="I90" s="173" t="str">
        <f>IF('(入力①) 基本情報入力シート'!J111="","",'(入力①) 基本情報入力シート'!J111)</f>
        <v/>
      </c>
      <c r="J90" s="173" t="str">
        <f>IF('(入力①) 基本情報入力シート'!K111="","",'(入力①) 基本情報入力シート'!K111)</f>
        <v/>
      </c>
      <c r="K90" s="178" t="str">
        <f>IF('(入力①) 基本情報入力シート'!L111="","",'(入力①) 基本情報入力シート'!L111)</f>
        <v/>
      </c>
      <c r="L90" s="182" t="str">
        <f>IF('(入力①) 基本情報入力シート'!M111="","",'(入力①) 基本情報入力シート'!M111)</f>
        <v/>
      </c>
      <c r="M90" s="182" t="str">
        <f>IF('(入力①) 基本情報入力シート'!R111="","",'(入力①) 基本情報入力シート'!R111)</f>
        <v/>
      </c>
      <c r="N90" s="182" t="str">
        <f>IF('(入力①) 基本情報入力シート'!W111="","",'(入力①) 基本情報入力シート'!W111)</f>
        <v/>
      </c>
      <c r="O90" s="159" t="str">
        <f>IF('(入力①) 基本情報入力シート'!X111="","",'(入力①) 基本情報入力シート'!X111)</f>
        <v/>
      </c>
      <c r="P90" s="198" t="str">
        <f>IF('(入力①) 基本情報入力シート'!Y111="","",'(入力①) 基本情報入力シート'!Y111)</f>
        <v/>
      </c>
      <c r="Q90" s="204" t="str">
        <f>IF('(入力①) 基本情報入力シート'!Z111="","",'(入力①) 基本情報入力シート'!Z111)</f>
        <v/>
      </c>
      <c r="R90" s="208" t="str">
        <f>IF('(入力①) 基本情報入力シート'!AA111="","",'(入力①) 基本情報入力シート'!AA111)</f>
        <v/>
      </c>
      <c r="S90" s="212"/>
      <c r="T90" s="217"/>
      <c r="U90" s="221" t="str">
        <f>IF(P90="","",VLOOKUP(P90,'【参考】数式用'!$A$5:$I$38,MATCH(T90,'【参考】数式用'!$C$4:$G$4,0)+2,0))</f>
        <v/>
      </c>
      <c r="V90" s="225" t="s">
        <v>249</v>
      </c>
      <c r="W90" s="231"/>
      <c r="X90" s="232" t="s">
        <v>35</v>
      </c>
      <c r="Y90" s="231"/>
      <c r="Z90" s="233" t="s">
        <v>236</v>
      </c>
      <c r="AA90" s="235"/>
      <c r="AB90" s="232" t="s">
        <v>35</v>
      </c>
      <c r="AC90" s="235"/>
      <c r="AD90" s="232" t="s">
        <v>40</v>
      </c>
      <c r="AE90" s="237" t="s">
        <v>70</v>
      </c>
      <c r="AF90" s="238" t="str">
        <f t="shared" si="3"/>
        <v/>
      </c>
      <c r="AG90" s="241" t="s">
        <v>252</v>
      </c>
      <c r="AH90" s="244" t="str">
        <f t="shared" si="4"/>
        <v/>
      </c>
    </row>
    <row r="91" spans="1:34" ht="36.75" customHeight="1">
      <c r="A91" s="159">
        <f t="shared" si="5"/>
        <v>80</v>
      </c>
      <c r="B91" s="165" t="str">
        <f>IF('(入力①) 基本情報入力シート'!C112="","",'(入力①) 基本情報入力シート'!C112)</f>
        <v/>
      </c>
      <c r="C91" s="170" t="str">
        <f>IF('(入力①) 基本情報入力シート'!D112="","",'(入力①) 基本情報入力シート'!D112)</f>
        <v/>
      </c>
      <c r="D91" s="173" t="str">
        <f>IF('(入力①) 基本情報入力シート'!E112="","",'(入力①) 基本情報入力シート'!E112)</f>
        <v/>
      </c>
      <c r="E91" s="173" t="str">
        <f>IF('(入力①) 基本情報入力シート'!F112="","",'(入力①) 基本情報入力シート'!F112)</f>
        <v/>
      </c>
      <c r="F91" s="173" t="str">
        <f>IF('(入力①) 基本情報入力シート'!G112="","",'(入力①) 基本情報入力シート'!G112)</f>
        <v/>
      </c>
      <c r="G91" s="173" t="str">
        <f>IF('(入力①) 基本情報入力シート'!H112="","",'(入力①) 基本情報入力シート'!H112)</f>
        <v/>
      </c>
      <c r="H91" s="173" t="str">
        <f>IF('(入力①) 基本情報入力シート'!I112="","",'(入力①) 基本情報入力シート'!I112)</f>
        <v/>
      </c>
      <c r="I91" s="173" t="str">
        <f>IF('(入力①) 基本情報入力シート'!J112="","",'(入力①) 基本情報入力シート'!J112)</f>
        <v/>
      </c>
      <c r="J91" s="173" t="str">
        <f>IF('(入力①) 基本情報入力シート'!K112="","",'(入力①) 基本情報入力シート'!K112)</f>
        <v/>
      </c>
      <c r="K91" s="178" t="str">
        <f>IF('(入力①) 基本情報入力シート'!L112="","",'(入力①) 基本情報入力シート'!L112)</f>
        <v/>
      </c>
      <c r="L91" s="182" t="str">
        <f>IF('(入力①) 基本情報入力シート'!M112="","",'(入力①) 基本情報入力シート'!M112)</f>
        <v/>
      </c>
      <c r="M91" s="182" t="str">
        <f>IF('(入力①) 基本情報入力シート'!R112="","",'(入力①) 基本情報入力シート'!R112)</f>
        <v/>
      </c>
      <c r="N91" s="182" t="str">
        <f>IF('(入力①) 基本情報入力シート'!W112="","",'(入力①) 基本情報入力シート'!W112)</f>
        <v/>
      </c>
      <c r="O91" s="159" t="str">
        <f>IF('(入力①) 基本情報入力シート'!X112="","",'(入力①) 基本情報入力シート'!X112)</f>
        <v/>
      </c>
      <c r="P91" s="198" t="str">
        <f>IF('(入力①) 基本情報入力シート'!Y112="","",'(入力①) 基本情報入力シート'!Y112)</f>
        <v/>
      </c>
      <c r="Q91" s="204" t="str">
        <f>IF('(入力①) 基本情報入力シート'!Z112="","",'(入力①) 基本情報入力シート'!Z112)</f>
        <v/>
      </c>
      <c r="R91" s="208" t="str">
        <f>IF('(入力①) 基本情報入力シート'!AA112="","",'(入力①) 基本情報入力シート'!AA112)</f>
        <v/>
      </c>
      <c r="S91" s="212"/>
      <c r="T91" s="217"/>
      <c r="U91" s="221" t="str">
        <f>IF(P91="","",VLOOKUP(P91,'【参考】数式用'!$A$5:$I$38,MATCH(T91,'【参考】数式用'!$C$4:$G$4,0)+2,0))</f>
        <v/>
      </c>
      <c r="V91" s="225" t="s">
        <v>249</v>
      </c>
      <c r="W91" s="231"/>
      <c r="X91" s="232" t="s">
        <v>35</v>
      </c>
      <c r="Y91" s="231"/>
      <c r="Z91" s="233" t="s">
        <v>236</v>
      </c>
      <c r="AA91" s="235"/>
      <c r="AB91" s="232" t="s">
        <v>35</v>
      </c>
      <c r="AC91" s="235"/>
      <c r="AD91" s="232" t="s">
        <v>40</v>
      </c>
      <c r="AE91" s="237" t="s">
        <v>70</v>
      </c>
      <c r="AF91" s="238" t="str">
        <f t="shared" si="3"/>
        <v/>
      </c>
      <c r="AG91" s="241" t="s">
        <v>252</v>
      </c>
      <c r="AH91" s="244" t="str">
        <f t="shared" si="4"/>
        <v/>
      </c>
    </row>
    <row r="92" spans="1:34" ht="36.75" customHeight="1">
      <c r="A92" s="159">
        <f t="shared" si="5"/>
        <v>81</v>
      </c>
      <c r="B92" s="165" t="str">
        <f>IF('(入力①) 基本情報入力シート'!C113="","",'(入力①) 基本情報入力シート'!C113)</f>
        <v/>
      </c>
      <c r="C92" s="170" t="str">
        <f>IF('(入力①) 基本情報入力シート'!D113="","",'(入力①) 基本情報入力シート'!D113)</f>
        <v/>
      </c>
      <c r="D92" s="173" t="str">
        <f>IF('(入力①) 基本情報入力シート'!E113="","",'(入力①) 基本情報入力シート'!E113)</f>
        <v/>
      </c>
      <c r="E92" s="173" t="str">
        <f>IF('(入力①) 基本情報入力シート'!F113="","",'(入力①) 基本情報入力シート'!F113)</f>
        <v/>
      </c>
      <c r="F92" s="173" t="str">
        <f>IF('(入力①) 基本情報入力シート'!G113="","",'(入力①) 基本情報入力シート'!G113)</f>
        <v/>
      </c>
      <c r="G92" s="173" t="str">
        <f>IF('(入力①) 基本情報入力シート'!H113="","",'(入力①) 基本情報入力シート'!H113)</f>
        <v/>
      </c>
      <c r="H92" s="173" t="str">
        <f>IF('(入力①) 基本情報入力シート'!I113="","",'(入力①) 基本情報入力シート'!I113)</f>
        <v/>
      </c>
      <c r="I92" s="173" t="str">
        <f>IF('(入力①) 基本情報入力シート'!J113="","",'(入力①) 基本情報入力シート'!J113)</f>
        <v/>
      </c>
      <c r="J92" s="173" t="str">
        <f>IF('(入力①) 基本情報入力シート'!K113="","",'(入力①) 基本情報入力シート'!K113)</f>
        <v/>
      </c>
      <c r="K92" s="178" t="str">
        <f>IF('(入力①) 基本情報入力シート'!L113="","",'(入力①) 基本情報入力シート'!L113)</f>
        <v/>
      </c>
      <c r="L92" s="182" t="str">
        <f>IF('(入力①) 基本情報入力シート'!M113="","",'(入力①) 基本情報入力シート'!M113)</f>
        <v/>
      </c>
      <c r="M92" s="182" t="str">
        <f>IF('(入力①) 基本情報入力シート'!R113="","",'(入力①) 基本情報入力シート'!R113)</f>
        <v/>
      </c>
      <c r="N92" s="182" t="str">
        <f>IF('(入力①) 基本情報入力シート'!W113="","",'(入力①) 基本情報入力シート'!W113)</f>
        <v/>
      </c>
      <c r="O92" s="159" t="str">
        <f>IF('(入力①) 基本情報入力シート'!X113="","",'(入力①) 基本情報入力シート'!X113)</f>
        <v/>
      </c>
      <c r="P92" s="198" t="str">
        <f>IF('(入力①) 基本情報入力シート'!Y113="","",'(入力①) 基本情報入力シート'!Y113)</f>
        <v/>
      </c>
      <c r="Q92" s="204" t="str">
        <f>IF('(入力①) 基本情報入力シート'!Z113="","",'(入力①) 基本情報入力シート'!Z113)</f>
        <v/>
      </c>
      <c r="R92" s="208" t="str">
        <f>IF('(入力①) 基本情報入力シート'!AA113="","",'(入力①) 基本情報入力シート'!AA113)</f>
        <v/>
      </c>
      <c r="S92" s="212"/>
      <c r="T92" s="217"/>
      <c r="U92" s="221" t="str">
        <f>IF(P92="","",VLOOKUP(P92,'【参考】数式用'!$A$5:$I$38,MATCH(T92,'【参考】数式用'!$C$4:$G$4,0)+2,0))</f>
        <v/>
      </c>
      <c r="V92" s="225" t="s">
        <v>249</v>
      </c>
      <c r="W92" s="231"/>
      <c r="X92" s="232" t="s">
        <v>35</v>
      </c>
      <c r="Y92" s="231"/>
      <c r="Z92" s="233" t="s">
        <v>236</v>
      </c>
      <c r="AA92" s="235"/>
      <c r="AB92" s="232" t="s">
        <v>35</v>
      </c>
      <c r="AC92" s="235"/>
      <c r="AD92" s="232" t="s">
        <v>40</v>
      </c>
      <c r="AE92" s="237" t="s">
        <v>70</v>
      </c>
      <c r="AF92" s="238" t="str">
        <f t="shared" si="3"/>
        <v/>
      </c>
      <c r="AG92" s="241" t="s">
        <v>252</v>
      </c>
      <c r="AH92" s="244" t="str">
        <f t="shared" si="4"/>
        <v/>
      </c>
    </row>
    <row r="93" spans="1:34" ht="36.75" customHeight="1">
      <c r="A93" s="159">
        <f t="shared" si="5"/>
        <v>82</v>
      </c>
      <c r="B93" s="165" t="str">
        <f>IF('(入力①) 基本情報入力シート'!C114="","",'(入力①) 基本情報入力シート'!C114)</f>
        <v/>
      </c>
      <c r="C93" s="170" t="str">
        <f>IF('(入力①) 基本情報入力シート'!D114="","",'(入力①) 基本情報入力シート'!D114)</f>
        <v/>
      </c>
      <c r="D93" s="173" t="str">
        <f>IF('(入力①) 基本情報入力シート'!E114="","",'(入力①) 基本情報入力シート'!E114)</f>
        <v/>
      </c>
      <c r="E93" s="173" t="str">
        <f>IF('(入力①) 基本情報入力シート'!F114="","",'(入力①) 基本情報入力シート'!F114)</f>
        <v/>
      </c>
      <c r="F93" s="173" t="str">
        <f>IF('(入力①) 基本情報入力シート'!G114="","",'(入力①) 基本情報入力シート'!G114)</f>
        <v/>
      </c>
      <c r="G93" s="173" t="str">
        <f>IF('(入力①) 基本情報入力シート'!H114="","",'(入力①) 基本情報入力シート'!H114)</f>
        <v/>
      </c>
      <c r="H93" s="173" t="str">
        <f>IF('(入力①) 基本情報入力シート'!I114="","",'(入力①) 基本情報入力シート'!I114)</f>
        <v/>
      </c>
      <c r="I93" s="173" t="str">
        <f>IF('(入力①) 基本情報入力シート'!J114="","",'(入力①) 基本情報入力シート'!J114)</f>
        <v/>
      </c>
      <c r="J93" s="173" t="str">
        <f>IF('(入力①) 基本情報入力シート'!K114="","",'(入力①) 基本情報入力シート'!K114)</f>
        <v/>
      </c>
      <c r="K93" s="178" t="str">
        <f>IF('(入力①) 基本情報入力シート'!L114="","",'(入力①) 基本情報入力シート'!L114)</f>
        <v/>
      </c>
      <c r="L93" s="182" t="str">
        <f>IF('(入力①) 基本情報入力シート'!M114="","",'(入力①) 基本情報入力シート'!M114)</f>
        <v/>
      </c>
      <c r="M93" s="182" t="str">
        <f>IF('(入力①) 基本情報入力シート'!R114="","",'(入力①) 基本情報入力シート'!R114)</f>
        <v/>
      </c>
      <c r="N93" s="182" t="str">
        <f>IF('(入力①) 基本情報入力シート'!W114="","",'(入力①) 基本情報入力シート'!W114)</f>
        <v/>
      </c>
      <c r="O93" s="159" t="str">
        <f>IF('(入力①) 基本情報入力シート'!X114="","",'(入力①) 基本情報入力シート'!X114)</f>
        <v/>
      </c>
      <c r="P93" s="198" t="str">
        <f>IF('(入力①) 基本情報入力シート'!Y114="","",'(入力①) 基本情報入力シート'!Y114)</f>
        <v/>
      </c>
      <c r="Q93" s="204" t="str">
        <f>IF('(入力①) 基本情報入力シート'!Z114="","",'(入力①) 基本情報入力シート'!Z114)</f>
        <v/>
      </c>
      <c r="R93" s="208" t="str">
        <f>IF('(入力①) 基本情報入力シート'!AA114="","",'(入力①) 基本情報入力シート'!AA114)</f>
        <v/>
      </c>
      <c r="S93" s="212"/>
      <c r="T93" s="217"/>
      <c r="U93" s="221" t="str">
        <f>IF(P93="","",VLOOKUP(P93,'【参考】数式用'!$A$5:$I$38,MATCH(T93,'【参考】数式用'!$C$4:$G$4,0)+2,0))</f>
        <v/>
      </c>
      <c r="V93" s="225" t="s">
        <v>249</v>
      </c>
      <c r="W93" s="231"/>
      <c r="X93" s="232" t="s">
        <v>35</v>
      </c>
      <c r="Y93" s="231"/>
      <c r="Z93" s="233" t="s">
        <v>236</v>
      </c>
      <c r="AA93" s="235"/>
      <c r="AB93" s="232" t="s">
        <v>35</v>
      </c>
      <c r="AC93" s="235"/>
      <c r="AD93" s="232" t="s">
        <v>40</v>
      </c>
      <c r="AE93" s="237" t="s">
        <v>70</v>
      </c>
      <c r="AF93" s="238" t="str">
        <f t="shared" si="3"/>
        <v/>
      </c>
      <c r="AG93" s="241" t="s">
        <v>252</v>
      </c>
      <c r="AH93" s="244" t="str">
        <f t="shared" si="4"/>
        <v/>
      </c>
    </row>
    <row r="94" spans="1:34" ht="36.75" customHeight="1">
      <c r="A94" s="159">
        <f t="shared" si="5"/>
        <v>83</v>
      </c>
      <c r="B94" s="165" t="str">
        <f>IF('(入力①) 基本情報入力シート'!C115="","",'(入力①) 基本情報入力シート'!C115)</f>
        <v/>
      </c>
      <c r="C94" s="170" t="str">
        <f>IF('(入力①) 基本情報入力シート'!D115="","",'(入力①) 基本情報入力シート'!D115)</f>
        <v/>
      </c>
      <c r="D94" s="173" t="str">
        <f>IF('(入力①) 基本情報入力シート'!E115="","",'(入力①) 基本情報入力シート'!E115)</f>
        <v/>
      </c>
      <c r="E94" s="173" t="str">
        <f>IF('(入力①) 基本情報入力シート'!F115="","",'(入力①) 基本情報入力シート'!F115)</f>
        <v/>
      </c>
      <c r="F94" s="173" t="str">
        <f>IF('(入力①) 基本情報入力シート'!G115="","",'(入力①) 基本情報入力シート'!G115)</f>
        <v/>
      </c>
      <c r="G94" s="173" t="str">
        <f>IF('(入力①) 基本情報入力シート'!H115="","",'(入力①) 基本情報入力シート'!H115)</f>
        <v/>
      </c>
      <c r="H94" s="173" t="str">
        <f>IF('(入力①) 基本情報入力シート'!I115="","",'(入力①) 基本情報入力シート'!I115)</f>
        <v/>
      </c>
      <c r="I94" s="173" t="str">
        <f>IF('(入力①) 基本情報入力シート'!J115="","",'(入力①) 基本情報入力シート'!J115)</f>
        <v/>
      </c>
      <c r="J94" s="173" t="str">
        <f>IF('(入力①) 基本情報入力シート'!K115="","",'(入力①) 基本情報入力シート'!K115)</f>
        <v/>
      </c>
      <c r="K94" s="178" t="str">
        <f>IF('(入力①) 基本情報入力シート'!L115="","",'(入力①) 基本情報入力シート'!L115)</f>
        <v/>
      </c>
      <c r="L94" s="182" t="str">
        <f>IF('(入力①) 基本情報入力シート'!M115="","",'(入力①) 基本情報入力シート'!M115)</f>
        <v/>
      </c>
      <c r="M94" s="182" t="str">
        <f>IF('(入力①) 基本情報入力シート'!R115="","",'(入力①) 基本情報入力シート'!R115)</f>
        <v/>
      </c>
      <c r="N94" s="182" t="str">
        <f>IF('(入力①) 基本情報入力シート'!W115="","",'(入力①) 基本情報入力シート'!W115)</f>
        <v/>
      </c>
      <c r="O94" s="159" t="str">
        <f>IF('(入力①) 基本情報入力シート'!X115="","",'(入力①) 基本情報入力シート'!X115)</f>
        <v/>
      </c>
      <c r="P94" s="198" t="str">
        <f>IF('(入力①) 基本情報入力シート'!Y115="","",'(入力①) 基本情報入力シート'!Y115)</f>
        <v/>
      </c>
      <c r="Q94" s="204" t="str">
        <f>IF('(入力①) 基本情報入力シート'!Z115="","",'(入力①) 基本情報入力シート'!Z115)</f>
        <v/>
      </c>
      <c r="R94" s="208" t="str">
        <f>IF('(入力①) 基本情報入力シート'!AA115="","",'(入力①) 基本情報入力シート'!AA115)</f>
        <v/>
      </c>
      <c r="S94" s="212"/>
      <c r="T94" s="217"/>
      <c r="U94" s="221" t="str">
        <f>IF(P94="","",VLOOKUP(P94,'【参考】数式用'!$A$5:$I$38,MATCH(T94,'【参考】数式用'!$C$4:$G$4,0)+2,0))</f>
        <v/>
      </c>
      <c r="V94" s="225" t="s">
        <v>249</v>
      </c>
      <c r="W94" s="231"/>
      <c r="X94" s="232" t="s">
        <v>35</v>
      </c>
      <c r="Y94" s="231"/>
      <c r="Z94" s="233" t="s">
        <v>236</v>
      </c>
      <c r="AA94" s="235"/>
      <c r="AB94" s="232" t="s">
        <v>35</v>
      </c>
      <c r="AC94" s="235"/>
      <c r="AD94" s="232" t="s">
        <v>40</v>
      </c>
      <c r="AE94" s="237" t="s">
        <v>70</v>
      </c>
      <c r="AF94" s="238" t="str">
        <f t="shared" si="3"/>
        <v/>
      </c>
      <c r="AG94" s="241" t="s">
        <v>252</v>
      </c>
      <c r="AH94" s="244" t="str">
        <f t="shared" si="4"/>
        <v/>
      </c>
    </row>
    <row r="95" spans="1:34" ht="36.75" customHeight="1">
      <c r="A95" s="159">
        <f t="shared" si="5"/>
        <v>84</v>
      </c>
      <c r="B95" s="165" t="str">
        <f>IF('(入力①) 基本情報入力シート'!C116="","",'(入力①) 基本情報入力シート'!C116)</f>
        <v/>
      </c>
      <c r="C95" s="170" t="str">
        <f>IF('(入力①) 基本情報入力シート'!D116="","",'(入力①) 基本情報入力シート'!D116)</f>
        <v/>
      </c>
      <c r="D95" s="173" t="str">
        <f>IF('(入力①) 基本情報入力シート'!E116="","",'(入力①) 基本情報入力シート'!E116)</f>
        <v/>
      </c>
      <c r="E95" s="173" t="str">
        <f>IF('(入力①) 基本情報入力シート'!F116="","",'(入力①) 基本情報入力シート'!F116)</f>
        <v/>
      </c>
      <c r="F95" s="173" t="str">
        <f>IF('(入力①) 基本情報入力シート'!G116="","",'(入力①) 基本情報入力シート'!G116)</f>
        <v/>
      </c>
      <c r="G95" s="173" t="str">
        <f>IF('(入力①) 基本情報入力シート'!H116="","",'(入力①) 基本情報入力シート'!H116)</f>
        <v/>
      </c>
      <c r="H95" s="173" t="str">
        <f>IF('(入力①) 基本情報入力シート'!I116="","",'(入力①) 基本情報入力シート'!I116)</f>
        <v/>
      </c>
      <c r="I95" s="173" t="str">
        <f>IF('(入力①) 基本情報入力シート'!J116="","",'(入力①) 基本情報入力シート'!J116)</f>
        <v/>
      </c>
      <c r="J95" s="173" t="str">
        <f>IF('(入力①) 基本情報入力シート'!K116="","",'(入力①) 基本情報入力シート'!K116)</f>
        <v/>
      </c>
      <c r="K95" s="178" t="str">
        <f>IF('(入力①) 基本情報入力シート'!L116="","",'(入力①) 基本情報入力シート'!L116)</f>
        <v/>
      </c>
      <c r="L95" s="182" t="str">
        <f>IF('(入力①) 基本情報入力シート'!M116="","",'(入力①) 基本情報入力シート'!M116)</f>
        <v/>
      </c>
      <c r="M95" s="182" t="str">
        <f>IF('(入力①) 基本情報入力シート'!R116="","",'(入力①) 基本情報入力シート'!R116)</f>
        <v/>
      </c>
      <c r="N95" s="182" t="str">
        <f>IF('(入力①) 基本情報入力シート'!W116="","",'(入力①) 基本情報入力シート'!W116)</f>
        <v/>
      </c>
      <c r="O95" s="159" t="str">
        <f>IF('(入力①) 基本情報入力シート'!X116="","",'(入力①) 基本情報入力シート'!X116)</f>
        <v/>
      </c>
      <c r="P95" s="198" t="str">
        <f>IF('(入力①) 基本情報入力シート'!Y116="","",'(入力①) 基本情報入力シート'!Y116)</f>
        <v/>
      </c>
      <c r="Q95" s="204" t="str">
        <f>IF('(入力①) 基本情報入力シート'!Z116="","",'(入力①) 基本情報入力シート'!Z116)</f>
        <v/>
      </c>
      <c r="R95" s="208" t="str">
        <f>IF('(入力①) 基本情報入力シート'!AA116="","",'(入力①) 基本情報入力シート'!AA116)</f>
        <v/>
      </c>
      <c r="S95" s="212"/>
      <c r="T95" s="217"/>
      <c r="U95" s="221" t="str">
        <f>IF(P95="","",VLOOKUP(P95,'【参考】数式用'!$A$5:$I$38,MATCH(T95,'【参考】数式用'!$C$4:$G$4,0)+2,0))</f>
        <v/>
      </c>
      <c r="V95" s="225" t="s">
        <v>249</v>
      </c>
      <c r="W95" s="231"/>
      <c r="X95" s="232" t="s">
        <v>35</v>
      </c>
      <c r="Y95" s="231"/>
      <c r="Z95" s="233" t="s">
        <v>236</v>
      </c>
      <c r="AA95" s="235"/>
      <c r="AB95" s="232" t="s">
        <v>35</v>
      </c>
      <c r="AC95" s="235"/>
      <c r="AD95" s="232" t="s">
        <v>40</v>
      </c>
      <c r="AE95" s="237" t="s">
        <v>70</v>
      </c>
      <c r="AF95" s="238" t="str">
        <f t="shared" si="3"/>
        <v/>
      </c>
      <c r="AG95" s="241" t="s">
        <v>252</v>
      </c>
      <c r="AH95" s="244" t="str">
        <f t="shared" si="4"/>
        <v/>
      </c>
    </row>
    <row r="96" spans="1:34" ht="36.75" customHeight="1">
      <c r="A96" s="159">
        <f t="shared" si="5"/>
        <v>85</v>
      </c>
      <c r="B96" s="165" t="str">
        <f>IF('(入力①) 基本情報入力シート'!C117="","",'(入力①) 基本情報入力シート'!C117)</f>
        <v/>
      </c>
      <c r="C96" s="170" t="str">
        <f>IF('(入力①) 基本情報入力シート'!D117="","",'(入力①) 基本情報入力シート'!D117)</f>
        <v/>
      </c>
      <c r="D96" s="173" t="str">
        <f>IF('(入力①) 基本情報入力シート'!E117="","",'(入力①) 基本情報入力シート'!E117)</f>
        <v/>
      </c>
      <c r="E96" s="173" t="str">
        <f>IF('(入力①) 基本情報入力シート'!F117="","",'(入力①) 基本情報入力シート'!F117)</f>
        <v/>
      </c>
      <c r="F96" s="173" t="str">
        <f>IF('(入力①) 基本情報入力シート'!G117="","",'(入力①) 基本情報入力シート'!G117)</f>
        <v/>
      </c>
      <c r="G96" s="173" t="str">
        <f>IF('(入力①) 基本情報入力シート'!H117="","",'(入力①) 基本情報入力シート'!H117)</f>
        <v/>
      </c>
      <c r="H96" s="173" t="str">
        <f>IF('(入力①) 基本情報入力シート'!I117="","",'(入力①) 基本情報入力シート'!I117)</f>
        <v/>
      </c>
      <c r="I96" s="173" t="str">
        <f>IF('(入力①) 基本情報入力シート'!J117="","",'(入力①) 基本情報入力シート'!J117)</f>
        <v/>
      </c>
      <c r="J96" s="173" t="str">
        <f>IF('(入力①) 基本情報入力シート'!K117="","",'(入力①) 基本情報入力シート'!K117)</f>
        <v/>
      </c>
      <c r="K96" s="178" t="str">
        <f>IF('(入力①) 基本情報入力シート'!L117="","",'(入力①) 基本情報入力シート'!L117)</f>
        <v/>
      </c>
      <c r="L96" s="182" t="str">
        <f>IF('(入力①) 基本情報入力シート'!M117="","",'(入力①) 基本情報入力シート'!M117)</f>
        <v/>
      </c>
      <c r="M96" s="182" t="str">
        <f>IF('(入力①) 基本情報入力シート'!R117="","",'(入力①) 基本情報入力シート'!R117)</f>
        <v/>
      </c>
      <c r="N96" s="182" t="str">
        <f>IF('(入力①) 基本情報入力シート'!W117="","",'(入力①) 基本情報入力シート'!W117)</f>
        <v/>
      </c>
      <c r="O96" s="159" t="str">
        <f>IF('(入力①) 基本情報入力シート'!X117="","",'(入力①) 基本情報入力シート'!X117)</f>
        <v/>
      </c>
      <c r="P96" s="198" t="str">
        <f>IF('(入力①) 基本情報入力シート'!Y117="","",'(入力①) 基本情報入力シート'!Y117)</f>
        <v/>
      </c>
      <c r="Q96" s="204" t="str">
        <f>IF('(入力①) 基本情報入力シート'!Z117="","",'(入力①) 基本情報入力シート'!Z117)</f>
        <v/>
      </c>
      <c r="R96" s="208" t="str">
        <f>IF('(入力①) 基本情報入力シート'!AA117="","",'(入力①) 基本情報入力シート'!AA117)</f>
        <v/>
      </c>
      <c r="S96" s="212"/>
      <c r="T96" s="217"/>
      <c r="U96" s="221" t="str">
        <f>IF(P96="","",VLOOKUP(P96,'【参考】数式用'!$A$5:$I$38,MATCH(T96,'【参考】数式用'!$C$4:$G$4,0)+2,0))</f>
        <v/>
      </c>
      <c r="V96" s="225" t="s">
        <v>249</v>
      </c>
      <c r="W96" s="231"/>
      <c r="X96" s="232" t="s">
        <v>35</v>
      </c>
      <c r="Y96" s="231"/>
      <c r="Z96" s="233" t="s">
        <v>236</v>
      </c>
      <c r="AA96" s="235"/>
      <c r="AB96" s="232" t="s">
        <v>35</v>
      </c>
      <c r="AC96" s="235"/>
      <c r="AD96" s="232" t="s">
        <v>40</v>
      </c>
      <c r="AE96" s="237" t="s">
        <v>70</v>
      </c>
      <c r="AF96" s="238" t="str">
        <f t="shared" si="3"/>
        <v/>
      </c>
      <c r="AG96" s="241" t="s">
        <v>252</v>
      </c>
      <c r="AH96" s="244" t="str">
        <f t="shared" si="4"/>
        <v/>
      </c>
    </row>
    <row r="97" spans="1:34" ht="36.75" customHeight="1">
      <c r="A97" s="159">
        <f t="shared" si="5"/>
        <v>86</v>
      </c>
      <c r="B97" s="165" t="str">
        <f>IF('(入力①) 基本情報入力シート'!C118="","",'(入力①) 基本情報入力シート'!C118)</f>
        <v/>
      </c>
      <c r="C97" s="170" t="str">
        <f>IF('(入力①) 基本情報入力シート'!D118="","",'(入力①) 基本情報入力シート'!D118)</f>
        <v/>
      </c>
      <c r="D97" s="173" t="str">
        <f>IF('(入力①) 基本情報入力シート'!E118="","",'(入力①) 基本情報入力シート'!E118)</f>
        <v/>
      </c>
      <c r="E97" s="173" t="str">
        <f>IF('(入力①) 基本情報入力シート'!F118="","",'(入力①) 基本情報入力シート'!F118)</f>
        <v/>
      </c>
      <c r="F97" s="173" t="str">
        <f>IF('(入力①) 基本情報入力シート'!G118="","",'(入力①) 基本情報入力シート'!G118)</f>
        <v/>
      </c>
      <c r="G97" s="173" t="str">
        <f>IF('(入力①) 基本情報入力シート'!H118="","",'(入力①) 基本情報入力シート'!H118)</f>
        <v/>
      </c>
      <c r="H97" s="173" t="str">
        <f>IF('(入力①) 基本情報入力シート'!I118="","",'(入力①) 基本情報入力シート'!I118)</f>
        <v/>
      </c>
      <c r="I97" s="173" t="str">
        <f>IF('(入力①) 基本情報入力シート'!J118="","",'(入力①) 基本情報入力シート'!J118)</f>
        <v/>
      </c>
      <c r="J97" s="173" t="str">
        <f>IF('(入力①) 基本情報入力シート'!K118="","",'(入力①) 基本情報入力シート'!K118)</f>
        <v/>
      </c>
      <c r="K97" s="178" t="str">
        <f>IF('(入力①) 基本情報入力シート'!L118="","",'(入力①) 基本情報入力シート'!L118)</f>
        <v/>
      </c>
      <c r="L97" s="182" t="str">
        <f>IF('(入力①) 基本情報入力シート'!M118="","",'(入力①) 基本情報入力シート'!M118)</f>
        <v/>
      </c>
      <c r="M97" s="182" t="str">
        <f>IF('(入力①) 基本情報入力シート'!R118="","",'(入力①) 基本情報入力シート'!R118)</f>
        <v/>
      </c>
      <c r="N97" s="182" t="str">
        <f>IF('(入力①) 基本情報入力シート'!W118="","",'(入力①) 基本情報入力シート'!W118)</f>
        <v/>
      </c>
      <c r="O97" s="159" t="str">
        <f>IF('(入力①) 基本情報入力シート'!X118="","",'(入力①) 基本情報入力シート'!X118)</f>
        <v/>
      </c>
      <c r="P97" s="198" t="str">
        <f>IF('(入力①) 基本情報入力シート'!Y118="","",'(入力①) 基本情報入力シート'!Y118)</f>
        <v/>
      </c>
      <c r="Q97" s="204" t="str">
        <f>IF('(入力①) 基本情報入力シート'!Z118="","",'(入力①) 基本情報入力シート'!Z118)</f>
        <v/>
      </c>
      <c r="R97" s="208" t="str">
        <f>IF('(入力①) 基本情報入力シート'!AA118="","",'(入力①) 基本情報入力シート'!AA118)</f>
        <v/>
      </c>
      <c r="S97" s="212"/>
      <c r="T97" s="217"/>
      <c r="U97" s="221" t="str">
        <f>IF(P97="","",VLOOKUP(P97,'【参考】数式用'!$A$5:$I$38,MATCH(T97,'【参考】数式用'!$C$4:$G$4,0)+2,0))</f>
        <v/>
      </c>
      <c r="V97" s="225" t="s">
        <v>249</v>
      </c>
      <c r="W97" s="231"/>
      <c r="X97" s="232" t="s">
        <v>35</v>
      </c>
      <c r="Y97" s="231"/>
      <c r="Z97" s="233" t="s">
        <v>236</v>
      </c>
      <c r="AA97" s="235"/>
      <c r="AB97" s="232" t="s">
        <v>35</v>
      </c>
      <c r="AC97" s="235"/>
      <c r="AD97" s="232" t="s">
        <v>40</v>
      </c>
      <c r="AE97" s="237" t="s">
        <v>70</v>
      </c>
      <c r="AF97" s="238" t="str">
        <f t="shared" si="3"/>
        <v/>
      </c>
      <c r="AG97" s="241" t="s">
        <v>252</v>
      </c>
      <c r="AH97" s="244" t="str">
        <f t="shared" si="4"/>
        <v/>
      </c>
    </row>
    <row r="98" spans="1:34" ht="36.75" customHeight="1">
      <c r="A98" s="159">
        <f t="shared" si="5"/>
        <v>87</v>
      </c>
      <c r="B98" s="165" t="str">
        <f>IF('(入力①) 基本情報入力シート'!C119="","",'(入力①) 基本情報入力シート'!C119)</f>
        <v/>
      </c>
      <c r="C98" s="170" t="str">
        <f>IF('(入力①) 基本情報入力シート'!D119="","",'(入力①) 基本情報入力シート'!D119)</f>
        <v/>
      </c>
      <c r="D98" s="173" t="str">
        <f>IF('(入力①) 基本情報入力シート'!E119="","",'(入力①) 基本情報入力シート'!E119)</f>
        <v/>
      </c>
      <c r="E98" s="173" t="str">
        <f>IF('(入力①) 基本情報入力シート'!F119="","",'(入力①) 基本情報入力シート'!F119)</f>
        <v/>
      </c>
      <c r="F98" s="173" t="str">
        <f>IF('(入力①) 基本情報入力シート'!G119="","",'(入力①) 基本情報入力シート'!G119)</f>
        <v/>
      </c>
      <c r="G98" s="173" t="str">
        <f>IF('(入力①) 基本情報入力シート'!H119="","",'(入力①) 基本情報入力シート'!H119)</f>
        <v/>
      </c>
      <c r="H98" s="173" t="str">
        <f>IF('(入力①) 基本情報入力シート'!I119="","",'(入力①) 基本情報入力シート'!I119)</f>
        <v/>
      </c>
      <c r="I98" s="173" t="str">
        <f>IF('(入力①) 基本情報入力シート'!J119="","",'(入力①) 基本情報入力シート'!J119)</f>
        <v/>
      </c>
      <c r="J98" s="173" t="str">
        <f>IF('(入力①) 基本情報入力シート'!K119="","",'(入力①) 基本情報入力シート'!K119)</f>
        <v/>
      </c>
      <c r="K98" s="178" t="str">
        <f>IF('(入力①) 基本情報入力シート'!L119="","",'(入力①) 基本情報入力シート'!L119)</f>
        <v/>
      </c>
      <c r="L98" s="182" t="str">
        <f>IF('(入力①) 基本情報入力シート'!M119="","",'(入力①) 基本情報入力シート'!M119)</f>
        <v/>
      </c>
      <c r="M98" s="182" t="str">
        <f>IF('(入力①) 基本情報入力シート'!R119="","",'(入力①) 基本情報入力シート'!R119)</f>
        <v/>
      </c>
      <c r="N98" s="182" t="str">
        <f>IF('(入力①) 基本情報入力シート'!W119="","",'(入力①) 基本情報入力シート'!W119)</f>
        <v/>
      </c>
      <c r="O98" s="159" t="str">
        <f>IF('(入力①) 基本情報入力シート'!X119="","",'(入力①) 基本情報入力シート'!X119)</f>
        <v/>
      </c>
      <c r="P98" s="198" t="str">
        <f>IF('(入力①) 基本情報入力シート'!Y119="","",'(入力①) 基本情報入力シート'!Y119)</f>
        <v/>
      </c>
      <c r="Q98" s="204" t="str">
        <f>IF('(入力①) 基本情報入力シート'!Z119="","",'(入力①) 基本情報入力シート'!Z119)</f>
        <v/>
      </c>
      <c r="R98" s="208" t="str">
        <f>IF('(入力①) 基本情報入力シート'!AA119="","",'(入力①) 基本情報入力シート'!AA119)</f>
        <v/>
      </c>
      <c r="S98" s="212"/>
      <c r="T98" s="217"/>
      <c r="U98" s="221" t="str">
        <f>IF(P98="","",VLOOKUP(P98,'【参考】数式用'!$A$5:$I$38,MATCH(T98,'【参考】数式用'!$C$4:$G$4,0)+2,0))</f>
        <v/>
      </c>
      <c r="V98" s="225" t="s">
        <v>249</v>
      </c>
      <c r="W98" s="231"/>
      <c r="X98" s="232" t="s">
        <v>35</v>
      </c>
      <c r="Y98" s="231"/>
      <c r="Z98" s="233" t="s">
        <v>236</v>
      </c>
      <c r="AA98" s="235"/>
      <c r="AB98" s="232" t="s">
        <v>35</v>
      </c>
      <c r="AC98" s="235"/>
      <c r="AD98" s="232" t="s">
        <v>40</v>
      </c>
      <c r="AE98" s="237" t="s">
        <v>70</v>
      </c>
      <c r="AF98" s="238" t="str">
        <f t="shared" si="3"/>
        <v/>
      </c>
      <c r="AG98" s="241" t="s">
        <v>252</v>
      </c>
      <c r="AH98" s="244" t="str">
        <f t="shared" si="4"/>
        <v/>
      </c>
    </row>
    <row r="99" spans="1:34" ht="36.75" customHeight="1">
      <c r="A99" s="159">
        <f t="shared" si="5"/>
        <v>88</v>
      </c>
      <c r="B99" s="165" t="str">
        <f>IF('(入力①) 基本情報入力シート'!C120="","",'(入力①) 基本情報入力シート'!C120)</f>
        <v/>
      </c>
      <c r="C99" s="170" t="str">
        <f>IF('(入力①) 基本情報入力シート'!D120="","",'(入力①) 基本情報入力シート'!D120)</f>
        <v/>
      </c>
      <c r="D99" s="173" t="str">
        <f>IF('(入力①) 基本情報入力シート'!E120="","",'(入力①) 基本情報入力シート'!E120)</f>
        <v/>
      </c>
      <c r="E99" s="173" t="str">
        <f>IF('(入力①) 基本情報入力シート'!F120="","",'(入力①) 基本情報入力シート'!F120)</f>
        <v/>
      </c>
      <c r="F99" s="173" t="str">
        <f>IF('(入力①) 基本情報入力シート'!G120="","",'(入力①) 基本情報入力シート'!G120)</f>
        <v/>
      </c>
      <c r="G99" s="173" t="str">
        <f>IF('(入力①) 基本情報入力シート'!H120="","",'(入力①) 基本情報入力シート'!H120)</f>
        <v/>
      </c>
      <c r="H99" s="173" t="str">
        <f>IF('(入力①) 基本情報入力シート'!I120="","",'(入力①) 基本情報入力シート'!I120)</f>
        <v/>
      </c>
      <c r="I99" s="173" t="str">
        <f>IF('(入力①) 基本情報入力シート'!J120="","",'(入力①) 基本情報入力シート'!J120)</f>
        <v/>
      </c>
      <c r="J99" s="173" t="str">
        <f>IF('(入力①) 基本情報入力シート'!K120="","",'(入力①) 基本情報入力シート'!K120)</f>
        <v/>
      </c>
      <c r="K99" s="178" t="str">
        <f>IF('(入力①) 基本情報入力シート'!L120="","",'(入力①) 基本情報入力シート'!L120)</f>
        <v/>
      </c>
      <c r="L99" s="182" t="str">
        <f>IF('(入力①) 基本情報入力シート'!M120="","",'(入力①) 基本情報入力シート'!M120)</f>
        <v/>
      </c>
      <c r="M99" s="182" t="str">
        <f>IF('(入力①) 基本情報入力シート'!R120="","",'(入力①) 基本情報入力シート'!R120)</f>
        <v/>
      </c>
      <c r="N99" s="182" t="str">
        <f>IF('(入力①) 基本情報入力シート'!W120="","",'(入力①) 基本情報入力シート'!W120)</f>
        <v/>
      </c>
      <c r="O99" s="159" t="str">
        <f>IF('(入力①) 基本情報入力シート'!X120="","",'(入力①) 基本情報入力シート'!X120)</f>
        <v/>
      </c>
      <c r="P99" s="198" t="str">
        <f>IF('(入力①) 基本情報入力シート'!Y120="","",'(入力①) 基本情報入力シート'!Y120)</f>
        <v/>
      </c>
      <c r="Q99" s="204" t="str">
        <f>IF('(入力①) 基本情報入力シート'!Z120="","",'(入力①) 基本情報入力シート'!Z120)</f>
        <v/>
      </c>
      <c r="R99" s="208" t="str">
        <f>IF('(入力①) 基本情報入力シート'!AA120="","",'(入力①) 基本情報入力シート'!AA120)</f>
        <v/>
      </c>
      <c r="S99" s="212"/>
      <c r="T99" s="217"/>
      <c r="U99" s="221" t="str">
        <f>IF(P99="","",VLOOKUP(P99,'【参考】数式用'!$A$5:$I$38,MATCH(T99,'【参考】数式用'!$C$4:$G$4,0)+2,0))</f>
        <v/>
      </c>
      <c r="V99" s="225" t="s">
        <v>249</v>
      </c>
      <c r="W99" s="231"/>
      <c r="X99" s="232" t="s">
        <v>35</v>
      </c>
      <c r="Y99" s="231"/>
      <c r="Z99" s="233" t="s">
        <v>236</v>
      </c>
      <c r="AA99" s="235"/>
      <c r="AB99" s="232" t="s">
        <v>35</v>
      </c>
      <c r="AC99" s="235"/>
      <c r="AD99" s="232" t="s">
        <v>40</v>
      </c>
      <c r="AE99" s="237" t="s">
        <v>70</v>
      </c>
      <c r="AF99" s="238" t="str">
        <f t="shared" si="3"/>
        <v/>
      </c>
      <c r="AG99" s="241" t="s">
        <v>252</v>
      </c>
      <c r="AH99" s="244" t="str">
        <f t="shared" si="4"/>
        <v/>
      </c>
    </row>
    <row r="100" spans="1:34" ht="36.75" customHeight="1">
      <c r="A100" s="159">
        <f t="shared" si="5"/>
        <v>89</v>
      </c>
      <c r="B100" s="165" t="str">
        <f>IF('(入力①) 基本情報入力シート'!C121="","",'(入力①) 基本情報入力シート'!C121)</f>
        <v/>
      </c>
      <c r="C100" s="170" t="str">
        <f>IF('(入力①) 基本情報入力シート'!D121="","",'(入力①) 基本情報入力シート'!D121)</f>
        <v/>
      </c>
      <c r="D100" s="173" t="str">
        <f>IF('(入力①) 基本情報入力シート'!E121="","",'(入力①) 基本情報入力シート'!E121)</f>
        <v/>
      </c>
      <c r="E100" s="173" t="str">
        <f>IF('(入力①) 基本情報入力シート'!F121="","",'(入力①) 基本情報入力シート'!F121)</f>
        <v/>
      </c>
      <c r="F100" s="173" t="str">
        <f>IF('(入力①) 基本情報入力シート'!G121="","",'(入力①) 基本情報入力シート'!G121)</f>
        <v/>
      </c>
      <c r="G100" s="173" t="str">
        <f>IF('(入力①) 基本情報入力シート'!H121="","",'(入力①) 基本情報入力シート'!H121)</f>
        <v/>
      </c>
      <c r="H100" s="173" t="str">
        <f>IF('(入力①) 基本情報入力シート'!I121="","",'(入力①) 基本情報入力シート'!I121)</f>
        <v/>
      </c>
      <c r="I100" s="173" t="str">
        <f>IF('(入力①) 基本情報入力シート'!J121="","",'(入力①) 基本情報入力シート'!J121)</f>
        <v/>
      </c>
      <c r="J100" s="173" t="str">
        <f>IF('(入力①) 基本情報入力シート'!K121="","",'(入力①) 基本情報入力シート'!K121)</f>
        <v/>
      </c>
      <c r="K100" s="178" t="str">
        <f>IF('(入力①) 基本情報入力シート'!L121="","",'(入力①) 基本情報入力シート'!L121)</f>
        <v/>
      </c>
      <c r="L100" s="182" t="str">
        <f>IF('(入力①) 基本情報入力シート'!M121="","",'(入力①) 基本情報入力シート'!M121)</f>
        <v/>
      </c>
      <c r="M100" s="182" t="str">
        <f>IF('(入力①) 基本情報入力シート'!R121="","",'(入力①) 基本情報入力シート'!R121)</f>
        <v/>
      </c>
      <c r="N100" s="182" t="str">
        <f>IF('(入力①) 基本情報入力シート'!W121="","",'(入力①) 基本情報入力シート'!W121)</f>
        <v/>
      </c>
      <c r="O100" s="159" t="str">
        <f>IF('(入力①) 基本情報入力シート'!X121="","",'(入力①) 基本情報入力シート'!X121)</f>
        <v/>
      </c>
      <c r="P100" s="198" t="str">
        <f>IF('(入力①) 基本情報入力シート'!Y121="","",'(入力①) 基本情報入力シート'!Y121)</f>
        <v/>
      </c>
      <c r="Q100" s="204" t="str">
        <f>IF('(入力①) 基本情報入力シート'!Z121="","",'(入力①) 基本情報入力シート'!Z121)</f>
        <v/>
      </c>
      <c r="R100" s="208" t="str">
        <f>IF('(入力①) 基本情報入力シート'!AA121="","",'(入力①) 基本情報入力シート'!AA121)</f>
        <v/>
      </c>
      <c r="S100" s="212"/>
      <c r="T100" s="217"/>
      <c r="U100" s="221" t="str">
        <f>IF(P100="","",VLOOKUP(P100,'【参考】数式用'!$A$5:$I$38,MATCH(T100,'【参考】数式用'!$C$4:$G$4,0)+2,0))</f>
        <v/>
      </c>
      <c r="V100" s="225" t="s">
        <v>249</v>
      </c>
      <c r="W100" s="231"/>
      <c r="X100" s="232" t="s">
        <v>35</v>
      </c>
      <c r="Y100" s="231"/>
      <c r="Z100" s="233" t="s">
        <v>236</v>
      </c>
      <c r="AA100" s="235"/>
      <c r="AB100" s="232" t="s">
        <v>35</v>
      </c>
      <c r="AC100" s="235"/>
      <c r="AD100" s="232" t="s">
        <v>40</v>
      </c>
      <c r="AE100" s="237" t="s">
        <v>70</v>
      </c>
      <c r="AF100" s="238" t="str">
        <f t="shared" si="3"/>
        <v/>
      </c>
      <c r="AG100" s="241" t="s">
        <v>252</v>
      </c>
      <c r="AH100" s="244" t="str">
        <f t="shared" si="4"/>
        <v/>
      </c>
    </row>
    <row r="101" spans="1:34" ht="36.75" customHeight="1">
      <c r="A101" s="159">
        <f t="shared" si="5"/>
        <v>90</v>
      </c>
      <c r="B101" s="165" t="str">
        <f>IF('(入力①) 基本情報入力シート'!C122="","",'(入力①) 基本情報入力シート'!C122)</f>
        <v/>
      </c>
      <c r="C101" s="170" t="str">
        <f>IF('(入力①) 基本情報入力シート'!D122="","",'(入力①) 基本情報入力シート'!D122)</f>
        <v/>
      </c>
      <c r="D101" s="173" t="str">
        <f>IF('(入力①) 基本情報入力シート'!E122="","",'(入力①) 基本情報入力シート'!E122)</f>
        <v/>
      </c>
      <c r="E101" s="173" t="str">
        <f>IF('(入力①) 基本情報入力シート'!F122="","",'(入力①) 基本情報入力シート'!F122)</f>
        <v/>
      </c>
      <c r="F101" s="173" t="str">
        <f>IF('(入力①) 基本情報入力シート'!G122="","",'(入力①) 基本情報入力シート'!G122)</f>
        <v/>
      </c>
      <c r="G101" s="173" t="str">
        <f>IF('(入力①) 基本情報入力シート'!H122="","",'(入力①) 基本情報入力シート'!H122)</f>
        <v/>
      </c>
      <c r="H101" s="173" t="str">
        <f>IF('(入力①) 基本情報入力シート'!I122="","",'(入力①) 基本情報入力シート'!I122)</f>
        <v/>
      </c>
      <c r="I101" s="173" t="str">
        <f>IF('(入力①) 基本情報入力シート'!J122="","",'(入力①) 基本情報入力シート'!J122)</f>
        <v/>
      </c>
      <c r="J101" s="173" t="str">
        <f>IF('(入力①) 基本情報入力シート'!K122="","",'(入力①) 基本情報入力シート'!K122)</f>
        <v/>
      </c>
      <c r="K101" s="178" t="str">
        <f>IF('(入力①) 基本情報入力シート'!L122="","",'(入力①) 基本情報入力シート'!L122)</f>
        <v/>
      </c>
      <c r="L101" s="182" t="str">
        <f>IF('(入力①) 基本情報入力シート'!M122="","",'(入力①) 基本情報入力シート'!M122)</f>
        <v/>
      </c>
      <c r="M101" s="182" t="str">
        <f>IF('(入力①) 基本情報入力シート'!R122="","",'(入力①) 基本情報入力シート'!R122)</f>
        <v/>
      </c>
      <c r="N101" s="182" t="str">
        <f>IF('(入力①) 基本情報入力シート'!W122="","",'(入力①) 基本情報入力シート'!W122)</f>
        <v/>
      </c>
      <c r="O101" s="159" t="str">
        <f>IF('(入力①) 基本情報入力シート'!X122="","",'(入力①) 基本情報入力シート'!X122)</f>
        <v/>
      </c>
      <c r="P101" s="198" t="str">
        <f>IF('(入力①) 基本情報入力シート'!Y122="","",'(入力①) 基本情報入力シート'!Y122)</f>
        <v/>
      </c>
      <c r="Q101" s="204" t="str">
        <f>IF('(入力①) 基本情報入力シート'!Z122="","",'(入力①) 基本情報入力シート'!Z122)</f>
        <v/>
      </c>
      <c r="R101" s="208" t="str">
        <f>IF('(入力①) 基本情報入力シート'!AA122="","",'(入力①) 基本情報入力シート'!AA122)</f>
        <v/>
      </c>
      <c r="S101" s="212"/>
      <c r="T101" s="217"/>
      <c r="U101" s="221" t="str">
        <f>IF(P101="","",VLOOKUP(P101,'【参考】数式用'!$A$5:$I$38,MATCH(T101,'【参考】数式用'!$C$4:$G$4,0)+2,0))</f>
        <v/>
      </c>
      <c r="V101" s="225" t="s">
        <v>249</v>
      </c>
      <c r="W101" s="231"/>
      <c r="X101" s="232" t="s">
        <v>35</v>
      </c>
      <c r="Y101" s="231"/>
      <c r="Z101" s="233" t="s">
        <v>236</v>
      </c>
      <c r="AA101" s="235"/>
      <c r="AB101" s="232" t="s">
        <v>35</v>
      </c>
      <c r="AC101" s="235"/>
      <c r="AD101" s="232" t="s">
        <v>40</v>
      </c>
      <c r="AE101" s="237" t="s">
        <v>70</v>
      </c>
      <c r="AF101" s="238" t="str">
        <f t="shared" si="3"/>
        <v/>
      </c>
      <c r="AG101" s="241" t="s">
        <v>252</v>
      </c>
      <c r="AH101" s="244" t="str">
        <f t="shared" si="4"/>
        <v/>
      </c>
    </row>
    <row r="102" spans="1:34" ht="36.75" customHeight="1">
      <c r="A102" s="159">
        <f t="shared" si="5"/>
        <v>91</v>
      </c>
      <c r="B102" s="165" t="str">
        <f>IF('(入力①) 基本情報入力シート'!C123="","",'(入力①) 基本情報入力シート'!C123)</f>
        <v/>
      </c>
      <c r="C102" s="170" t="str">
        <f>IF('(入力①) 基本情報入力シート'!D123="","",'(入力①) 基本情報入力シート'!D123)</f>
        <v/>
      </c>
      <c r="D102" s="173" t="str">
        <f>IF('(入力①) 基本情報入力シート'!E123="","",'(入力①) 基本情報入力シート'!E123)</f>
        <v/>
      </c>
      <c r="E102" s="173" t="str">
        <f>IF('(入力①) 基本情報入力シート'!F123="","",'(入力①) 基本情報入力シート'!F123)</f>
        <v/>
      </c>
      <c r="F102" s="173" t="str">
        <f>IF('(入力①) 基本情報入力シート'!G123="","",'(入力①) 基本情報入力シート'!G123)</f>
        <v/>
      </c>
      <c r="G102" s="173" t="str">
        <f>IF('(入力①) 基本情報入力シート'!H123="","",'(入力①) 基本情報入力シート'!H123)</f>
        <v/>
      </c>
      <c r="H102" s="173" t="str">
        <f>IF('(入力①) 基本情報入力シート'!I123="","",'(入力①) 基本情報入力シート'!I123)</f>
        <v/>
      </c>
      <c r="I102" s="173" t="str">
        <f>IF('(入力①) 基本情報入力シート'!J123="","",'(入力①) 基本情報入力シート'!J123)</f>
        <v/>
      </c>
      <c r="J102" s="173" t="str">
        <f>IF('(入力①) 基本情報入力シート'!K123="","",'(入力①) 基本情報入力シート'!K123)</f>
        <v/>
      </c>
      <c r="K102" s="178" t="str">
        <f>IF('(入力①) 基本情報入力シート'!L123="","",'(入力①) 基本情報入力シート'!L123)</f>
        <v/>
      </c>
      <c r="L102" s="182" t="str">
        <f>IF('(入力①) 基本情報入力シート'!M123="","",'(入力①) 基本情報入力シート'!M123)</f>
        <v/>
      </c>
      <c r="M102" s="182" t="str">
        <f>IF('(入力①) 基本情報入力シート'!R123="","",'(入力①) 基本情報入力シート'!R123)</f>
        <v/>
      </c>
      <c r="N102" s="182" t="str">
        <f>IF('(入力①) 基本情報入力シート'!W123="","",'(入力①) 基本情報入力シート'!W123)</f>
        <v/>
      </c>
      <c r="O102" s="159" t="str">
        <f>IF('(入力①) 基本情報入力シート'!X123="","",'(入力①) 基本情報入力シート'!X123)</f>
        <v/>
      </c>
      <c r="P102" s="198" t="str">
        <f>IF('(入力①) 基本情報入力シート'!Y123="","",'(入力①) 基本情報入力シート'!Y123)</f>
        <v/>
      </c>
      <c r="Q102" s="204" t="str">
        <f>IF('(入力①) 基本情報入力シート'!Z123="","",'(入力①) 基本情報入力シート'!Z123)</f>
        <v/>
      </c>
      <c r="R102" s="208" t="str">
        <f>IF('(入力①) 基本情報入力シート'!AA123="","",'(入力①) 基本情報入力シート'!AA123)</f>
        <v/>
      </c>
      <c r="S102" s="212"/>
      <c r="T102" s="217"/>
      <c r="U102" s="221" t="str">
        <f>IF(P102="","",VLOOKUP(P102,'【参考】数式用'!$A$5:$I$38,MATCH(T102,'【参考】数式用'!$C$4:$G$4,0)+2,0))</f>
        <v/>
      </c>
      <c r="V102" s="225" t="s">
        <v>249</v>
      </c>
      <c r="W102" s="231"/>
      <c r="X102" s="232" t="s">
        <v>35</v>
      </c>
      <c r="Y102" s="231"/>
      <c r="Z102" s="233" t="s">
        <v>236</v>
      </c>
      <c r="AA102" s="235"/>
      <c r="AB102" s="232" t="s">
        <v>35</v>
      </c>
      <c r="AC102" s="235"/>
      <c r="AD102" s="232" t="s">
        <v>40</v>
      </c>
      <c r="AE102" s="237" t="s">
        <v>70</v>
      </c>
      <c r="AF102" s="238" t="str">
        <f t="shared" si="3"/>
        <v/>
      </c>
      <c r="AG102" s="241" t="s">
        <v>252</v>
      </c>
      <c r="AH102" s="244" t="str">
        <f t="shared" si="4"/>
        <v/>
      </c>
    </row>
    <row r="103" spans="1:34" ht="36.75" customHeight="1">
      <c r="A103" s="159">
        <f t="shared" si="5"/>
        <v>92</v>
      </c>
      <c r="B103" s="165" t="str">
        <f>IF('(入力①) 基本情報入力シート'!C124="","",'(入力①) 基本情報入力シート'!C124)</f>
        <v/>
      </c>
      <c r="C103" s="170" t="str">
        <f>IF('(入力①) 基本情報入力シート'!D124="","",'(入力①) 基本情報入力シート'!D124)</f>
        <v/>
      </c>
      <c r="D103" s="173" t="str">
        <f>IF('(入力①) 基本情報入力シート'!E124="","",'(入力①) 基本情報入力シート'!E124)</f>
        <v/>
      </c>
      <c r="E103" s="173" t="str">
        <f>IF('(入力①) 基本情報入力シート'!F124="","",'(入力①) 基本情報入力シート'!F124)</f>
        <v/>
      </c>
      <c r="F103" s="173" t="str">
        <f>IF('(入力①) 基本情報入力シート'!G124="","",'(入力①) 基本情報入力シート'!G124)</f>
        <v/>
      </c>
      <c r="G103" s="173" t="str">
        <f>IF('(入力①) 基本情報入力シート'!H124="","",'(入力①) 基本情報入力シート'!H124)</f>
        <v/>
      </c>
      <c r="H103" s="173" t="str">
        <f>IF('(入力①) 基本情報入力シート'!I124="","",'(入力①) 基本情報入力シート'!I124)</f>
        <v/>
      </c>
      <c r="I103" s="173" t="str">
        <f>IF('(入力①) 基本情報入力シート'!J124="","",'(入力①) 基本情報入力シート'!J124)</f>
        <v/>
      </c>
      <c r="J103" s="173" t="str">
        <f>IF('(入力①) 基本情報入力シート'!K124="","",'(入力①) 基本情報入力シート'!K124)</f>
        <v/>
      </c>
      <c r="K103" s="178" t="str">
        <f>IF('(入力①) 基本情報入力シート'!L124="","",'(入力①) 基本情報入力シート'!L124)</f>
        <v/>
      </c>
      <c r="L103" s="182" t="str">
        <f>IF('(入力①) 基本情報入力シート'!M124="","",'(入力①) 基本情報入力シート'!M124)</f>
        <v/>
      </c>
      <c r="M103" s="182" t="str">
        <f>IF('(入力①) 基本情報入力シート'!R124="","",'(入力①) 基本情報入力シート'!R124)</f>
        <v/>
      </c>
      <c r="N103" s="182" t="str">
        <f>IF('(入力①) 基本情報入力シート'!W124="","",'(入力①) 基本情報入力シート'!W124)</f>
        <v/>
      </c>
      <c r="O103" s="159" t="str">
        <f>IF('(入力①) 基本情報入力シート'!X124="","",'(入力①) 基本情報入力シート'!X124)</f>
        <v/>
      </c>
      <c r="P103" s="198" t="str">
        <f>IF('(入力①) 基本情報入力シート'!Y124="","",'(入力①) 基本情報入力シート'!Y124)</f>
        <v/>
      </c>
      <c r="Q103" s="204" t="str">
        <f>IF('(入力①) 基本情報入力シート'!Z124="","",'(入力①) 基本情報入力シート'!Z124)</f>
        <v/>
      </c>
      <c r="R103" s="208" t="str">
        <f>IF('(入力①) 基本情報入力シート'!AA124="","",'(入力①) 基本情報入力シート'!AA124)</f>
        <v/>
      </c>
      <c r="S103" s="212"/>
      <c r="T103" s="217"/>
      <c r="U103" s="221" t="str">
        <f>IF(P103="","",VLOOKUP(P103,'【参考】数式用'!$A$5:$I$38,MATCH(T103,'【参考】数式用'!$C$4:$G$4,0)+2,0))</f>
        <v/>
      </c>
      <c r="V103" s="225" t="s">
        <v>249</v>
      </c>
      <c r="W103" s="231"/>
      <c r="X103" s="232" t="s">
        <v>35</v>
      </c>
      <c r="Y103" s="231"/>
      <c r="Z103" s="233" t="s">
        <v>236</v>
      </c>
      <c r="AA103" s="235"/>
      <c r="AB103" s="232" t="s">
        <v>35</v>
      </c>
      <c r="AC103" s="235"/>
      <c r="AD103" s="232" t="s">
        <v>40</v>
      </c>
      <c r="AE103" s="237" t="s">
        <v>70</v>
      </c>
      <c r="AF103" s="238" t="str">
        <f t="shared" si="3"/>
        <v/>
      </c>
      <c r="AG103" s="241" t="s">
        <v>252</v>
      </c>
      <c r="AH103" s="244" t="str">
        <f t="shared" si="4"/>
        <v/>
      </c>
    </row>
    <row r="104" spans="1:34" ht="36.75" customHeight="1">
      <c r="A104" s="159">
        <f t="shared" si="5"/>
        <v>93</v>
      </c>
      <c r="B104" s="165" t="str">
        <f>IF('(入力①) 基本情報入力シート'!C125="","",'(入力①) 基本情報入力シート'!C125)</f>
        <v/>
      </c>
      <c r="C104" s="170" t="str">
        <f>IF('(入力①) 基本情報入力シート'!D125="","",'(入力①) 基本情報入力シート'!D125)</f>
        <v/>
      </c>
      <c r="D104" s="173" t="str">
        <f>IF('(入力①) 基本情報入力シート'!E125="","",'(入力①) 基本情報入力シート'!E125)</f>
        <v/>
      </c>
      <c r="E104" s="173" t="str">
        <f>IF('(入力①) 基本情報入力シート'!F125="","",'(入力①) 基本情報入力シート'!F125)</f>
        <v/>
      </c>
      <c r="F104" s="173" t="str">
        <f>IF('(入力①) 基本情報入力シート'!G125="","",'(入力①) 基本情報入力シート'!G125)</f>
        <v/>
      </c>
      <c r="G104" s="173" t="str">
        <f>IF('(入力①) 基本情報入力シート'!H125="","",'(入力①) 基本情報入力シート'!H125)</f>
        <v/>
      </c>
      <c r="H104" s="173" t="str">
        <f>IF('(入力①) 基本情報入力シート'!I125="","",'(入力①) 基本情報入力シート'!I125)</f>
        <v/>
      </c>
      <c r="I104" s="173" t="str">
        <f>IF('(入力①) 基本情報入力シート'!J125="","",'(入力①) 基本情報入力シート'!J125)</f>
        <v/>
      </c>
      <c r="J104" s="173" t="str">
        <f>IF('(入力①) 基本情報入力シート'!K125="","",'(入力①) 基本情報入力シート'!K125)</f>
        <v/>
      </c>
      <c r="K104" s="178" t="str">
        <f>IF('(入力①) 基本情報入力シート'!L125="","",'(入力①) 基本情報入力シート'!L125)</f>
        <v/>
      </c>
      <c r="L104" s="182" t="str">
        <f>IF('(入力①) 基本情報入力シート'!M125="","",'(入力①) 基本情報入力シート'!M125)</f>
        <v/>
      </c>
      <c r="M104" s="182" t="str">
        <f>IF('(入力①) 基本情報入力シート'!R125="","",'(入力①) 基本情報入力シート'!R125)</f>
        <v/>
      </c>
      <c r="N104" s="182" t="str">
        <f>IF('(入力①) 基本情報入力シート'!W125="","",'(入力①) 基本情報入力シート'!W125)</f>
        <v/>
      </c>
      <c r="O104" s="159" t="str">
        <f>IF('(入力①) 基本情報入力シート'!X125="","",'(入力①) 基本情報入力シート'!X125)</f>
        <v/>
      </c>
      <c r="P104" s="198" t="str">
        <f>IF('(入力①) 基本情報入力シート'!Y125="","",'(入力①) 基本情報入力シート'!Y125)</f>
        <v/>
      </c>
      <c r="Q104" s="204" t="str">
        <f>IF('(入力①) 基本情報入力シート'!Z125="","",'(入力①) 基本情報入力シート'!Z125)</f>
        <v/>
      </c>
      <c r="R104" s="208" t="str">
        <f>IF('(入力①) 基本情報入力シート'!AA125="","",'(入力①) 基本情報入力シート'!AA125)</f>
        <v/>
      </c>
      <c r="S104" s="212"/>
      <c r="T104" s="217"/>
      <c r="U104" s="221" t="str">
        <f>IF(P104="","",VLOOKUP(P104,'【参考】数式用'!$A$5:$I$38,MATCH(T104,'【参考】数式用'!$C$4:$G$4,0)+2,0))</f>
        <v/>
      </c>
      <c r="V104" s="225" t="s">
        <v>249</v>
      </c>
      <c r="W104" s="231"/>
      <c r="X104" s="232" t="s">
        <v>35</v>
      </c>
      <c r="Y104" s="231"/>
      <c r="Z104" s="233" t="s">
        <v>236</v>
      </c>
      <c r="AA104" s="235"/>
      <c r="AB104" s="232" t="s">
        <v>35</v>
      </c>
      <c r="AC104" s="235"/>
      <c r="AD104" s="232" t="s">
        <v>40</v>
      </c>
      <c r="AE104" s="237" t="s">
        <v>70</v>
      </c>
      <c r="AF104" s="238" t="str">
        <f t="shared" si="3"/>
        <v/>
      </c>
      <c r="AG104" s="241" t="s">
        <v>252</v>
      </c>
      <c r="AH104" s="244" t="str">
        <f t="shared" si="4"/>
        <v/>
      </c>
    </row>
    <row r="105" spans="1:34" ht="36.75" customHeight="1">
      <c r="A105" s="159">
        <f t="shared" si="5"/>
        <v>94</v>
      </c>
      <c r="B105" s="165" t="str">
        <f>IF('(入力①) 基本情報入力シート'!C126="","",'(入力①) 基本情報入力シート'!C126)</f>
        <v/>
      </c>
      <c r="C105" s="170" t="str">
        <f>IF('(入力①) 基本情報入力シート'!D126="","",'(入力①) 基本情報入力シート'!D126)</f>
        <v/>
      </c>
      <c r="D105" s="173" t="str">
        <f>IF('(入力①) 基本情報入力シート'!E126="","",'(入力①) 基本情報入力シート'!E126)</f>
        <v/>
      </c>
      <c r="E105" s="173" t="str">
        <f>IF('(入力①) 基本情報入力シート'!F126="","",'(入力①) 基本情報入力シート'!F126)</f>
        <v/>
      </c>
      <c r="F105" s="173" t="str">
        <f>IF('(入力①) 基本情報入力シート'!G126="","",'(入力①) 基本情報入力シート'!G126)</f>
        <v/>
      </c>
      <c r="G105" s="173" t="str">
        <f>IF('(入力①) 基本情報入力シート'!H126="","",'(入力①) 基本情報入力シート'!H126)</f>
        <v/>
      </c>
      <c r="H105" s="173" t="str">
        <f>IF('(入力①) 基本情報入力シート'!I126="","",'(入力①) 基本情報入力シート'!I126)</f>
        <v/>
      </c>
      <c r="I105" s="173" t="str">
        <f>IF('(入力①) 基本情報入力シート'!J126="","",'(入力①) 基本情報入力シート'!J126)</f>
        <v/>
      </c>
      <c r="J105" s="173" t="str">
        <f>IF('(入力①) 基本情報入力シート'!K126="","",'(入力①) 基本情報入力シート'!K126)</f>
        <v/>
      </c>
      <c r="K105" s="178" t="str">
        <f>IF('(入力①) 基本情報入力シート'!L126="","",'(入力①) 基本情報入力シート'!L126)</f>
        <v/>
      </c>
      <c r="L105" s="182" t="str">
        <f>IF('(入力①) 基本情報入力シート'!M126="","",'(入力①) 基本情報入力シート'!M126)</f>
        <v/>
      </c>
      <c r="M105" s="182" t="str">
        <f>IF('(入力①) 基本情報入力シート'!R126="","",'(入力①) 基本情報入力シート'!R126)</f>
        <v/>
      </c>
      <c r="N105" s="182" t="str">
        <f>IF('(入力①) 基本情報入力シート'!W126="","",'(入力①) 基本情報入力シート'!W126)</f>
        <v/>
      </c>
      <c r="O105" s="159" t="str">
        <f>IF('(入力①) 基本情報入力シート'!X126="","",'(入力①) 基本情報入力シート'!X126)</f>
        <v/>
      </c>
      <c r="P105" s="198" t="str">
        <f>IF('(入力①) 基本情報入力シート'!Y126="","",'(入力①) 基本情報入力シート'!Y126)</f>
        <v/>
      </c>
      <c r="Q105" s="204" t="str">
        <f>IF('(入力①) 基本情報入力シート'!Z126="","",'(入力①) 基本情報入力シート'!Z126)</f>
        <v/>
      </c>
      <c r="R105" s="208" t="str">
        <f>IF('(入力①) 基本情報入力シート'!AA126="","",'(入力①) 基本情報入力シート'!AA126)</f>
        <v/>
      </c>
      <c r="S105" s="212"/>
      <c r="T105" s="217"/>
      <c r="U105" s="221" t="str">
        <f>IF(P105="","",VLOOKUP(P105,'【参考】数式用'!$A$5:$I$38,MATCH(T105,'【参考】数式用'!$C$4:$G$4,0)+2,0))</f>
        <v/>
      </c>
      <c r="V105" s="225" t="s">
        <v>249</v>
      </c>
      <c r="W105" s="231"/>
      <c r="X105" s="232" t="s">
        <v>35</v>
      </c>
      <c r="Y105" s="231"/>
      <c r="Z105" s="233" t="s">
        <v>236</v>
      </c>
      <c r="AA105" s="235"/>
      <c r="AB105" s="232" t="s">
        <v>35</v>
      </c>
      <c r="AC105" s="235"/>
      <c r="AD105" s="232" t="s">
        <v>40</v>
      </c>
      <c r="AE105" s="237" t="s">
        <v>70</v>
      </c>
      <c r="AF105" s="238" t="str">
        <f t="shared" si="3"/>
        <v/>
      </c>
      <c r="AG105" s="241" t="s">
        <v>252</v>
      </c>
      <c r="AH105" s="244" t="str">
        <f t="shared" si="4"/>
        <v/>
      </c>
    </row>
    <row r="106" spans="1:34" ht="36.75" customHeight="1">
      <c r="A106" s="159">
        <f t="shared" si="5"/>
        <v>95</v>
      </c>
      <c r="B106" s="165" t="str">
        <f>IF('(入力①) 基本情報入力シート'!C127="","",'(入力①) 基本情報入力シート'!C127)</f>
        <v/>
      </c>
      <c r="C106" s="170" t="str">
        <f>IF('(入力①) 基本情報入力シート'!D127="","",'(入力①) 基本情報入力シート'!D127)</f>
        <v/>
      </c>
      <c r="D106" s="173" t="str">
        <f>IF('(入力①) 基本情報入力シート'!E127="","",'(入力①) 基本情報入力シート'!E127)</f>
        <v/>
      </c>
      <c r="E106" s="173" t="str">
        <f>IF('(入力①) 基本情報入力シート'!F127="","",'(入力①) 基本情報入力シート'!F127)</f>
        <v/>
      </c>
      <c r="F106" s="173" t="str">
        <f>IF('(入力①) 基本情報入力シート'!G127="","",'(入力①) 基本情報入力シート'!G127)</f>
        <v/>
      </c>
      <c r="G106" s="173" t="str">
        <f>IF('(入力①) 基本情報入力シート'!H127="","",'(入力①) 基本情報入力シート'!H127)</f>
        <v/>
      </c>
      <c r="H106" s="173" t="str">
        <f>IF('(入力①) 基本情報入力シート'!I127="","",'(入力①) 基本情報入力シート'!I127)</f>
        <v/>
      </c>
      <c r="I106" s="173" t="str">
        <f>IF('(入力①) 基本情報入力シート'!J127="","",'(入力①) 基本情報入力シート'!J127)</f>
        <v/>
      </c>
      <c r="J106" s="173" t="str">
        <f>IF('(入力①) 基本情報入力シート'!K127="","",'(入力①) 基本情報入力シート'!K127)</f>
        <v/>
      </c>
      <c r="K106" s="178" t="str">
        <f>IF('(入力①) 基本情報入力シート'!L127="","",'(入力①) 基本情報入力シート'!L127)</f>
        <v/>
      </c>
      <c r="L106" s="182" t="str">
        <f>IF('(入力①) 基本情報入力シート'!M127="","",'(入力①) 基本情報入力シート'!M127)</f>
        <v/>
      </c>
      <c r="M106" s="182" t="str">
        <f>IF('(入力①) 基本情報入力シート'!R127="","",'(入力①) 基本情報入力シート'!R127)</f>
        <v/>
      </c>
      <c r="N106" s="182" t="str">
        <f>IF('(入力①) 基本情報入力シート'!W127="","",'(入力①) 基本情報入力シート'!W127)</f>
        <v/>
      </c>
      <c r="O106" s="159" t="str">
        <f>IF('(入力①) 基本情報入力シート'!X127="","",'(入力①) 基本情報入力シート'!X127)</f>
        <v/>
      </c>
      <c r="P106" s="198" t="str">
        <f>IF('(入力①) 基本情報入力シート'!Y127="","",'(入力①) 基本情報入力シート'!Y127)</f>
        <v/>
      </c>
      <c r="Q106" s="204" t="str">
        <f>IF('(入力①) 基本情報入力シート'!Z127="","",'(入力①) 基本情報入力シート'!Z127)</f>
        <v/>
      </c>
      <c r="R106" s="208" t="str">
        <f>IF('(入力①) 基本情報入力シート'!AA127="","",'(入力①) 基本情報入力シート'!AA127)</f>
        <v/>
      </c>
      <c r="S106" s="212"/>
      <c r="T106" s="217"/>
      <c r="U106" s="221" t="str">
        <f>IF(P106="","",VLOOKUP(P106,'【参考】数式用'!$A$5:$I$38,MATCH(T106,'【参考】数式用'!$C$4:$G$4,0)+2,0))</f>
        <v/>
      </c>
      <c r="V106" s="225" t="s">
        <v>249</v>
      </c>
      <c r="W106" s="231"/>
      <c r="X106" s="232" t="s">
        <v>35</v>
      </c>
      <c r="Y106" s="231"/>
      <c r="Z106" s="233" t="s">
        <v>236</v>
      </c>
      <c r="AA106" s="235"/>
      <c r="AB106" s="232" t="s">
        <v>35</v>
      </c>
      <c r="AC106" s="235"/>
      <c r="AD106" s="232" t="s">
        <v>40</v>
      </c>
      <c r="AE106" s="237" t="s">
        <v>70</v>
      </c>
      <c r="AF106" s="238" t="str">
        <f t="shared" si="3"/>
        <v/>
      </c>
      <c r="AG106" s="241" t="s">
        <v>252</v>
      </c>
      <c r="AH106" s="244" t="str">
        <f t="shared" si="4"/>
        <v/>
      </c>
    </row>
    <row r="107" spans="1:34" ht="36.75" customHeight="1">
      <c r="A107" s="159">
        <f t="shared" si="5"/>
        <v>96</v>
      </c>
      <c r="B107" s="165" t="str">
        <f>IF('(入力①) 基本情報入力シート'!C128="","",'(入力①) 基本情報入力シート'!C128)</f>
        <v/>
      </c>
      <c r="C107" s="170" t="str">
        <f>IF('(入力①) 基本情報入力シート'!D128="","",'(入力①) 基本情報入力シート'!D128)</f>
        <v/>
      </c>
      <c r="D107" s="173" t="str">
        <f>IF('(入力①) 基本情報入力シート'!E128="","",'(入力①) 基本情報入力シート'!E128)</f>
        <v/>
      </c>
      <c r="E107" s="173" t="str">
        <f>IF('(入力①) 基本情報入力シート'!F128="","",'(入力①) 基本情報入力シート'!F128)</f>
        <v/>
      </c>
      <c r="F107" s="173" t="str">
        <f>IF('(入力①) 基本情報入力シート'!G128="","",'(入力①) 基本情報入力シート'!G128)</f>
        <v/>
      </c>
      <c r="G107" s="173" t="str">
        <f>IF('(入力①) 基本情報入力シート'!H128="","",'(入力①) 基本情報入力シート'!H128)</f>
        <v/>
      </c>
      <c r="H107" s="173" t="str">
        <f>IF('(入力①) 基本情報入力シート'!I128="","",'(入力①) 基本情報入力シート'!I128)</f>
        <v/>
      </c>
      <c r="I107" s="173" t="str">
        <f>IF('(入力①) 基本情報入力シート'!J128="","",'(入力①) 基本情報入力シート'!J128)</f>
        <v/>
      </c>
      <c r="J107" s="173" t="str">
        <f>IF('(入力①) 基本情報入力シート'!K128="","",'(入力①) 基本情報入力シート'!K128)</f>
        <v/>
      </c>
      <c r="K107" s="178" t="str">
        <f>IF('(入力①) 基本情報入力シート'!L128="","",'(入力①) 基本情報入力シート'!L128)</f>
        <v/>
      </c>
      <c r="L107" s="182" t="str">
        <f>IF('(入力①) 基本情報入力シート'!M128="","",'(入力①) 基本情報入力シート'!M128)</f>
        <v/>
      </c>
      <c r="M107" s="182" t="str">
        <f>IF('(入力①) 基本情報入力シート'!R128="","",'(入力①) 基本情報入力シート'!R128)</f>
        <v/>
      </c>
      <c r="N107" s="182" t="str">
        <f>IF('(入力①) 基本情報入力シート'!W128="","",'(入力①) 基本情報入力シート'!W128)</f>
        <v/>
      </c>
      <c r="O107" s="159" t="str">
        <f>IF('(入力①) 基本情報入力シート'!X128="","",'(入力①) 基本情報入力シート'!X128)</f>
        <v/>
      </c>
      <c r="P107" s="198" t="str">
        <f>IF('(入力①) 基本情報入力シート'!Y128="","",'(入力①) 基本情報入力シート'!Y128)</f>
        <v/>
      </c>
      <c r="Q107" s="204" t="str">
        <f>IF('(入力①) 基本情報入力シート'!Z128="","",'(入力①) 基本情報入力シート'!Z128)</f>
        <v/>
      </c>
      <c r="R107" s="208" t="str">
        <f>IF('(入力①) 基本情報入力シート'!AA128="","",'(入力①) 基本情報入力シート'!AA128)</f>
        <v/>
      </c>
      <c r="S107" s="212"/>
      <c r="T107" s="217"/>
      <c r="U107" s="221" t="str">
        <f>IF(P107="","",VLOOKUP(P107,'【参考】数式用'!$A$5:$I$38,MATCH(T107,'【参考】数式用'!$C$4:$G$4,0)+2,0))</f>
        <v/>
      </c>
      <c r="V107" s="225" t="s">
        <v>249</v>
      </c>
      <c r="W107" s="231"/>
      <c r="X107" s="232" t="s">
        <v>35</v>
      </c>
      <c r="Y107" s="231"/>
      <c r="Z107" s="233" t="s">
        <v>236</v>
      </c>
      <c r="AA107" s="235"/>
      <c r="AB107" s="232" t="s">
        <v>35</v>
      </c>
      <c r="AC107" s="235"/>
      <c r="AD107" s="232" t="s">
        <v>40</v>
      </c>
      <c r="AE107" s="237" t="s">
        <v>70</v>
      </c>
      <c r="AF107" s="238" t="str">
        <f t="shared" si="3"/>
        <v/>
      </c>
      <c r="AG107" s="241" t="s">
        <v>252</v>
      </c>
      <c r="AH107" s="244" t="str">
        <f t="shared" si="4"/>
        <v/>
      </c>
    </row>
    <row r="108" spans="1:34" ht="36.75" customHeight="1">
      <c r="A108" s="159">
        <f t="shared" si="5"/>
        <v>97</v>
      </c>
      <c r="B108" s="165" t="str">
        <f>IF('(入力①) 基本情報入力シート'!C129="","",'(入力①) 基本情報入力シート'!C129)</f>
        <v/>
      </c>
      <c r="C108" s="170" t="str">
        <f>IF('(入力①) 基本情報入力シート'!D129="","",'(入力①) 基本情報入力シート'!D129)</f>
        <v/>
      </c>
      <c r="D108" s="173" t="str">
        <f>IF('(入力①) 基本情報入力シート'!E129="","",'(入力①) 基本情報入力シート'!E129)</f>
        <v/>
      </c>
      <c r="E108" s="173" t="str">
        <f>IF('(入力①) 基本情報入力シート'!F129="","",'(入力①) 基本情報入力シート'!F129)</f>
        <v/>
      </c>
      <c r="F108" s="173" t="str">
        <f>IF('(入力①) 基本情報入力シート'!G129="","",'(入力①) 基本情報入力シート'!G129)</f>
        <v/>
      </c>
      <c r="G108" s="173" t="str">
        <f>IF('(入力①) 基本情報入力シート'!H129="","",'(入力①) 基本情報入力シート'!H129)</f>
        <v/>
      </c>
      <c r="H108" s="173" t="str">
        <f>IF('(入力①) 基本情報入力シート'!I129="","",'(入力①) 基本情報入力シート'!I129)</f>
        <v/>
      </c>
      <c r="I108" s="173" t="str">
        <f>IF('(入力①) 基本情報入力シート'!J129="","",'(入力①) 基本情報入力シート'!J129)</f>
        <v/>
      </c>
      <c r="J108" s="173" t="str">
        <f>IF('(入力①) 基本情報入力シート'!K129="","",'(入力①) 基本情報入力シート'!K129)</f>
        <v/>
      </c>
      <c r="K108" s="178" t="str">
        <f>IF('(入力①) 基本情報入力シート'!L129="","",'(入力①) 基本情報入力シート'!L129)</f>
        <v/>
      </c>
      <c r="L108" s="182" t="str">
        <f>IF('(入力①) 基本情報入力シート'!M129="","",'(入力①) 基本情報入力シート'!M129)</f>
        <v/>
      </c>
      <c r="M108" s="182" t="str">
        <f>IF('(入力①) 基本情報入力シート'!R129="","",'(入力①) 基本情報入力シート'!R129)</f>
        <v/>
      </c>
      <c r="N108" s="182" t="str">
        <f>IF('(入力①) 基本情報入力シート'!W129="","",'(入力①) 基本情報入力シート'!W129)</f>
        <v/>
      </c>
      <c r="O108" s="159" t="str">
        <f>IF('(入力①) 基本情報入力シート'!X129="","",'(入力①) 基本情報入力シート'!X129)</f>
        <v/>
      </c>
      <c r="P108" s="198" t="str">
        <f>IF('(入力①) 基本情報入力シート'!Y129="","",'(入力①) 基本情報入力シート'!Y129)</f>
        <v/>
      </c>
      <c r="Q108" s="204" t="str">
        <f>IF('(入力①) 基本情報入力シート'!Z129="","",'(入力①) 基本情報入力シート'!Z129)</f>
        <v/>
      </c>
      <c r="R108" s="208" t="str">
        <f>IF('(入力①) 基本情報入力シート'!AA129="","",'(入力①) 基本情報入力シート'!AA129)</f>
        <v/>
      </c>
      <c r="S108" s="212"/>
      <c r="T108" s="217"/>
      <c r="U108" s="221" t="str">
        <f>IF(P108="","",VLOOKUP(P108,'【参考】数式用'!$A$5:$I$38,MATCH(T108,'【参考】数式用'!$C$4:$G$4,0)+2,0))</f>
        <v/>
      </c>
      <c r="V108" s="225" t="s">
        <v>249</v>
      </c>
      <c r="W108" s="231"/>
      <c r="X108" s="232" t="s">
        <v>35</v>
      </c>
      <c r="Y108" s="231"/>
      <c r="Z108" s="233" t="s">
        <v>236</v>
      </c>
      <c r="AA108" s="235"/>
      <c r="AB108" s="232" t="s">
        <v>35</v>
      </c>
      <c r="AC108" s="235"/>
      <c r="AD108" s="232" t="s">
        <v>40</v>
      </c>
      <c r="AE108" s="237" t="s">
        <v>70</v>
      </c>
      <c r="AF108" s="238" t="str">
        <f t="shared" si="3"/>
        <v/>
      </c>
      <c r="AG108" s="241" t="s">
        <v>252</v>
      </c>
      <c r="AH108" s="244" t="str">
        <f t="shared" si="4"/>
        <v/>
      </c>
    </row>
    <row r="109" spans="1:34" ht="36.75" customHeight="1">
      <c r="A109" s="159">
        <f t="shared" si="5"/>
        <v>98</v>
      </c>
      <c r="B109" s="165" t="str">
        <f>IF('(入力①) 基本情報入力シート'!C130="","",'(入力①) 基本情報入力シート'!C130)</f>
        <v/>
      </c>
      <c r="C109" s="170" t="str">
        <f>IF('(入力①) 基本情報入力シート'!D130="","",'(入力①) 基本情報入力シート'!D130)</f>
        <v/>
      </c>
      <c r="D109" s="173" t="str">
        <f>IF('(入力①) 基本情報入力シート'!E130="","",'(入力①) 基本情報入力シート'!E130)</f>
        <v/>
      </c>
      <c r="E109" s="173" t="str">
        <f>IF('(入力①) 基本情報入力シート'!F130="","",'(入力①) 基本情報入力シート'!F130)</f>
        <v/>
      </c>
      <c r="F109" s="173" t="str">
        <f>IF('(入力①) 基本情報入力シート'!G130="","",'(入力①) 基本情報入力シート'!G130)</f>
        <v/>
      </c>
      <c r="G109" s="173" t="str">
        <f>IF('(入力①) 基本情報入力シート'!H130="","",'(入力①) 基本情報入力シート'!H130)</f>
        <v/>
      </c>
      <c r="H109" s="173" t="str">
        <f>IF('(入力①) 基本情報入力シート'!I130="","",'(入力①) 基本情報入力シート'!I130)</f>
        <v/>
      </c>
      <c r="I109" s="173" t="str">
        <f>IF('(入力①) 基本情報入力シート'!J130="","",'(入力①) 基本情報入力シート'!J130)</f>
        <v/>
      </c>
      <c r="J109" s="173" t="str">
        <f>IF('(入力①) 基本情報入力シート'!K130="","",'(入力①) 基本情報入力シート'!K130)</f>
        <v/>
      </c>
      <c r="K109" s="178" t="str">
        <f>IF('(入力①) 基本情報入力シート'!L130="","",'(入力①) 基本情報入力シート'!L130)</f>
        <v/>
      </c>
      <c r="L109" s="182" t="str">
        <f>IF('(入力①) 基本情報入力シート'!M130="","",'(入力①) 基本情報入力シート'!M130)</f>
        <v/>
      </c>
      <c r="M109" s="182" t="str">
        <f>IF('(入力①) 基本情報入力シート'!R130="","",'(入力①) 基本情報入力シート'!R130)</f>
        <v/>
      </c>
      <c r="N109" s="182" t="str">
        <f>IF('(入力①) 基本情報入力シート'!W130="","",'(入力①) 基本情報入力シート'!W130)</f>
        <v/>
      </c>
      <c r="O109" s="159" t="str">
        <f>IF('(入力①) 基本情報入力シート'!X130="","",'(入力①) 基本情報入力シート'!X130)</f>
        <v/>
      </c>
      <c r="P109" s="198" t="str">
        <f>IF('(入力①) 基本情報入力シート'!Y130="","",'(入力①) 基本情報入力シート'!Y130)</f>
        <v/>
      </c>
      <c r="Q109" s="204" t="str">
        <f>IF('(入力①) 基本情報入力シート'!Z130="","",'(入力①) 基本情報入力シート'!Z130)</f>
        <v/>
      </c>
      <c r="R109" s="208" t="str">
        <f>IF('(入力①) 基本情報入力シート'!AA130="","",'(入力①) 基本情報入力シート'!AA130)</f>
        <v/>
      </c>
      <c r="S109" s="212"/>
      <c r="T109" s="217"/>
      <c r="U109" s="221" t="str">
        <f>IF(P109="","",VLOOKUP(P109,'【参考】数式用'!$A$5:$I$38,MATCH(T109,'【参考】数式用'!$C$4:$G$4,0)+2,0))</f>
        <v/>
      </c>
      <c r="V109" s="225" t="s">
        <v>249</v>
      </c>
      <c r="W109" s="231"/>
      <c r="X109" s="232" t="s">
        <v>35</v>
      </c>
      <c r="Y109" s="231"/>
      <c r="Z109" s="233" t="s">
        <v>236</v>
      </c>
      <c r="AA109" s="235"/>
      <c r="AB109" s="232" t="s">
        <v>35</v>
      </c>
      <c r="AC109" s="235"/>
      <c r="AD109" s="232" t="s">
        <v>40</v>
      </c>
      <c r="AE109" s="237" t="s">
        <v>70</v>
      </c>
      <c r="AF109" s="238" t="str">
        <f t="shared" si="3"/>
        <v/>
      </c>
      <c r="AG109" s="241" t="s">
        <v>252</v>
      </c>
      <c r="AH109" s="244" t="str">
        <f t="shared" si="4"/>
        <v/>
      </c>
    </row>
    <row r="110" spans="1:34" ht="36.75" customHeight="1">
      <c r="A110" s="159">
        <f t="shared" si="5"/>
        <v>99</v>
      </c>
      <c r="B110" s="165" t="str">
        <f>IF('(入力①) 基本情報入力シート'!C131="","",'(入力①) 基本情報入力シート'!C131)</f>
        <v/>
      </c>
      <c r="C110" s="170" t="str">
        <f>IF('(入力①) 基本情報入力シート'!D131="","",'(入力①) 基本情報入力シート'!D131)</f>
        <v/>
      </c>
      <c r="D110" s="173" t="str">
        <f>IF('(入力①) 基本情報入力シート'!E131="","",'(入力①) 基本情報入力シート'!E131)</f>
        <v/>
      </c>
      <c r="E110" s="173" t="str">
        <f>IF('(入力①) 基本情報入力シート'!F131="","",'(入力①) 基本情報入力シート'!F131)</f>
        <v/>
      </c>
      <c r="F110" s="173" t="str">
        <f>IF('(入力①) 基本情報入力シート'!G131="","",'(入力①) 基本情報入力シート'!G131)</f>
        <v/>
      </c>
      <c r="G110" s="173" t="str">
        <f>IF('(入力①) 基本情報入力シート'!H131="","",'(入力①) 基本情報入力シート'!H131)</f>
        <v/>
      </c>
      <c r="H110" s="173" t="str">
        <f>IF('(入力①) 基本情報入力シート'!I131="","",'(入力①) 基本情報入力シート'!I131)</f>
        <v/>
      </c>
      <c r="I110" s="173" t="str">
        <f>IF('(入力①) 基本情報入力シート'!J131="","",'(入力①) 基本情報入力シート'!J131)</f>
        <v/>
      </c>
      <c r="J110" s="173" t="str">
        <f>IF('(入力①) 基本情報入力シート'!K131="","",'(入力①) 基本情報入力シート'!K131)</f>
        <v/>
      </c>
      <c r="K110" s="178" t="str">
        <f>IF('(入力①) 基本情報入力シート'!L131="","",'(入力①) 基本情報入力シート'!L131)</f>
        <v/>
      </c>
      <c r="L110" s="182" t="str">
        <f>IF('(入力①) 基本情報入力シート'!M131="","",'(入力①) 基本情報入力シート'!M131)</f>
        <v/>
      </c>
      <c r="M110" s="182" t="str">
        <f>IF('(入力①) 基本情報入力シート'!R131="","",'(入力①) 基本情報入力シート'!R131)</f>
        <v/>
      </c>
      <c r="N110" s="182" t="str">
        <f>IF('(入力①) 基本情報入力シート'!W131="","",'(入力①) 基本情報入力シート'!W131)</f>
        <v/>
      </c>
      <c r="O110" s="159" t="str">
        <f>IF('(入力①) 基本情報入力シート'!X131="","",'(入力①) 基本情報入力シート'!X131)</f>
        <v/>
      </c>
      <c r="P110" s="198" t="str">
        <f>IF('(入力①) 基本情報入力シート'!Y131="","",'(入力①) 基本情報入力シート'!Y131)</f>
        <v/>
      </c>
      <c r="Q110" s="204" t="str">
        <f>IF('(入力①) 基本情報入力シート'!Z131="","",'(入力①) 基本情報入力シート'!Z131)</f>
        <v/>
      </c>
      <c r="R110" s="208" t="str">
        <f>IF('(入力①) 基本情報入力シート'!AA131="","",'(入力①) 基本情報入力シート'!AA131)</f>
        <v/>
      </c>
      <c r="S110" s="212"/>
      <c r="T110" s="217"/>
      <c r="U110" s="221" t="str">
        <f>IF(P110="","",VLOOKUP(P110,'【参考】数式用'!$A$5:$I$38,MATCH(T110,'【参考】数式用'!$C$4:$G$4,0)+2,0))</f>
        <v/>
      </c>
      <c r="V110" s="225" t="s">
        <v>249</v>
      </c>
      <c r="W110" s="231"/>
      <c r="X110" s="232" t="s">
        <v>35</v>
      </c>
      <c r="Y110" s="231"/>
      <c r="Z110" s="233" t="s">
        <v>236</v>
      </c>
      <c r="AA110" s="235"/>
      <c r="AB110" s="232" t="s">
        <v>35</v>
      </c>
      <c r="AC110" s="235"/>
      <c r="AD110" s="232" t="s">
        <v>40</v>
      </c>
      <c r="AE110" s="237" t="s">
        <v>70</v>
      </c>
      <c r="AF110" s="238" t="str">
        <f t="shared" si="3"/>
        <v/>
      </c>
      <c r="AG110" s="241" t="s">
        <v>252</v>
      </c>
      <c r="AH110" s="244" t="str">
        <f t="shared" si="4"/>
        <v/>
      </c>
    </row>
    <row r="111" spans="1:34" ht="36.75" customHeight="1">
      <c r="A111" s="159">
        <f t="shared" si="5"/>
        <v>100</v>
      </c>
      <c r="B111" s="165" t="str">
        <f>IF('(入力①) 基本情報入力シート'!C132="","",'(入力①) 基本情報入力シート'!C132)</f>
        <v/>
      </c>
      <c r="C111" s="170" t="str">
        <f>IF('(入力①) 基本情報入力シート'!D132="","",'(入力①) 基本情報入力シート'!D132)</f>
        <v/>
      </c>
      <c r="D111" s="173" t="str">
        <f>IF('(入力①) 基本情報入力シート'!E132="","",'(入力①) 基本情報入力シート'!E132)</f>
        <v/>
      </c>
      <c r="E111" s="173" t="str">
        <f>IF('(入力①) 基本情報入力シート'!F132="","",'(入力①) 基本情報入力シート'!F132)</f>
        <v/>
      </c>
      <c r="F111" s="173" t="str">
        <f>IF('(入力①) 基本情報入力シート'!G132="","",'(入力①) 基本情報入力シート'!G132)</f>
        <v/>
      </c>
      <c r="G111" s="173" t="str">
        <f>IF('(入力①) 基本情報入力シート'!H132="","",'(入力①) 基本情報入力シート'!H132)</f>
        <v/>
      </c>
      <c r="H111" s="173" t="str">
        <f>IF('(入力①) 基本情報入力シート'!I132="","",'(入力①) 基本情報入力シート'!I132)</f>
        <v/>
      </c>
      <c r="I111" s="173" t="str">
        <f>IF('(入力①) 基本情報入力シート'!J132="","",'(入力①) 基本情報入力シート'!J132)</f>
        <v/>
      </c>
      <c r="J111" s="173" t="str">
        <f>IF('(入力①) 基本情報入力シート'!K132="","",'(入力①) 基本情報入力シート'!K132)</f>
        <v/>
      </c>
      <c r="K111" s="178" t="str">
        <f>IF('(入力①) 基本情報入力シート'!L132="","",'(入力①) 基本情報入力シート'!L132)</f>
        <v/>
      </c>
      <c r="L111" s="182" t="str">
        <f>IF('(入力①) 基本情報入力シート'!M132="","",'(入力①) 基本情報入力シート'!M132)</f>
        <v/>
      </c>
      <c r="M111" s="182" t="str">
        <f>IF('(入力①) 基本情報入力シート'!R132="","",'(入力①) 基本情報入力シート'!R132)</f>
        <v/>
      </c>
      <c r="N111" s="182" t="str">
        <f>IF('(入力①) 基本情報入力シート'!W132="","",'(入力①) 基本情報入力シート'!W132)</f>
        <v/>
      </c>
      <c r="O111" s="159" t="str">
        <f>IF('(入力①) 基本情報入力シート'!X132="","",'(入力①) 基本情報入力シート'!X132)</f>
        <v/>
      </c>
      <c r="P111" s="198" t="str">
        <f>IF('(入力①) 基本情報入力シート'!Y132="","",'(入力①) 基本情報入力シート'!Y132)</f>
        <v/>
      </c>
      <c r="Q111" s="204" t="str">
        <f>IF('(入力①) 基本情報入力シート'!Z132="","",'(入力①) 基本情報入力シート'!Z132)</f>
        <v/>
      </c>
      <c r="R111" s="208" t="str">
        <f>IF('(入力①) 基本情報入力シート'!AA132="","",'(入力①) 基本情報入力シート'!AA132)</f>
        <v/>
      </c>
      <c r="S111" s="212"/>
      <c r="T111" s="217"/>
      <c r="U111" s="221" t="str">
        <f>IF(P111="","",VLOOKUP(P111,'【参考】数式用'!$A$5:$I$38,MATCH(T111,'【参考】数式用'!$C$4:$G$4,0)+2,0))</f>
        <v/>
      </c>
      <c r="V111" s="225" t="s">
        <v>249</v>
      </c>
      <c r="W111" s="231"/>
      <c r="X111" s="232" t="s">
        <v>35</v>
      </c>
      <c r="Y111" s="231"/>
      <c r="Z111" s="233" t="s">
        <v>236</v>
      </c>
      <c r="AA111" s="235"/>
      <c r="AB111" s="232" t="s">
        <v>35</v>
      </c>
      <c r="AC111" s="235"/>
      <c r="AD111" s="232" t="s">
        <v>40</v>
      </c>
      <c r="AE111" s="237" t="s">
        <v>70</v>
      </c>
      <c r="AF111" s="238" t="str">
        <f t="shared" si="3"/>
        <v/>
      </c>
      <c r="AG111" s="241" t="s">
        <v>252</v>
      </c>
      <c r="AH111" s="244"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4" header="0.31496062992125984" footer="0.35433070866141736"/>
  <pageSetup paperSize="9" scale="44"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89AF974-87ED-4F18-BA44-602B40AD6946}">
            <xm:f>'(入力③)別紙様式2-1 計画書_総括表'!$B$19="×"</xm:f>
            <x14:dxf>
              <fill>
                <patternFill>
                  <bgColor theme="0" tint="-0.25"/>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view="pageBreakPreview" zoomScale="70" zoomScaleNormal="85" zoomScaleSheetLayoutView="70" workbookViewId="0">
      <selection activeCell="AI19" sqref="A1:AI19"/>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151" t="s">
        <v>208</v>
      </c>
      <c r="B1" s="152"/>
      <c r="C1" s="152"/>
      <c r="D1" s="152"/>
      <c r="E1" s="152"/>
      <c r="F1" s="152"/>
      <c r="G1" s="152"/>
      <c r="H1" s="160" t="s">
        <v>433</v>
      </c>
      <c r="I1" s="152"/>
      <c r="J1" s="152"/>
      <c r="K1" s="152"/>
      <c r="L1" s="152"/>
      <c r="M1" s="152"/>
      <c r="N1" s="152"/>
      <c r="O1" s="152"/>
      <c r="P1" s="152"/>
      <c r="Q1" s="152"/>
      <c r="R1" s="152"/>
      <c r="S1" s="152"/>
      <c r="T1" s="152"/>
      <c r="U1" s="152"/>
      <c r="V1" s="152"/>
      <c r="W1" s="152"/>
      <c r="X1" s="152"/>
      <c r="Y1" s="152"/>
      <c r="Z1" s="152"/>
      <c r="AA1" s="226"/>
      <c r="AB1" s="226"/>
      <c r="AC1" s="226"/>
      <c r="AD1" s="226"/>
      <c r="AE1" s="226"/>
      <c r="AF1" s="226"/>
      <c r="AG1" s="226"/>
      <c r="AH1" s="226"/>
      <c r="AI1" s="226"/>
      <c r="AJ1" s="152"/>
      <c r="AK1" s="152"/>
      <c r="AL1" s="152"/>
      <c r="AM1" s="152"/>
      <c r="AN1" s="152"/>
      <c r="AO1" s="152"/>
      <c r="AP1" s="152"/>
      <c r="AQ1" s="152"/>
      <c r="AR1" s="152"/>
      <c r="AS1" s="152"/>
      <c r="AT1" s="152"/>
      <c r="AU1" s="152"/>
    </row>
    <row r="2" spans="1:47" ht="21" customHeight="1">
      <c r="A2" s="152"/>
      <c r="B2" s="160"/>
      <c r="C2" s="160"/>
      <c r="D2" s="160"/>
      <c r="E2" s="160"/>
      <c r="F2" s="160"/>
      <c r="G2" s="160"/>
      <c r="H2" s="160"/>
      <c r="I2" s="160"/>
      <c r="J2" s="160"/>
      <c r="K2" s="160"/>
      <c r="L2" s="160"/>
      <c r="M2" s="160"/>
      <c r="N2" s="160"/>
      <c r="O2" s="160"/>
      <c r="P2" s="160"/>
      <c r="Q2" s="152"/>
      <c r="R2" s="152"/>
      <c r="S2" s="152"/>
      <c r="T2" s="152"/>
      <c r="U2" s="152"/>
      <c r="V2" s="152"/>
      <c r="W2" s="152"/>
      <c r="X2" s="160"/>
      <c r="Y2" s="160"/>
      <c r="Z2" s="160"/>
      <c r="AA2" s="226"/>
      <c r="AB2" s="226"/>
      <c r="AC2" s="226"/>
      <c r="AD2" s="226"/>
      <c r="AE2" s="236"/>
      <c r="AF2" s="236"/>
      <c r="AG2" s="236"/>
      <c r="AH2" s="236"/>
      <c r="AI2" s="236"/>
      <c r="AJ2" s="152"/>
      <c r="AK2" s="152"/>
      <c r="AL2" s="152"/>
      <c r="AM2" s="152"/>
      <c r="AN2" s="152"/>
      <c r="AO2" s="152"/>
      <c r="AP2" s="152"/>
      <c r="AQ2" s="152"/>
      <c r="AR2" s="152"/>
      <c r="AS2" s="152"/>
      <c r="AT2" s="152"/>
      <c r="AU2" s="152"/>
    </row>
    <row r="3" spans="1:47" ht="27" customHeight="1">
      <c r="A3" s="153" t="s">
        <v>27</v>
      </c>
      <c r="B3" s="153"/>
      <c r="C3" s="166"/>
      <c r="D3" s="171" t="str">
        <f>IF('(入力①) 基本情報入力シート'!M16="","",'(入力①) 基本情報入力シート'!M16)</f>
        <v>○○ケアサービス</v>
      </c>
      <c r="E3" s="174"/>
      <c r="F3" s="174"/>
      <c r="G3" s="174"/>
      <c r="H3" s="174"/>
      <c r="I3" s="174"/>
      <c r="J3" s="174"/>
      <c r="K3" s="174"/>
      <c r="L3" s="174"/>
      <c r="M3" s="174"/>
      <c r="N3" s="174"/>
      <c r="O3" s="189"/>
      <c r="P3" s="194"/>
      <c r="Q3" s="199"/>
      <c r="R3" s="199"/>
      <c r="S3" s="152"/>
      <c r="T3" s="152"/>
      <c r="U3" s="152"/>
      <c r="V3" s="152"/>
      <c r="W3" s="199"/>
      <c r="X3" s="199"/>
      <c r="Y3" s="199"/>
      <c r="Z3" s="199"/>
      <c r="AA3" s="152"/>
      <c r="AB3" s="152"/>
      <c r="AC3" s="152"/>
      <c r="AD3" s="152"/>
      <c r="AE3" s="152"/>
      <c r="AF3" s="152"/>
      <c r="AG3" s="152"/>
      <c r="AH3" s="152"/>
      <c r="AI3" s="152"/>
      <c r="AJ3" s="152"/>
      <c r="AK3" s="152"/>
      <c r="AL3" s="152"/>
      <c r="AM3" s="152"/>
      <c r="AN3" s="152"/>
      <c r="AO3" s="152"/>
      <c r="AP3" s="152"/>
      <c r="AQ3" s="152"/>
      <c r="AR3" s="152"/>
      <c r="AS3" s="152"/>
      <c r="AT3" s="152"/>
      <c r="AU3" s="152"/>
    </row>
    <row r="4" spans="1:47" ht="21" customHeight="1">
      <c r="A4" s="154"/>
      <c r="B4" s="154"/>
      <c r="C4" s="154"/>
      <c r="D4" s="172"/>
      <c r="E4" s="172"/>
      <c r="F4" s="172"/>
      <c r="G4" s="172"/>
      <c r="H4" s="172"/>
      <c r="I4" s="172"/>
      <c r="J4" s="172"/>
      <c r="K4" s="172"/>
      <c r="L4" s="172"/>
      <c r="M4" s="172"/>
      <c r="N4" s="172"/>
      <c r="O4" s="172"/>
      <c r="P4" s="172"/>
      <c r="Q4" s="199"/>
      <c r="R4" s="199"/>
      <c r="S4" s="152"/>
      <c r="T4" s="152"/>
      <c r="U4" s="152"/>
      <c r="V4" s="152"/>
      <c r="W4" s="199"/>
      <c r="X4" s="199"/>
      <c r="Y4" s="199"/>
      <c r="Z4" s="199"/>
      <c r="AA4" s="152"/>
      <c r="AB4" s="152"/>
      <c r="AC4" s="152"/>
      <c r="AD4" s="152"/>
      <c r="AE4" s="152"/>
      <c r="AF4" s="152"/>
      <c r="AG4" s="152"/>
      <c r="AH4" s="152"/>
      <c r="AI4" s="152"/>
      <c r="AJ4" s="152"/>
      <c r="AK4" s="152"/>
      <c r="AL4" s="152"/>
      <c r="AM4" s="152"/>
      <c r="AN4" s="152"/>
      <c r="AO4" s="152"/>
      <c r="AP4" s="152"/>
      <c r="AQ4" s="152"/>
      <c r="AR4" s="152"/>
      <c r="AS4" s="152"/>
      <c r="AT4" s="152"/>
      <c r="AU4" s="152"/>
    </row>
    <row r="5" spans="1:47" ht="27" customHeight="1">
      <c r="A5" s="245" t="s">
        <v>472</v>
      </c>
      <c r="B5" s="246"/>
      <c r="C5" s="246"/>
      <c r="D5" s="247"/>
      <c r="E5" s="247"/>
      <c r="F5" s="247"/>
      <c r="G5" s="247"/>
      <c r="H5" s="247"/>
      <c r="I5" s="247"/>
      <c r="J5" s="247"/>
      <c r="K5" s="247"/>
      <c r="L5" s="247"/>
      <c r="M5" s="247"/>
      <c r="N5" s="247"/>
      <c r="O5" s="190" t="str">
        <f>IF((SUM(AI12:AI111))=0,"",SUM(AI12:AI111))</f>
        <v/>
      </c>
      <c r="P5" s="172"/>
      <c r="Q5" s="152"/>
      <c r="R5" s="199"/>
      <c r="S5" s="234"/>
      <c r="T5" s="234"/>
      <c r="U5" s="234"/>
      <c r="V5" s="234"/>
      <c r="W5" s="199"/>
      <c r="X5" s="199"/>
      <c r="Y5" s="199"/>
      <c r="Z5" s="199"/>
      <c r="AA5" s="234"/>
      <c r="AB5" s="234"/>
      <c r="AC5" s="234"/>
      <c r="AD5" s="234"/>
      <c r="AE5" s="234"/>
      <c r="AF5" s="234"/>
      <c r="AG5" s="234"/>
      <c r="AH5" s="234"/>
      <c r="AI5" s="234"/>
      <c r="AJ5" s="152"/>
      <c r="AK5" s="152"/>
      <c r="AL5" s="152"/>
      <c r="AM5" s="152"/>
      <c r="AN5" s="152"/>
      <c r="AO5" s="152"/>
      <c r="AP5" s="152"/>
      <c r="AQ5" s="152"/>
      <c r="AR5" s="152"/>
      <c r="AS5" s="152"/>
      <c r="AT5" s="152"/>
      <c r="AU5" s="152"/>
    </row>
    <row r="6" spans="1:47" ht="21" customHeight="1">
      <c r="A6" s="152"/>
      <c r="B6" s="152"/>
      <c r="C6" s="152"/>
      <c r="D6" s="152"/>
      <c r="E6" s="152"/>
      <c r="F6" s="152"/>
      <c r="G6" s="152"/>
      <c r="H6" s="152"/>
      <c r="I6" s="152"/>
      <c r="J6" s="152"/>
      <c r="K6" s="152"/>
      <c r="L6" s="152"/>
      <c r="M6" s="152"/>
      <c r="N6" s="152"/>
      <c r="O6" s="152"/>
      <c r="P6" s="152"/>
      <c r="Q6" s="200"/>
      <c r="R6" s="200"/>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row>
    <row r="7" spans="1:47" ht="18" customHeight="1">
      <c r="A7" s="156"/>
      <c r="B7" s="162" t="s">
        <v>3</v>
      </c>
      <c r="C7" s="167"/>
      <c r="D7" s="167"/>
      <c r="E7" s="167"/>
      <c r="F7" s="167"/>
      <c r="G7" s="167"/>
      <c r="H7" s="167"/>
      <c r="I7" s="167"/>
      <c r="J7" s="167"/>
      <c r="K7" s="175"/>
      <c r="L7" s="179" t="s">
        <v>172</v>
      </c>
      <c r="M7" s="248" t="s">
        <v>16</v>
      </c>
      <c r="N7" s="240"/>
      <c r="O7" s="191" t="s">
        <v>191</v>
      </c>
      <c r="P7" s="195" t="s">
        <v>112</v>
      </c>
      <c r="Q7" s="201" t="s">
        <v>440</v>
      </c>
      <c r="R7" s="223" t="s">
        <v>181</v>
      </c>
      <c r="S7" s="253" t="s">
        <v>459</v>
      </c>
      <c r="T7" s="256"/>
      <c r="U7" s="256"/>
      <c r="V7" s="264"/>
      <c r="W7" s="264"/>
      <c r="X7" s="264"/>
      <c r="Y7" s="264"/>
      <c r="Z7" s="264"/>
      <c r="AA7" s="264"/>
      <c r="AB7" s="264"/>
      <c r="AC7" s="264"/>
      <c r="AD7" s="264"/>
      <c r="AE7" s="264"/>
      <c r="AF7" s="264"/>
      <c r="AG7" s="264"/>
      <c r="AH7" s="264"/>
      <c r="AI7" s="282"/>
      <c r="AJ7" s="152"/>
      <c r="AK7" s="152"/>
      <c r="AL7" s="152"/>
      <c r="AM7" s="152"/>
      <c r="AN7" s="152"/>
      <c r="AO7" s="152"/>
      <c r="AP7" s="152"/>
      <c r="AQ7" s="152"/>
      <c r="AR7" s="152"/>
      <c r="AS7" s="152"/>
      <c r="AT7" s="152"/>
      <c r="AU7" s="152"/>
    </row>
    <row r="8" spans="1:47" ht="14.25" customHeight="1">
      <c r="A8" s="157"/>
      <c r="B8" s="163"/>
      <c r="C8" s="168"/>
      <c r="D8" s="168"/>
      <c r="E8" s="168"/>
      <c r="F8" s="168"/>
      <c r="G8" s="168"/>
      <c r="H8" s="168"/>
      <c r="I8" s="168"/>
      <c r="J8" s="168"/>
      <c r="K8" s="176"/>
      <c r="L8" s="180"/>
      <c r="M8" s="184"/>
      <c r="N8" s="187"/>
      <c r="O8" s="192"/>
      <c r="P8" s="196"/>
      <c r="Q8" s="202"/>
      <c r="R8" s="250"/>
      <c r="S8" s="254"/>
      <c r="T8" s="257" t="s">
        <v>12</v>
      </c>
      <c r="U8" s="261"/>
      <c r="V8" s="265" t="s">
        <v>77</v>
      </c>
      <c r="W8" s="271" t="s">
        <v>67</v>
      </c>
      <c r="X8" s="273"/>
      <c r="Y8" s="273"/>
      <c r="Z8" s="273"/>
      <c r="AA8" s="273"/>
      <c r="AB8" s="273"/>
      <c r="AC8" s="273"/>
      <c r="AD8" s="273"/>
      <c r="AE8" s="273"/>
      <c r="AF8" s="273"/>
      <c r="AG8" s="273"/>
      <c r="AH8" s="273"/>
      <c r="AI8" s="283" t="s">
        <v>45</v>
      </c>
      <c r="AJ8" s="152"/>
      <c r="AK8" s="152"/>
      <c r="AL8" s="152"/>
      <c r="AM8" s="152"/>
      <c r="AN8" s="152"/>
      <c r="AO8" s="152"/>
      <c r="AP8" s="152"/>
      <c r="AQ8" s="152"/>
      <c r="AR8" s="152"/>
      <c r="AS8" s="152"/>
      <c r="AT8" s="152"/>
      <c r="AU8" s="152"/>
    </row>
    <row r="9" spans="1:47" ht="13.5" customHeight="1">
      <c r="A9" s="157"/>
      <c r="B9" s="163"/>
      <c r="C9" s="168"/>
      <c r="D9" s="168"/>
      <c r="E9" s="168"/>
      <c r="F9" s="168"/>
      <c r="G9" s="168"/>
      <c r="H9" s="168"/>
      <c r="I9" s="168"/>
      <c r="J9" s="168"/>
      <c r="K9" s="176"/>
      <c r="L9" s="180"/>
      <c r="M9" s="224"/>
      <c r="N9" s="249"/>
      <c r="O9" s="192"/>
      <c r="P9" s="196"/>
      <c r="Q9" s="202"/>
      <c r="R9" s="250"/>
      <c r="S9" s="210" t="s">
        <v>19</v>
      </c>
      <c r="T9" s="258" t="s">
        <v>460</v>
      </c>
      <c r="U9" s="262" t="s">
        <v>182</v>
      </c>
      <c r="V9" s="266" t="s">
        <v>126</v>
      </c>
      <c r="W9" s="223" t="s">
        <v>456</v>
      </c>
      <c r="X9" s="228"/>
      <c r="Y9" s="228"/>
      <c r="Z9" s="228"/>
      <c r="AA9" s="228"/>
      <c r="AB9" s="228"/>
      <c r="AC9" s="228"/>
      <c r="AD9" s="228"/>
      <c r="AE9" s="228"/>
      <c r="AF9" s="228"/>
      <c r="AG9" s="228"/>
      <c r="AH9" s="228"/>
      <c r="AI9" s="206" t="s">
        <v>455</v>
      </c>
      <c r="AJ9" s="152"/>
      <c r="AK9" s="152"/>
      <c r="AL9" s="152"/>
      <c r="AM9" s="152"/>
      <c r="AN9" s="152"/>
      <c r="AO9" s="152"/>
      <c r="AP9" s="152"/>
      <c r="AQ9" s="152"/>
      <c r="AR9" s="152"/>
      <c r="AS9" s="152"/>
      <c r="AT9" s="152"/>
      <c r="AU9" s="152"/>
    </row>
    <row r="10" spans="1:47" ht="150" customHeight="1">
      <c r="A10" s="157"/>
      <c r="B10" s="163"/>
      <c r="C10" s="168"/>
      <c r="D10" s="168"/>
      <c r="E10" s="168"/>
      <c r="F10" s="168"/>
      <c r="G10" s="168"/>
      <c r="H10" s="168"/>
      <c r="I10" s="168"/>
      <c r="J10" s="168"/>
      <c r="K10" s="176"/>
      <c r="L10" s="180"/>
      <c r="M10" s="180" t="s">
        <v>258</v>
      </c>
      <c r="N10" s="180" t="s">
        <v>259</v>
      </c>
      <c r="O10" s="192"/>
      <c r="P10" s="196"/>
      <c r="Q10" s="202"/>
      <c r="R10" s="250"/>
      <c r="S10" s="210"/>
      <c r="T10" s="258"/>
      <c r="U10" s="262"/>
      <c r="V10" s="267"/>
      <c r="W10" s="184"/>
      <c r="X10" s="229"/>
      <c r="Y10" s="229"/>
      <c r="Z10" s="229"/>
      <c r="AA10" s="229"/>
      <c r="AB10" s="229"/>
      <c r="AC10" s="229"/>
      <c r="AD10" s="229"/>
      <c r="AE10" s="229"/>
      <c r="AF10" s="229"/>
      <c r="AG10" s="229"/>
      <c r="AH10" s="229"/>
      <c r="AI10" s="206"/>
      <c r="AJ10" s="152"/>
      <c r="AK10" s="152"/>
      <c r="AL10" s="152"/>
      <c r="AM10" s="152"/>
      <c r="AN10" s="152"/>
      <c r="AO10" s="152"/>
      <c r="AP10" s="152"/>
      <c r="AQ10" s="152"/>
      <c r="AR10" s="152"/>
      <c r="AS10" s="152"/>
      <c r="AT10" s="152"/>
      <c r="AU10" s="152"/>
    </row>
    <row r="11" spans="1:47" ht="15">
      <c r="A11" s="158"/>
      <c r="B11" s="164"/>
      <c r="C11" s="169"/>
      <c r="D11" s="169"/>
      <c r="E11" s="169"/>
      <c r="F11" s="169"/>
      <c r="G11" s="169"/>
      <c r="H11" s="169"/>
      <c r="I11" s="169"/>
      <c r="J11" s="169"/>
      <c r="K11" s="177"/>
      <c r="L11" s="181"/>
      <c r="M11" s="181"/>
      <c r="N11" s="181"/>
      <c r="O11" s="193"/>
      <c r="P11" s="197"/>
      <c r="Q11" s="203"/>
      <c r="R11" s="251"/>
      <c r="S11" s="210"/>
      <c r="T11" s="258"/>
      <c r="U11" s="262"/>
      <c r="V11" s="268"/>
      <c r="W11" s="224"/>
      <c r="X11" s="230"/>
      <c r="Y11" s="230"/>
      <c r="Z11" s="230"/>
      <c r="AA11" s="230"/>
      <c r="AB11" s="230"/>
      <c r="AC11" s="230"/>
      <c r="AD11" s="230"/>
      <c r="AE11" s="230"/>
      <c r="AF11" s="230"/>
      <c r="AG11" s="230"/>
      <c r="AH11" s="230"/>
      <c r="AI11" s="207"/>
      <c r="AJ11" s="152"/>
      <c r="AK11" s="152"/>
      <c r="AL11" s="152"/>
      <c r="AM11" s="152"/>
      <c r="AN11" s="152"/>
      <c r="AO11" s="152"/>
      <c r="AP11" s="152"/>
      <c r="AQ11" s="152"/>
      <c r="AR11" s="152"/>
      <c r="AS11" s="152"/>
      <c r="AT11" s="152"/>
      <c r="AU11" s="152"/>
    </row>
    <row r="12" spans="1:47" ht="33" customHeight="1">
      <c r="A12" s="159">
        <v>1</v>
      </c>
      <c r="B12" s="165">
        <f>IF('(入力①) 基本情報入力シート'!C33="","",'(入力①) 基本情報入力シート'!C33)</f>
        <v>1</v>
      </c>
      <c r="C12" s="170">
        <f>IF('(入力①) 基本情報入力シート'!D33="","",'(入力①) 基本情報入力シート'!D33)</f>
        <v>3</v>
      </c>
      <c r="D12" s="173">
        <f>IF('(入力①) 基本情報入力シート'!E33="","",'(入力①) 基本情報入力シート'!E33)</f>
        <v>3</v>
      </c>
      <c r="E12" s="173">
        <f>IF('(入力①) 基本情報入力シート'!F33="","",'(入力①) 基本情報入力シート'!F33)</f>
        <v>4</v>
      </c>
      <c r="F12" s="173">
        <f>IF('(入力①) 基本情報入力シート'!G33="","",'(入力①) 基本情報入力シート'!G33)</f>
        <v>5</v>
      </c>
      <c r="G12" s="173">
        <f>IF('(入力①) 基本情報入力シート'!H33="","",'(入力①) 基本情報入力シート'!H33)</f>
        <v>6</v>
      </c>
      <c r="H12" s="173">
        <f>IF('(入力①) 基本情報入力シート'!I33="","",'(入力①) 基本情報入力シート'!I33)</f>
        <v>7</v>
      </c>
      <c r="I12" s="173">
        <f>IF('(入力①) 基本情報入力シート'!J33="","",'(入力①) 基本情報入力シート'!J33)</f>
        <v>8</v>
      </c>
      <c r="J12" s="173">
        <f>IF('(入力①) 基本情報入力シート'!K33="","",'(入力①) 基本情報入力シート'!K33)</f>
        <v>9</v>
      </c>
      <c r="K12" s="178">
        <f>IF('(入力①) 基本情報入力シート'!L33="","",'(入力①) 基本情報入力シート'!L33)</f>
        <v>0</v>
      </c>
      <c r="L12" s="182" t="str">
        <f>IF('(入力①) 基本情報入力シート'!M33="","",'(入力①) 基本情報入力シート'!M33)</f>
        <v>東京都</v>
      </c>
      <c r="M12" s="182" t="str">
        <f>IF('(入力①) 基本情報入力シート'!R33="","",'(入力①) 基本情報入力シート'!R33)</f>
        <v>東京都</v>
      </c>
      <c r="N12" s="182" t="str">
        <f>IF('(入力①) 基本情報入力シート'!W33="","",'(入力①) 基本情報入力シート'!W33)</f>
        <v>千代田区</v>
      </c>
      <c r="O12" s="159" t="str">
        <f>IF('(入力①) 基本情報入力シート'!X33="","",'(入力①) 基本情報入力シート'!X33)</f>
        <v>介護保険事業所名称０１</v>
      </c>
      <c r="P12" s="198" t="str">
        <f>IF('(入力①) 基本情報入力シート'!Y33="","",'(入力①) 基本情報入力シート'!Y33)</f>
        <v>訪問介護</v>
      </c>
      <c r="Q12" s="204">
        <f>IF('(入力①) 基本情報入力シート'!Z33="","",'(入力①) 基本情報入力シート'!Z33)</f>
        <v>200000</v>
      </c>
      <c r="R12" s="252">
        <f>IF('(入力①) 基本情報入力シート'!AA33="","",'(入力①) 基本情報入力シート'!AA33)</f>
        <v>11.4</v>
      </c>
      <c r="S12" s="255"/>
      <c r="T12" s="259"/>
      <c r="U12" s="263" t="e">
        <f>IF(P12="","",VLOOKUP(P12,'【参考】数式用'!$A$5:$I$38,MATCH(T12,'【参考】数式用'!$H$4:$I$4,0)+7,0))</f>
        <v>#N/A</v>
      </c>
      <c r="V12" s="269"/>
      <c r="W12" s="225" t="s">
        <v>76</v>
      </c>
      <c r="X12" s="274"/>
      <c r="Y12" s="232" t="s">
        <v>35</v>
      </c>
      <c r="Z12" s="274"/>
      <c r="AA12" s="233" t="s">
        <v>143</v>
      </c>
      <c r="AB12" s="274"/>
      <c r="AC12" s="232" t="s">
        <v>35</v>
      </c>
      <c r="AD12" s="274"/>
      <c r="AE12" s="232" t="s">
        <v>9</v>
      </c>
      <c r="AF12" s="237" t="s">
        <v>70</v>
      </c>
      <c r="AG12" s="279" t="str">
        <f t="shared" ref="AG12:AG75" si="0">IF(X12&gt;=1,(AB12*12+AD12)-(X12*12+Z12)+1,"")</f>
        <v/>
      </c>
      <c r="AH12" s="279" t="s">
        <v>7</v>
      </c>
      <c r="AI12" s="244" t="str">
        <f t="shared" ref="AI12:AI75" si="1">IFERROR(ROUNDDOWN(ROUND(Q12*R12,0)*U12,0)*AG12,"")</f>
        <v/>
      </c>
      <c r="AJ12" s="152"/>
      <c r="AK12" s="287" t="str">
        <f t="shared" ref="AK12:AK75" si="2">IFERROR(IF(AND(T12="特定加算Ⅰ",OR(V12="",V12="-",V12="いずれも取得していない")),"☓","○"),"")</f>
        <v>○</v>
      </c>
      <c r="AL12" s="288" t="str">
        <f t="shared" ref="AL12:AL75" si="3">IFERROR(IF(AND(T12="特定加算Ⅰ",OR(V12="",V12="-",V12="いずれも取得していない")),"！特定加算Ⅰが選択されています。該当する介護福祉士配置等要件を選択してください。",""),"")</f>
        <v/>
      </c>
      <c r="AM12" s="289"/>
      <c r="AN12" s="289"/>
      <c r="AO12" s="289"/>
      <c r="AP12" s="289"/>
      <c r="AQ12" s="289"/>
      <c r="AR12" s="289"/>
      <c r="AS12" s="289"/>
      <c r="AT12" s="289"/>
      <c r="AU12" s="290"/>
    </row>
    <row r="13" spans="1:47" ht="33" customHeight="1">
      <c r="A13" s="159">
        <f t="shared" ref="A13:A76" si="4">A12+1</f>
        <v>2</v>
      </c>
      <c r="B13" s="165">
        <f>IF('(入力①) 基本情報入力シート'!C34="","",'(入力①) 基本情報入力シート'!C34)</f>
        <v>1</v>
      </c>
      <c r="C13" s="170">
        <f>IF('(入力①) 基本情報入力シート'!D34="","",'(入力①) 基本情報入力シート'!D34)</f>
        <v>3</v>
      </c>
      <c r="D13" s="173">
        <f>IF('(入力①) 基本情報入力シート'!E34="","",'(入力①) 基本情報入力シート'!E34)</f>
        <v>3</v>
      </c>
      <c r="E13" s="173">
        <f>IF('(入力①) 基本情報入力シート'!F34="","",'(入力①) 基本情報入力シート'!F34)</f>
        <v>4</v>
      </c>
      <c r="F13" s="173">
        <f>IF('(入力①) 基本情報入力シート'!G34="","",'(入力①) 基本情報入力シート'!G34)</f>
        <v>5</v>
      </c>
      <c r="G13" s="173">
        <f>IF('(入力①) 基本情報入力シート'!H34="","",'(入力①) 基本情報入力シート'!H34)</f>
        <v>6</v>
      </c>
      <c r="H13" s="173">
        <f>IF('(入力①) 基本情報入力シート'!I34="","",'(入力①) 基本情報入力シート'!I34)</f>
        <v>7</v>
      </c>
      <c r="I13" s="173">
        <f>IF('(入力①) 基本情報入力シート'!J34="","",'(入力①) 基本情報入力シート'!J34)</f>
        <v>8</v>
      </c>
      <c r="J13" s="173">
        <f>IF('(入力①) 基本情報入力シート'!K34="","",'(入力①) 基本情報入力シート'!K34)</f>
        <v>9</v>
      </c>
      <c r="K13" s="178">
        <f>IF('(入力①) 基本情報入力シート'!L34="","",'(入力①) 基本情報入力シート'!L34)</f>
        <v>0</v>
      </c>
      <c r="L13" s="182" t="str">
        <f>IF('(入力①) 基本情報入力シート'!M34="","",'(入力①) 基本情報入力シート'!M34)</f>
        <v>東京都</v>
      </c>
      <c r="M13" s="182" t="str">
        <f>IF('(入力①) 基本情報入力シート'!R34="","",'(入力①) 基本情報入力シート'!R34)</f>
        <v>東京都</v>
      </c>
      <c r="N13" s="182" t="str">
        <f>IF('(入力①) 基本情報入力シート'!W34="","",'(入力①) 基本情報入力シート'!W34)</f>
        <v>豊島区</v>
      </c>
      <c r="O13" s="159" t="str">
        <f>IF('(入力①) 基本情報入力シート'!X34="","",'(入力①) 基本情報入力シート'!X34)</f>
        <v>介護保険事業所名称０２</v>
      </c>
      <c r="P13" s="198" t="str">
        <f>IF('(入力①) 基本情報入力シート'!Y34="","",'(入力①) 基本情報入力シート'!Y34)</f>
        <v>通所介護</v>
      </c>
      <c r="Q13" s="204">
        <f>IF('(入力①) 基本情報入力シート'!Z34="","",'(入力①) 基本情報入力シート'!Z34)</f>
        <v>400000</v>
      </c>
      <c r="R13" s="252">
        <f>IF('(入力①) 基本情報入力シート'!AA34="","",'(入力①) 基本情報入力シート'!AA34)</f>
        <v>10.9</v>
      </c>
      <c r="S13" s="255"/>
      <c r="T13" s="259"/>
      <c r="U13" s="263" t="e">
        <f>IF(P13="","",VLOOKUP(P13,'【参考】数式用'!$A$5:$I$38,MATCH(T13,'【参考】数式用'!$H$4:$I$4,0)+7,0))</f>
        <v>#N/A</v>
      </c>
      <c r="V13" s="269"/>
      <c r="W13" s="225" t="s">
        <v>76</v>
      </c>
      <c r="X13" s="274"/>
      <c r="Y13" s="232" t="s">
        <v>35</v>
      </c>
      <c r="Z13" s="274"/>
      <c r="AA13" s="233" t="s">
        <v>143</v>
      </c>
      <c r="AB13" s="274"/>
      <c r="AC13" s="232" t="s">
        <v>35</v>
      </c>
      <c r="AD13" s="274"/>
      <c r="AE13" s="232" t="s">
        <v>9</v>
      </c>
      <c r="AF13" s="237" t="s">
        <v>70</v>
      </c>
      <c r="AG13" s="238" t="str">
        <f t="shared" si="0"/>
        <v/>
      </c>
      <c r="AH13" s="279" t="s">
        <v>7</v>
      </c>
      <c r="AI13" s="244" t="str">
        <f t="shared" si="1"/>
        <v/>
      </c>
      <c r="AJ13" s="152"/>
      <c r="AK13" s="287" t="str">
        <f t="shared" si="2"/>
        <v>○</v>
      </c>
      <c r="AL13" s="288" t="str">
        <f t="shared" si="3"/>
        <v/>
      </c>
      <c r="AM13" s="289"/>
      <c r="AN13" s="289"/>
      <c r="AO13" s="289"/>
      <c r="AP13" s="289"/>
      <c r="AQ13" s="289"/>
      <c r="AR13" s="289"/>
      <c r="AS13" s="289"/>
      <c r="AT13" s="289"/>
      <c r="AU13" s="290"/>
    </row>
    <row r="14" spans="1:47" ht="33" customHeight="1">
      <c r="A14" s="159">
        <f t="shared" si="4"/>
        <v>3</v>
      </c>
      <c r="B14" s="165">
        <f>IF('(入力①) 基本情報入力シート'!C35="","",'(入力①) 基本情報入力シート'!C35)</f>
        <v>1</v>
      </c>
      <c r="C14" s="170">
        <f>IF('(入力①) 基本情報入力シート'!D35="","",'(入力①) 基本情報入力シート'!D35)</f>
        <v>1</v>
      </c>
      <c r="D14" s="173">
        <f>IF('(入力①) 基本情報入力シート'!E35="","",'(入力①) 基本情報入力シート'!E35)</f>
        <v>3</v>
      </c>
      <c r="E14" s="173">
        <f>IF('(入力①) 基本情報入力シート'!F35="","",'(入力①) 基本情報入力シート'!F35)</f>
        <v>4</v>
      </c>
      <c r="F14" s="173">
        <f>IF('(入力①) 基本情報入力シート'!G35="","",'(入力①) 基本情報入力シート'!G35)</f>
        <v>5</v>
      </c>
      <c r="G14" s="173">
        <f>IF('(入力①) 基本情報入力シート'!H35="","",'(入力①) 基本情報入力シート'!H35)</f>
        <v>6</v>
      </c>
      <c r="H14" s="173">
        <f>IF('(入力①) 基本情報入力シート'!I35="","",'(入力①) 基本情報入力シート'!I35)</f>
        <v>7</v>
      </c>
      <c r="I14" s="173">
        <f>IF('(入力①) 基本情報入力シート'!J35="","",'(入力①) 基本情報入力シート'!J35)</f>
        <v>8</v>
      </c>
      <c r="J14" s="173">
        <f>IF('(入力①) 基本情報入力シート'!K35="","",'(入力①) 基本情報入力シート'!K35)</f>
        <v>9</v>
      </c>
      <c r="K14" s="178">
        <f>IF('(入力①) 基本情報入力シート'!L35="","",'(入力①) 基本情報入力シート'!L35)</f>
        <v>0</v>
      </c>
      <c r="L14" s="182" t="str">
        <f>IF('(入力①) 基本情報入力シート'!M35="","",'(入力①) 基本情報入力シート'!M35)</f>
        <v>埼玉県</v>
      </c>
      <c r="M14" s="182" t="str">
        <f>IF('(入力①) 基本情報入力シート'!R35="","",'(入力①) 基本情報入力シート'!R35)</f>
        <v>埼玉県</v>
      </c>
      <c r="N14" s="182" t="str">
        <f>IF('(入力①) 基本情報入力シート'!W35="","",'(入力①) 基本情報入力シート'!W35)</f>
        <v>さいたま市</v>
      </c>
      <c r="O14" s="159" t="str">
        <f>IF('(入力①) 基本情報入力シート'!X35="","",'(入力①) 基本情報入力シート'!X35)</f>
        <v>介護保険事業所名称０３</v>
      </c>
      <c r="P14" s="198" t="str">
        <f>IF('(入力①) 基本情報入力シート'!Y35="","",'(入力①) 基本情報入力シート'!Y35)</f>
        <v>介護老人福祉施設</v>
      </c>
      <c r="Q14" s="204">
        <f>IF('(入力①) 基本情報入力シート'!Z35="","",'(入力①) 基本情報入力シート'!Z35)</f>
        <v>2100000</v>
      </c>
      <c r="R14" s="252">
        <f>IF('(入力①) 基本情報入力シート'!AA35="","",'(入力①) 基本情報入力シート'!AA35)</f>
        <v>10.68</v>
      </c>
      <c r="S14" s="255"/>
      <c r="T14" s="259"/>
      <c r="U14" s="263" t="e">
        <f>IF(P14="","",VLOOKUP(P14,'【参考】数式用'!$A$5:$I$38,MATCH(T14,'【参考】数式用'!$H$4:$I$4,0)+7,0))</f>
        <v>#N/A</v>
      </c>
      <c r="V14" s="269"/>
      <c r="W14" s="225" t="s">
        <v>76</v>
      </c>
      <c r="X14" s="274"/>
      <c r="Y14" s="232" t="s">
        <v>35</v>
      </c>
      <c r="Z14" s="274"/>
      <c r="AA14" s="233" t="s">
        <v>143</v>
      </c>
      <c r="AB14" s="274"/>
      <c r="AC14" s="232" t="s">
        <v>35</v>
      </c>
      <c r="AD14" s="274"/>
      <c r="AE14" s="232" t="s">
        <v>9</v>
      </c>
      <c r="AF14" s="237" t="s">
        <v>70</v>
      </c>
      <c r="AG14" s="238" t="str">
        <f t="shared" si="0"/>
        <v/>
      </c>
      <c r="AH14" s="279" t="s">
        <v>7</v>
      </c>
      <c r="AI14" s="244" t="str">
        <f t="shared" si="1"/>
        <v/>
      </c>
      <c r="AJ14" s="152"/>
      <c r="AK14" s="287" t="str">
        <f t="shared" si="2"/>
        <v>○</v>
      </c>
      <c r="AL14" s="288" t="str">
        <f t="shared" si="3"/>
        <v/>
      </c>
      <c r="AM14" s="289"/>
      <c r="AN14" s="289"/>
      <c r="AO14" s="289"/>
      <c r="AP14" s="289"/>
      <c r="AQ14" s="289"/>
      <c r="AR14" s="289"/>
      <c r="AS14" s="289"/>
      <c r="AT14" s="289"/>
      <c r="AU14" s="290"/>
    </row>
    <row r="15" spans="1:47" ht="33" customHeight="1">
      <c r="A15" s="159">
        <f t="shared" si="4"/>
        <v>4</v>
      </c>
      <c r="B15" s="165">
        <f>IF('(入力①) 基本情報入力シート'!C36="","",'(入力①) 基本情報入力シート'!C36)</f>
        <v>1</v>
      </c>
      <c r="C15" s="170">
        <f>IF('(入力①) 基本情報入力シート'!D36="","",'(入力①) 基本情報入力シート'!D36)</f>
        <v>4</v>
      </c>
      <c r="D15" s="173">
        <f>IF('(入力①) 基本情報入力シート'!E36="","",'(入力①) 基本情報入力シート'!E36)</f>
        <v>3</v>
      </c>
      <c r="E15" s="173">
        <f>IF('(入力①) 基本情報入力シート'!F36="","",'(入力①) 基本情報入力シート'!F36)</f>
        <v>4</v>
      </c>
      <c r="F15" s="173">
        <f>IF('(入力①) 基本情報入力シート'!G36="","",'(入力①) 基本情報入力シート'!G36)</f>
        <v>5</v>
      </c>
      <c r="G15" s="173">
        <f>IF('(入力①) 基本情報入力シート'!H36="","",'(入力①) 基本情報入力シート'!H36)</f>
        <v>6</v>
      </c>
      <c r="H15" s="173">
        <f>IF('(入力①) 基本情報入力シート'!I36="","",'(入力①) 基本情報入力シート'!I36)</f>
        <v>7</v>
      </c>
      <c r="I15" s="173">
        <f>IF('(入力①) 基本情報入力シート'!J36="","",'(入力①) 基本情報入力シート'!J36)</f>
        <v>8</v>
      </c>
      <c r="J15" s="173">
        <f>IF('(入力①) 基本情報入力シート'!K36="","",'(入力①) 基本情報入力シート'!K36)</f>
        <v>9</v>
      </c>
      <c r="K15" s="178">
        <f>IF('(入力①) 基本情報入力シート'!L36="","",'(入力①) 基本情報入力シート'!L36)</f>
        <v>0</v>
      </c>
      <c r="L15" s="182" t="str">
        <f>IF('(入力①) 基本情報入力シート'!M36="","",'(入力①) 基本情報入力シート'!M36)</f>
        <v>横浜市</v>
      </c>
      <c r="M15" s="182" t="str">
        <f>IF('(入力①) 基本情報入力シート'!R36="","",'(入力①) 基本情報入力シート'!R36)</f>
        <v>神奈川県</v>
      </c>
      <c r="N15" s="182" t="str">
        <f>IF('(入力①) 基本情報入力シート'!W36="","",'(入力①) 基本情報入力シート'!W36)</f>
        <v>横浜市</v>
      </c>
      <c r="O15" s="159" t="str">
        <f>IF('(入力①) 基本情報入力シート'!X36="","",'(入力①) 基本情報入力シート'!X36)</f>
        <v>介護保険事業所名称０４</v>
      </c>
      <c r="P15" s="198" t="str">
        <f>IF('(入力①) 基本情報入力シート'!Y36="","",'(入力①) 基本情報入力シート'!Y36)</f>
        <v>小規模多機能型居宅介護</v>
      </c>
      <c r="Q15" s="204">
        <f>IF('(入力①) 基本情報入力シート'!Z36="","",'(入力①) 基本情報入力シート'!Z36)</f>
        <v>400000</v>
      </c>
      <c r="R15" s="252">
        <f>IF('(入力①) 基本情報入力シート'!AA36="","",'(入力①) 基本情報入力シート'!AA36)</f>
        <v>10.88</v>
      </c>
      <c r="S15" s="255"/>
      <c r="T15" s="259"/>
      <c r="U15" s="263" t="e">
        <f>IF(P15="","",VLOOKUP(P15,'【参考】数式用'!$A$5:$I$38,MATCH(T15,'【参考】数式用'!$H$4:$I$4,0)+7,0))</f>
        <v>#N/A</v>
      </c>
      <c r="V15" s="269"/>
      <c r="W15" s="225" t="s">
        <v>76</v>
      </c>
      <c r="X15" s="274"/>
      <c r="Y15" s="232" t="s">
        <v>35</v>
      </c>
      <c r="Z15" s="274"/>
      <c r="AA15" s="233" t="s">
        <v>143</v>
      </c>
      <c r="AB15" s="274"/>
      <c r="AC15" s="232" t="s">
        <v>35</v>
      </c>
      <c r="AD15" s="274"/>
      <c r="AE15" s="232" t="s">
        <v>9</v>
      </c>
      <c r="AF15" s="237" t="s">
        <v>70</v>
      </c>
      <c r="AG15" s="238" t="str">
        <f t="shared" si="0"/>
        <v/>
      </c>
      <c r="AH15" s="279" t="s">
        <v>7</v>
      </c>
      <c r="AI15" s="244" t="str">
        <f t="shared" si="1"/>
        <v/>
      </c>
      <c r="AJ15" s="152"/>
      <c r="AK15" s="287" t="str">
        <f t="shared" si="2"/>
        <v>○</v>
      </c>
      <c r="AL15" s="288" t="str">
        <f t="shared" si="3"/>
        <v/>
      </c>
      <c r="AM15" s="289"/>
      <c r="AN15" s="289"/>
      <c r="AO15" s="289"/>
      <c r="AP15" s="289"/>
      <c r="AQ15" s="289"/>
      <c r="AR15" s="289"/>
      <c r="AS15" s="289"/>
      <c r="AT15" s="289"/>
      <c r="AU15" s="290"/>
    </row>
    <row r="16" spans="1:47" ht="33" customHeight="1">
      <c r="A16" s="159">
        <f t="shared" si="4"/>
        <v>5</v>
      </c>
      <c r="B16" s="165">
        <f>IF('(入力①) 基本情報入力シート'!C37="","",'(入力①) 基本情報入力シート'!C37)</f>
        <v>1</v>
      </c>
      <c r="C16" s="170">
        <f>IF('(入力①) 基本情報入力シート'!D37="","",'(入力①) 基本情報入力シート'!D37)</f>
        <v>2</v>
      </c>
      <c r="D16" s="173">
        <f>IF('(入力①) 基本情報入力シート'!E37="","",'(入力①) 基本情報入力シート'!E37)</f>
        <v>3</v>
      </c>
      <c r="E16" s="173">
        <f>IF('(入力①) 基本情報入力シート'!F37="","",'(入力①) 基本情報入力シート'!F37)</f>
        <v>4</v>
      </c>
      <c r="F16" s="173">
        <f>IF('(入力①) 基本情報入力シート'!G37="","",'(入力①) 基本情報入力シート'!G37)</f>
        <v>5</v>
      </c>
      <c r="G16" s="173">
        <f>IF('(入力①) 基本情報入力シート'!H37="","",'(入力①) 基本情報入力シート'!H37)</f>
        <v>6</v>
      </c>
      <c r="H16" s="173">
        <f>IF('(入力①) 基本情報入力シート'!I37="","",'(入力①) 基本情報入力シート'!I37)</f>
        <v>7</v>
      </c>
      <c r="I16" s="173">
        <f>IF('(入力①) 基本情報入力シート'!J37="","",'(入力①) 基本情報入力シート'!J37)</f>
        <v>8</v>
      </c>
      <c r="J16" s="173">
        <f>IF('(入力①) 基本情報入力シート'!K37="","",'(入力①) 基本情報入力シート'!K37)</f>
        <v>9</v>
      </c>
      <c r="K16" s="178">
        <f>IF('(入力①) 基本情報入力シート'!L37="","",'(入力①) 基本情報入力シート'!L37)</f>
        <v>6</v>
      </c>
      <c r="L16" s="182" t="str">
        <f>IF('(入力①) 基本情報入力シート'!M37="","",'(入力①) 基本情報入力シート'!M37)</f>
        <v>千葉県</v>
      </c>
      <c r="M16" s="182" t="str">
        <f>IF('(入力①) 基本情報入力シート'!R37="","",'(入力①) 基本情報入力シート'!R37)</f>
        <v>千葉県</v>
      </c>
      <c r="N16" s="182" t="str">
        <f>IF('(入力①) 基本情報入力シート'!W37="","",'(入力①) 基本情報入力シート'!W37)</f>
        <v>千葉市</v>
      </c>
      <c r="O16" s="159" t="str">
        <f>IF('(入力①) 基本情報入力シート'!X37="","",'(入力①) 基本情報入力シート'!X37)</f>
        <v>介護保険事業所名称０５</v>
      </c>
      <c r="P16" s="198" t="str">
        <f>IF('(入力①) 基本情報入力シート'!Y37="","",'(入力①) 基本情報入力シート'!Y37)</f>
        <v>介護老人保健施設</v>
      </c>
      <c r="Q16" s="204">
        <f>IF('(入力①) 基本情報入力シート'!Z37="","",'(入力①) 基本情報入力シート'!Z37)</f>
        <v>2600000</v>
      </c>
      <c r="R16" s="252">
        <f>IF('(入力①) 基本情報入力シート'!AA37="","",'(入力①) 基本情報入力シート'!AA37)</f>
        <v>10.68</v>
      </c>
      <c r="S16" s="255"/>
      <c r="T16" s="259"/>
      <c r="U16" s="263" t="e">
        <f>IF(P16="","",VLOOKUP(P16,'【参考】数式用'!$A$5:$I$38,MATCH(T16,'【参考】数式用'!$H$4:$I$4,0)+7,0))</f>
        <v>#N/A</v>
      </c>
      <c r="V16" s="269"/>
      <c r="W16" s="225" t="s">
        <v>76</v>
      </c>
      <c r="X16" s="274"/>
      <c r="Y16" s="232" t="s">
        <v>35</v>
      </c>
      <c r="Z16" s="274"/>
      <c r="AA16" s="233" t="s">
        <v>143</v>
      </c>
      <c r="AB16" s="274"/>
      <c r="AC16" s="232" t="s">
        <v>35</v>
      </c>
      <c r="AD16" s="274"/>
      <c r="AE16" s="232" t="s">
        <v>9</v>
      </c>
      <c r="AF16" s="237" t="s">
        <v>70</v>
      </c>
      <c r="AG16" s="238" t="str">
        <f t="shared" si="0"/>
        <v/>
      </c>
      <c r="AH16" s="279" t="s">
        <v>7</v>
      </c>
      <c r="AI16" s="244" t="str">
        <f t="shared" si="1"/>
        <v/>
      </c>
      <c r="AJ16" s="152"/>
      <c r="AK16" s="287" t="str">
        <f t="shared" si="2"/>
        <v>○</v>
      </c>
      <c r="AL16" s="288" t="str">
        <f t="shared" si="3"/>
        <v/>
      </c>
      <c r="AM16" s="289"/>
      <c r="AN16" s="289"/>
      <c r="AO16" s="289"/>
      <c r="AP16" s="289"/>
      <c r="AQ16" s="289"/>
      <c r="AR16" s="289"/>
      <c r="AS16" s="289"/>
      <c r="AT16" s="289"/>
      <c r="AU16" s="290"/>
    </row>
    <row r="17" spans="1:47" ht="33" customHeight="1">
      <c r="A17" s="159">
        <f t="shared" si="4"/>
        <v>6</v>
      </c>
      <c r="B17" s="165">
        <f>IF('(入力①) 基本情報入力シート'!C38="","",'(入力①) 基本情報入力シート'!C38)</f>
        <v>1</v>
      </c>
      <c r="C17" s="170">
        <f>IF('(入力①) 基本情報入力シート'!D38="","",'(入力①) 基本情報入力シート'!D38)</f>
        <v>2</v>
      </c>
      <c r="D17" s="173">
        <f>IF('(入力①) 基本情報入力シート'!E38="","",'(入力①) 基本情報入力シート'!E38)</f>
        <v>3</v>
      </c>
      <c r="E17" s="173">
        <f>IF('(入力①) 基本情報入力シート'!F38="","",'(入力①) 基本情報入力シート'!F38)</f>
        <v>4</v>
      </c>
      <c r="F17" s="173">
        <f>IF('(入力①) 基本情報入力シート'!G38="","",'(入力①) 基本情報入力シート'!G38)</f>
        <v>5</v>
      </c>
      <c r="G17" s="173">
        <f>IF('(入力①) 基本情報入力シート'!H38="","",'(入力①) 基本情報入力シート'!H38)</f>
        <v>6</v>
      </c>
      <c r="H17" s="173">
        <f>IF('(入力①) 基本情報入力シート'!I38="","",'(入力①) 基本情報入力シート'!I38)</f>
        <v>7</v>
      </c>
      <c r="I17" s="173">
        <f>IF('(入力①) 基本情報入力シート'!J38="","",'(入力①) 基本情報入力シート'!J38)</f>
        <v>8</v>
      </c>
      <c r="J17" s="173">
        <f>IF('(入力①) 基本情報入力シート'!K38="","",'(入力①) 基本情報入力シート'!K38)</f>
        <v>9</v>
      </c>
      <c r="K17" s="178">
        <f>IF('(入力①) 基本情報入力シート'!L38="","",'(入力①) 基本情報入力シート'!L38)</f>
        <v>6</v>
      </c>
      <c r="L17" s="182" t="str">
        <f>IF('(入力①) 基本情報入力シート'!M38="","",'(入力①) 基本情報入力シート'!M38)</f>
        <v>千葉県</v>
      </c>
      <c r="M17" s="182" t="str">
        <f>IF('(入力①) 基本情報入力シート'!R38="","",'(入力①) 基本情報入力シート'!R38)</f>
        <v>千葉県</v>
      </c>
      <c r="N17" s="182" t="str">
        <f>IF('(入力①) 基本情報入力シート'!W38="","",'(入力①) 基本情報入力シート'!W38)</f>
        <v>千葉市</v>
      </c>
      <c r="O17" s="159" t="str">
        <f>IF('(入力①) 基本情報入力シート'!X38="","",'(入力①) 基本情報入力シート'!X38)</f>
        <v>介護保険事業所名称０５</v>
      </c>
      <c r="P17" s="198" t="str">
        <f>IF('(入力①) 基本情報入力シート'!Y38="","",'(入力①) 基本情報入力シート'!Y38)</f>
        <v>短期入所療養介護（老健）</v>
      </c>
      <c r="Q17" s="204">
        <f>IF('(入力①) 基本情報入力シート'!Z38="","",'(入力①) 基本情報入力シート'!Z38)</f>
        <v>100000</v>
      </c>
      <c r="R17" s="252">
        <f>IF('(入力①) 基本情報入力シート'!AA38="","",'(入力①) 基本情報入力シート'!AA38)</f>
        <v>10.68</v>
      </c>
      <c r="S17" s="255"/>
      <c r="T17" s="259"/>
      <c r="U17" s="263" t="e">
        <f>IF(P17="","",VLOOKUP(P17,'【参考】数式用'!$A$5:$I$38,MATCH(T17,'【参考】数式用'!$H$4:$I$4,0)+7,0))</f>
        <v>#N/A</v>
      </c>
      <c r="V17" s="269"/>
      <c r="W17" s="225" t="s">
        <v>249</v>
      </c>
      <c r="X17" s="274"/>
      <c r="Y17" s="232" t="s">
        <v>35</v>
      </c>
      <c r="Z17" s="274"/>
      <c r="AA17" s="233" t="s">
        <v>236</v>
      </c>
      <c r="AB17" s="274"/>
      <c r="AC17" s="232" t="s">
        <v>35</v>
      </c>
      <c r="AD17" s="274"/>
      <c r="AE17" s="232" t="s">
        <v>40</v>
      </c>
      <c r="AF17" s="237" t="s">
        <v>70</v>
      </c>
      <c r="AG17" s="238" t="str">
        <f t="shared" si="0"/>
        <v/>
      </c>
      <c r="AH17" s="279" t="s">
        <v>252</v>
      </c>
      <c r="AI17" s="244" t="str">
        <f t="shared" si="1"/>
        <v/>
      </c>
      <c r="AJ17" s="152"/>
      <c r="AK17" s="287" t="str">
        <f t="shared" si="2"/>
        <v>○</v>
      </c>
      <c r="AL17" s="288" t="str">
        <f t="shared" si="3"/>
        <v/>
      </c>
      <c r="AM17" s="289"/>
      <c r="AN17" s="289"/>
      <c r="AO17" s="289"/>
      <c r="AP17" s="289"/>
      <c r="AQ17" s="289"/>
      <c r="AR17" s="289"/>
      <c r="AS17" s="289"/>
      <c r="AT17" s="289"/>
      <c r="AU17" s="290"/>
    </row>
    <row r="18" spans="1:47" ht="33" customHeight="1">
      <c r="A18" s="159">
        <f t="shared" si="4"/>
        <v>7</v>
      </c>
      <c r="B18" s="165" t="str">
        <f>IF('(入力①) 基本情報入力シート'!C39="","",'(入力①) 基本情報入力シート'!C39)</f>
        <v/>
      </c>
      <c r="C18" s="170" t="str">
        <f>IF('(入力①) 基本情報入力シート'!D39="","",'(入力①) 基本情報入力シート'!D39)</f>
        <v/>
      </c>
      <c r="D18" s="173" t="str">
        <f>IF('(入力①) 基本情報入力シート'!E39="","",'(入力①) 基本情報入力シート'!E39)</f>
        <v/>
      </c>
      <c r="E18" s="173" t="str">
        <f>IF('(入力①) 基本情報入力シート'!F39="","",'(入力①) 基本情報入力シート'!F39)</f>
        <v/>
      </c>
      <c r="F18" s="173" t="str">
        <f>IF('(入力①) 基本情報入力シート'!G39="","",'(入力①) 基本情報入力シート'!G39)</f>
        <v/>
      </c>
      <c r="G18" s="173" t="str">
        <f>IF('(入力①) 基本情報入力シート'!H39="","",'(入力①) 基本情報入力シート'!H39)</f>
        <v/>
      </c>
      <c r="H18" s="173" t="str">
        <f>IF('(入力①) 基本情報入力シート'!I39="","",'(入力①) 基本情報入力シート'!I39)</f>
        <v/>
      </c>
      <c r="I18" s="173" t="str">
        <f>IF('(入力①) 基本情報入力シート'!J39="","",'(入力①) 基本情報入力シート'!J39)</f>
        <v/>
      </c>
      <c r="J18" s="173" t="str">
        <f>IF('(入力①) 基本情報入力シート'!K39="","",'(入力①) 基本情報入力シート'!K39)</f>
        <v/>
      </c>
      <c r="K18" s="178" t="str">
        <f>IF('(入力①) 基本情報入力シート'!L39="","",'(入力①) 基本情報入力シート'!L39)</f>
        <v/>
      </c>
      <c r="L18" s="182" t="str">
        <f>IF('(入力①) 基本情報入力シート'!M39="","",'(入力①) 基本情報入力シート'!M39)</f>
        <v/>
      </c>
      <c r="M18" s="182" t="str">
        <f>IF('(入力①) 基本情報入力シート'!R39="","",'(入力①) 基本情報入力シート'!R39)</f>
        <v/>
      </c>
      <c r="N18" s="182" t="str">
        <f>IF('(入力①) 基本情報入力シート'!W39="","",'(入力①) 基本情報入力シート'!W39)</f>
        <v/>
      </c>
      <c r="O18" s="159" t="str">
        <f>IF('(入力①) 基本情報入力シート'!X39="","",'(入力①) 基本情報入力シート'!X39)</f>
        <v/>
      </c>
      <c r="P18" s="198" t="str">
        <f>IF('(入力①) 基本情報入力シート'!Y39="","",'(入力①) 基本情報入力シート'!Y39)</f>
        <v/>
      </c>
      <c r="Q18" s="204" t="str">
        <f>IF('(入力①) 基本情報入力シート'!Z39="","",'(入力①) 基本情報入力シート'!Z39)</f>
        <v/>
      </c>
      <c r="R18" s="252" t="str">
        <f>IF('(入力①) 基本情報入力シート'!AA39="","",'(入力①) 基本情報入力シート'!AA39)</f>
        <v/>
      </c>
      <c r="S18" s="255"/>
      <c r="T18" s="259"/>
      <c r="U18" s="263" t="str">
        <f>IF(P18="","",VLOOKUP(P18,'【参考】数式用'!$A$5:$I$38,MATCH(T18,'【参考】数式用'!$H$4:$I$4,0)+7,0))</f>
        <v/>
      </c>
      <c r="V18" s="269"/>
      <c r="W18" s="225" t="s">
        <v>249</v>
      </c>
      <c r="X18" s="274"/>
      <c r="Y18" s="232" t="s">
        <v>35</v>
      </c>
      <c r="Z18" s="274"/>
      <c r="AA18" s="233" t="s">
        <v>236</v>
      </c>
      <c r="AB18" s="274"/>
      <c r="AC18" s="232" t="s">
        <v>35</v>
      </c>
      <c r="AD18" s="274"/>
      <c r="AE18" s="232" t="s">
        <v>40</v>
      </c>
      <c r="AF18" s="237" t="s">
        <v>70</v>
      </c>
      <c r="AG18" s="238" t="str">
        <f t="shared" si="0"/>
        <v/>
      </c>
      <c r="AH18" s="279" t="s">
        <v>252</v>
      </c>
      <c r="AI18" s="244" t="str">
        <f t="shared" si="1"/>
        <v/>
      </c>
      <c r="AJ18" s="152"/>
      <c r="AK18" s="287" t="str">
        <f t="shared" si="2"/>
        <v>○</v>
      </c>
      <c r="AL18" s="288" t="str">
        <f t="shared" si="3"/>
        <v/>
      </c>
      <c r="AM18" s="289"/>
      <c r="AN18" s="289"/>
      <c r="AO18" s="289"/>
      <c r="AP18" s="289"/>
      <c r="AQ18" s="289"/>
      <c r="AR18" s="289"/>
      <c r="AS18" s="289"/>
      <c r="AT18" s="289"/>
      <c r="AU18" s="290"/>
    </row>
    <row r="19" spans="1:47" ht="33" customHeight="1">
      <c r="A19" s="159">
        <f t="shared" si="4"/>
        <v>8</v>
      </c>
      <c r="B19" s="165" t="str">
        <f>IF('(入力①) 基本情報入力シート'!C40="","",'(入力①) 基本情報入力シート'!C40)</f>
        <v/>
      </c>
      <c r="C19" s="170" t="str">
        <f>IF('(入力①) 基本情報入力シート'!D40="","",'(入力①) 基本情報入力シート'!D40)</f>
        <v/>
      </c>
      <c r="D19" s="173" t="str">
        <f>IF('(入力①) 基本情報入力シート'!E40="","",'(入力①) 基本情報入力シート'!E40)</f>
        <v/>
      </c>
      <c r="E19" s="173" t="str">
        <f>IF('(入力①) 基本情報入力シート'!F40="","",'(入力①) 基本情報入力シート'!F40)</f>
        <v/>
      </c>
      <c r="F19" s="173" t="str">
        <f>IF('(入力①) 基本情報入力シート'!G40="","",'(入力①) 基本情報入力シート'!G40)</f>
        <v/>
      </c>
      <c r="G19" s="173" t="str">
        <f>IF('(入力①) 基本情報入力シート'!H40="","",'(入力①) 基本情報入力シート'!H40)</f>
        <v/>
      </c>
      <c r="H19" s="173" t="str">
        <f>IF('(入力①) 基本情報入力シート'!I40="","",'(入力①) 基本情報入力シート'!I40)</f>
        <v/>
      </c>
      <c r="I19" s="173" t="str">
        <f>IF('(入力①) 基本情報入力シート'!J40="","",'(入力①) 基本情報入力シート'!J40)</f>
        <v/>
      </c>
      <c r="J19" s="173" t="str">
        <f>IF('(入力①) 基本情報入力シート'!K40="","",'(入力①) 基本情報入力シート'!K40)</f>
        <v/>
      </c>
      <c r="K19" s="178" t="str">
        <f>IF('(入力①) 基本情報入力シート'!L40="","",'(入力①) 基本情報入力シート'!L40)</f>
        <v/>
      </c>
      <c r="L19" s="182" t="str">
        <f>IF('(入力①) 基本情報入力シート'!M40="","",'(入力①) 基本情報入力シート'!M40)</f>
        <v/>
      </c>
      <c r="M19" s="182" t="str">
        <f>IF('(入力①) 基本情報入力シート'!R40="","",'(入力①) 基本情報入力シート'!R40)</f>
        <v/>
      </c>
      <c r="N19" s="182" t="str">
        <f>IF('(入力①) 基本情報入力シート'!W40="","",'(入力①) 基本情報入力シート'!W40)</f>
        <v/>
      </c>
      <c r="O19" s="159" t="str">
        <f>IF('(入力①) 基本情報入力シート'!X40="","",'(入力①) 基本情報入力シート'!X40)</f>
        <v/>
      </c>
      <c r="P19" s="198" t="str">
        <f>IF('(入力①) 基本情報入力シート'!Y40="","",'(入力①) 基本情報入力シート'!Y40)</f>
        <v/>
      </c>
      <c r="Q19" s="204" t="str">
        <f>IF('(入力①) 基本情報入力シート'!Z40="","",'(入力①) 基本情報入力シート'!Z40)</f>
        <v/>
      </c>
      <c r="R19" s="252" t="str">
        <f>IF('(入力①) 基本情報入力シート'!AA40="","",'(入力①) 基本情報入力シート'!AA40)</f>
        <v/>
      </c>
      <c r="S19" s="255"/>
      <c r="T19" s="259"/>
      <c r="U19" s="263" t="str">
        <f>IF(P19="","",VLOOKUP(P19,'【参考】数式用'!$A$5:$I$38,MATCH(T19,'【参考】数式用'!$H$4:$I$4,0)+7,0))</f>
        <v/>
      </c>
      <c r="V19" s="269"/>
      <c r="W19" s="225" t="s">
        <v>249</v>
      </c>
      <c r="X19" s="274"/>
      <c r="Y19" s="232" t="s">
        <v>35</v>
      </c>
      <c r="Z19" s="274"/>
      <c r="AA19" s="233" t="s">
        <v>236</v>
      </c>
      <c r="AB19" s="274"/>
      <c r="AC19" s="232" t="s">
        <v>35</v>
      </c>
      <c r="AD19" s="274"/>
      <c r="AE19" s="232" t="s">
        <v>40</v>
      </c>
      <c r="AF19" s="237" t="s">
        <v>70</v>
      </c>
      <c r="AG19" s="238" t="str">
        <f t="shared" si="0"/>
        <v/>
      </c>
      <c r="AH19" s="279" t="s">
        <v>252</v>
      </c>
      <c r="AI19" s="244" t="str">
        <f t="shared" si="1"/>
        <v/>
      </c>
      <c r="AJ19" s="152"/>
      <c r="AK19" s="287" t="str">
        <f t="shared" si="2"/>
        <v>○</v>
      </c>
      <c r="AL19" s="288" t="str">
        <f t="shared" si="3"/>
        <v/>
      </c>
      <c r="AM19" s="289"/>
      <c r="AN19" s="289"/>
      <c r="AO19" s="289"/>
      <c r="AP19" s="289"/>
      <c r="AQ19" s="289"/>
      <c r="AR19" s="289"/>
      <c r="AS19" s="289"/>
      <c r="AT19" s="289"/>
      <c r="AU19" s="290"/>
    </row>
    <row r="20" spans="1:47" ht="33" customHeight="1">
      <c r="A20" s="159">
        <f t="shared" si="4"/>
        <v>9</v>
      </c>
      <c r="B20" s="165" t="str">
        <f>IF('(入力①) 基本情報入力シート'!C41="","",'(入力①) 基本情報入力シート'!C41)</f>
        <v/>
      </c>
      <c r="C20" s="170" t="str">
        <f>IF('(入力①) 基本情報入力シート'!D41="","",'(入力①) 基本情報入力シート'!D41)</f>
        <v/>
      </c>
      <c r="D20" s="173" t="str">
        <f>IF('(入力①) 基本情報入力シート'!E41="","",'(入力①) 基本情報入力シート'!E41)</f>
        <v/>
      </c>
      <c r="E20" s="173" t="str">
        <f>IF('(入力①) 基本情報入力シート'!F41="","",'(入力①) 基本情報入力シート'!F41)</f>
        <v/>
      </c>
      <c r="F20" s="173" t="str">
        <f>IF('(入力①) 基本情報入力シート'!G41="","",'(入力①) 基本情報入力シート'!G41)</f>
        <v/>
      </c>
      <c r="G20" s="173" t="str">
        <f>IF('(入力①) 基本情報入力シート'!H41="","",'(入力①) 基本情報入力シート'!H41)</f>
        <v/>
      </c>
      <c r="H20" s="173" t="str">
        <f>IF('(入力①) 基本情報入力シート'!I41="","",'(入力①) 基本情報入力シート'!I41)</f>
        <v/>
      </c>
      <c r="I20" s="173" t="str">
        <f>IF('(入力①) 基本情報入力シート'!J41="","",'(入力①) 基本情報入力シート'!J41)</f>
        <v/>
      </c>
      <c r="J20" s="173" t="str">
        <f>IF('(入力①) 基本情報入力シート'!K41="","",'(入力①) 基本情報入力シート'!K41)</f>
        <v/>
      </c>
      <c r="K20" s="178" t="str">
        <f>IF('(入力①) 基本情報入力シート'!L41="","",'(入力①) 基本情報入力シート'!L41)</f>
        <v/>
      </c>
      <c r="L20" s="182" t="str">
        <f>IF('(入力①) 基本情報入力シート'!M41="","",'(入力①) 基本情報入力シート'!M41)</f>
        <v/>
      </c>
      <c r="M20" s="182" t="str">
        <f>IF('(入力①) 基本情報入力シート'!R41="","",'(入力①) 基本情報入力シート'!R41)</f>
        <v/>
      </c>
      <c r="N20" s="182" t="str">
        <f>IF('(入力①) 基本情報入力シート'!W41="","",'(入力①) 基本情報入力シート'!W41)</f>
        <v/>
      </c>
      <c r="O20" s="159" t="str">
        <f>IF('(入力①) 基本情報入力シート'!X41="","",'(入力①) 基本情報入力シート'!X41)</f>
        <v/>
      </c>
      <c r="P20" s="198" t="str">
        <f>IF('(入力①) 基本情報入力シート'!Y41="","",'(入力①) 基本情報入力シート'!Y41)</f>
        <v/>
      </c>
      <c r="Q20" s="204" t="str">
        <f>IF('(入力①) 基本情報入力シート'!Z41="","",'(入力①) 基本情報入力シート'!Z41)</f>
        <v/>
      </c>
      <c r="R20" s="252" t="str">
        <f>IF('(入力①) 基本情報入力シート'!AA41="","",'(入力①) 基本情報入力シート'!AA41)</f>
        <v/>
      </c>
      <c r="S20" s="255"/>
      <c r="T20" s="259"/>
      <c r="U20" s="263" t="str">
        <f>IF(P20="","",VLOOKUP(P20,'【参考】数式用'!$A$5:$I$38,MATCH(T20,'【参考】数式用'!$H$4:$I$4,0)+7,0))</f>
        <v/>
      </c>
      <c r="V20" s="269"/>
      <c r="W20" s="225" t="s">
        <v>249</v>
      </c>
      <c r="X20" s="274"/>
      <c r="Y20" s="232" t="s">
        <v>35</v>
      </c>
      <c r="Z20" s="274"/>
      <c r="AA20" s="233" t="s">
        <v>236</v>
      </c>
      <c r="AB20" s="274"/>
      <c r="AC20" s="232" t="s">
        <v>35</v>
      </c>
      <c r="AD20" s="274"/>
      <c r="AE20" s="232" t="s">
        <v>40</v>
      </c>
      <c r="AF20" s="237" t="s">
        <v>70</v>
      </c>
      <c r="AG20" s="238" t="str">
        <f t="shared" si="0"/>
        <v/>
      </c>
      <c r="AH20" s="279" t="s">
        <v>252</v>
      </c>
      <c r="AI20" s="244" t="str">
        <f t="shared" si="1"/>
        <v/>
      </c>
      <c r="AJ20" s="152"/>
      <c r="AK20" s="287" t="str">
        <f t="shared" si="2"/>
        <v>○</v>
      </c>
      <c r="AL20" s="288" t="str">
        <f t="shared" si="3"/>
        <v/>
      </c>
      <c r="AM20" s="289"/>
      <c r="AN20" s="289"/>
      <c r="AO20" s="289"/>
      <c r="AP20" s="289"/>
      <c r="AQ20" s="289"/>
      <c r="AR20" s="289"/>
      <c r="AS20" s="289"/>
      <c r="AT20" s="289"/>
      <c r="AU20" s="290"/>
    </row>
    <row r="21" spans="1:47" ht="33" customHeight="1">
      <c r="A21" s="159">
        <f t="shared" si="4"/>
        <v>10</v>
      </c>
      <c r="B21" s="165" t="str">
        <f>IF('(入力①) 基本情報入力シート'!C42="","",'(入力①) 基本情報入力シート'!C42)</f>
        <v/>
      </c>
      <c r="C21" s="170" t="str">
        <f>IF('(入力①) 基本情報入力シート'!D42="","",'(入力①) 基本情報入力シート'!D42)</f>
        <v/>
      </c>
      <c r="D21" s="173" t="str">
        <f>IF('(入力①) 基本情報入力シート'!E42="","",'(入力①) 基本情報入力シート'!E42)</f>
        <v/>
      </c>
      <c r="E21" s="173" t="str">
        <f>IF('(入力①) 基本情報入力シート'!F42="","",'(入力①) 基本情報入力シート'!F42)</f>
        <v/>
      </c>
      <c r="F21" s="173" t="str">
        <f>IF('(入力①) 基本情報入力シート'!G42="","",'(入力①) 基本情報入力シート'!G42)</f>
        <v/>
      </c>
      <c r="G21" s="173" t="str">
        <f>IF('(入力①) 基本情報入力シート'!H42="","",'(入力①) 基本情報入力シート'!H42)</f>
        <v/>
      </c>
      <c r="H21" s="173" t="str">
        <f>IF('(入力①) 基本情報入力シート'!I42="","",'(入力①) 基本情報入力シート'!I42)</f>
        <v/>
      </c>
      <c r="I21" s="173" t="str">
        <f>IF('(入力①) 基本情報入力シート'!J42="","",'(入力①) 基本情報入力シート'!J42)</f>
        <v/>
      </c>
      <c r="J21" s="173" t="str">
        <f>IF('(入力①) 基本情報入力シート'!K42="","",'(入力①) 基本情報入力シート'!K42)</f>
        <v/>
      </c>
      <c r="K21" s="178" t="str">
        <f>IF('(入力①) 基本情報入力シート'!L42="","",'(入力①) 基本情報入力シート'!L42)</f>
        <v/>
      </c>
      <c r="L21" s="182" t="str">
        <f>IF('(入力①) 基本情報入力シート'!M42="","",'(入力①) 基本情報入力シート'!M42)</f>
        <v/>
      </c>
      <c r="M21" s="182" t="str">
        <f>IF('(入力①) 基本情報入力シート'!R42="","",'(入力①) 基本情報入力シート'!R42)</f>
        <v/>
      </c>
      <c r="N21" s="182" t="str">
        <f>IF('(入力①) 基本情報入力シート'!W42="","",'(入力①) 基本情報入力シート'!W42)</f>
        <v/>
      </c>
      <c r="O21" s="159" t="str">
        <f>IF('(入力①) 基本情報入力シート'!X42="","",'(入力①) 基本情報入力シート'!X42)</f>
        <v/>
      </c>
      <c r="P21" s="198" t="str">
        <f>IF('(入力①) 基本情報入力シート'!Y42="","",'(入力①) 基本情報入力シート'!Y42)</f>
        <v/>
      </c>
      <c r="Q21" s="204" t="str">
        <f>IF('(入力①) 基本情報入力シート'!Z42="","",'(入力①) 基本情報入力シート'!Z42)</f>
        <v/>
      </c>
      <c r="R21" s="252" t="str">
        <f>IF('(入力①) 基本情報入力シート'!AA42="","",'(入力①) 基本情報入力シート'!AA42)</f>
        <v/>
      </c>
      <c r="S21" s="255"/>
      <c r="T21" s="259"/>
      <c r="U21" s="263" t="str">
        <f>IF(P21="","",VLOOKUP(P21,'【参考】数式用'!$A$5:$I$38,MATCH(T21,'【参考】数式用'!$H$4:$I$4,0)+7,0))</f>
        <v/>
      </c>
      <c r="V21" s="269"/>
      <c r="W21" s="225" t="s">
        <v>249</v>
      </c>
      <c r="X21" s="274"/>
      <c r="Y21" s="232" t="s">
        <v>35</v>
      </c>
      <c r="Z21" s="274"/>
      <c r="AA21" s="233" t="s">
        <v>236</v>
      </c>
      <c r="AB21" s="274"/>
      <c r="AC21" s="232" t="s">
        <v>35</v>
      </c>
      <c r="AD21" s="274"/>
      <c r="AE21" s="232" t="s">
        <v>40</v>
      </c>
      <c r="AF21" s="237" t="s">
        <v>70</v>
      </c>
      <c r="AG21" s="238" t="str">
        <f t="shared" si="0"/>
        <v/>
      </c>
      <c r="AH21" s="279" t="s">
        <v>252</v>
      </c>
      <c r="AI21" s="244" t="str">
        <f t="shared" si="1"/>
        <v/>
      </c>
      <c r="AJ21" s="152"/>
      <c r="AK21" s="287" t="str">
        <f t="shared" si="2"/>
        <v>○</v>
      </c>
      <c r="AL21" s="288" t="str">
        <f t="shared" si="3"/>
        <v/>
      </c>
      <c r="AM21" s="289"/>
      <c r="AN21" s="289"/>
      <c r="AO21" s="289"/>
      <c r="AP21" s="289"/>
      <c r="AQ21" s="289"/>
      <c r="AR21" s="289"/>
      <c r="AS21" s="289"/>
      <c r="AT21" s="289"/>
      <c r="AU21" s="290"/>
    </row>
    <row r="22" spans="1:47" ht="33" customHeight="1">
      <c r="A22" s="159">
        <f t="shared" si="4"/>
        <v>11</v>
      </c>
      <c r="B22" s="165" t="str">
        <f>IF('(入力①) 基本情報入力シート'!C43="","",'(入力①) 基本情報入力シート'!C43)</f>
        <v/>
      </c>
      <c r="C22" s="170" t="str">
        <f>IF('(入力①) 基本情報入力シート'!D43="","",'(入力①) 基本情報入力シート'!D43)</f>
        <v/>
      </c>
      <c r="D22" s="173" t="str">
        <f>IF('(入力①) 基本情報入力シート'!E43="","",'(入力①) 基本情報入力シート'!E43)</f>
        <v/>
      </c>
      <c r="E22" s="173" t="str">
        <f>IF('(入力①) 基本情報入力シート'!F43="","",'(入力①) 基本情報入力シート'!F43)</f>
        <v/>
      </c>
      <c r="F22" s="173" t="str">
        <f>IF('(入力①) 基本情報入力シート'!G43="","",'(入力①) 基本情報入力シート'!G43)</f>
        <v/>
      </c>
      <c r="G22" s="173" t="str">
        <f>IF('(入力①) 基本情報入力シート'!H43="","",'(入力①) 基本情報入力シート'!H43)</f>
        <v/>
      </c>
      <c r="H22" s="173" t="str">
        <f>IF('(入力①) 基本情報入力シート'!I43="","",'(入力①) 基本情報入力シート'!I43)</f>
        <v/>
      </c>
      <c r="I22" s="173" t="str">
        <f>IF('(入力①) 基本情報入力シート'!J43="","",'(入力①) 基本情報入力シート'!J43)</f>
        <v/>
      </c>
      <c r="J22" s="173" t="str">
        <f>IF('(入力①) 基本情報入力シート'!K43="","",'(入力①) 基本情報入力シート'!K43)</f>
        <v/>
      </c>
      <c r="K22" s="178" t="str">
        <f>IF('(入力①) 基本情報入力シート'!L43="","",'(入力①) 基本情報入力シート'!L43)</f>
        <v/>
      </c>
      <c r="L22" s="182" t="str">
        <f>IF('(入力①) 基本情報入力シート'!M43="","",'(入力①) 基本情報入力シート'!M43)</f>
        <v/>
      </c>
      <c r="M22" s="182" t="str">
        <f>IF('(入力①) 基本情報入力シート'!R43="","",'(入力①) 基本情報入力シート'!R43)</f>
        <v/>
      </c>
      <c r="N22" s="182" t="str">
        <f>IF('(入力①) 基本情報入力シート'!W43="","",'(入力①) 基本情報入力シート'!W43)</f>
        <v/>
      </c>
      <c r="O22" s="159" t="str">
        <f>IF('(入力①) 基本情報入力シート'!X43="","",'(入力①) 基本情報入力シート'!X43)</f>
        <v/>
      </c>
      <c r="P22" s="198" t="str">
        <f>IF('(入力①) 基本情報入力シート'!Y43="","",'(入力①) 基本情報入力シート'!Y43)</f>
        <v/>
      </c>
      <c r="Q22" s="204" t="str">
        <f>IF('(入力①) 基本情報入力シート'!Z43="","",'(入力①) 基本情報入力シート'!Z43)</f>
        <v/>
      </c>
      <c r="R22" s="252" t="str">
        <f>IF('(入力①) 基本情報入力シート'!AA43="","",'(入力①) 基本情報入力シート'!AA43)</f>
        <v/>
      </c>
      <c r="S22" s="255"/>
      <c r="T22" s="259"/>
      <c r="U22" s="263" t="str">
        <f>IF(P22="","",VLOOKUP(P22,'【参考】数式用'!$A$5:$I$38,MATCH(T22,'【参考】数式用'!$H$4:$I$4,0)+7,0))</f>
        <v/>
      </c>
      <c r="V22" s="269"/>
      <c r="W22" s="225" t="s">
        <v>249</v>
      </c>
      <c r="X22" s="274"/>
      <c r="Y22" s="232" t="s">
        <v>35</v>
      </c>
      <c r="Z22" s="274"/>
      <c r="AA22" s="233" t="s">
        <v>236</v>
      </c>
      <c r="AB22" s="274"/>
      <c r="AC22" s="232" t="s">
        <v>35</v>
      </c>
      <c r="AD22" s="274"/>
      <c r="AE22" s="232" t="s">
        <v>40</v>
      </c>
      <c r="AF22" s="237" t="s">
        <v>70</v>
      </c>
      <c r="AG22" s="238" t="str">
        <f t="shared" si="0"/>
        <v/>
      </c>
      <c r="AH22" s="279" t="s">
        <v>252</v>
      </c>
      <c r="AI22" s="244" t="str">
        <f t="shared" si="1"/>
        <v/>
      </c>
      <c r="AJ22" s="152"/>
      <c r="AK22" s="287" t="str">
        <f t="shared" si="2"/>
        <v>○</v>
      </c>
      <c r="AL22" s="288" t="str">
        <f t="shared" si="3"/>
        <v/>
      </c>
      <c r="AM22" s="289"/>
      <c r="AN22" s="289"/>
      <c r="AO22" s="289"/>
      <c r="AP22" s="289"/>
      <c r="AQ22" s="289"/>
      <c r="AR22" s="289"/>
      <c r="AS22" s="289"/>
      <c r="AT22" s="289"/>
      <c r="AU22" s="290"/>
    </row>
    <row r="23" spans="1:47" ht="33" customHeight="1">
      <c r="A23" s="159">
        <f t="shared" si="4"/>
        <v>12</v>
      </c>
      <c r="B23" s="165" t="str">
        <f>IF('(入力①) 基本情報入力シート'!C44="","",'(入力①) 基本情報入力シート'!C44)</f>
        <v/>
      </c>
      <c r="C23" s="170" t="str">
        <f>IF('(入力①) 基本情報入力シート'!D44="","",'(入力①) 基本情報入力シート'!D44)</f>
        <v/>
      </c>
      <c r="D23" s="173" t="str">
        <f>IF('(入力①) 基本情報入力シート'!E44="","",'(入力①) 基本情報入力シート'!E44)</f>
        <v/>
      </c>
      <c r="E23" s="173" t="str">
        <f>IF('(入力①) 基本情報入力シート'!F44="","",'(入力①) 基本情報入力シート'!F44)</f>
        <v/>
      </c>
      <c r="F23" s="173" t="str">
        <f>IF('(入力①) 基本情報入力シート'!G44="","",'(入力①) 基本情報入力シート'!G44)</f>
        <v/>
      </c>
      <c r="G23" s="173" t="str">
        <f>IF('(入力①) 基本情報入力シート'!H44="","",'(入力①) 基本情報入力シート'!H44)</f>
        <v/>
      </c>
      <c r="H23" s="173" t="str">
        <f>IF('(入力①) 基本情報入力シート'!I44="","",'(入力①) 基本情報入力シート'!I44)</f>
        <v/>
      </c>
      <c r="I23" s="173" t="str">
        <f>IF('(入力①) 基本情報入力シート'!J44="","",'(入力①) 基本情報入力シート'!J44)</f>
        <v/>
      </c>
      <c r="J23" s="173" t="str">
        <f>IF('(入力①) 基本情報入力シート'!K44="","",'(入力①) 基本情報入力シート'!K44)</f>
        <v/>
      </c>
      <c r="K23" s="178" t="str">
        <f>IF('(入力①) 基本情報入力シート'!L44="","",'(入力①) 基本情報入力シート'!L44)</f>
        <v/>
      </c>
      <c r="L23" s="182" t="str">
        <f>IF('(入力①) 基本情報入力シート'!M44="","",'(入力①) 基本情報入力シート'!M44)</f>
        <v/>
      </c>
      <c r="M23" s="182" t="str">
        <f>IF('(入力①) 基本情報入力シート'!R44="","",'(入力①) 基本情報入力シート'!R44)</f>
        <v/>
      </c>
      <c r="N23" s="182" t="str">
        <f>IF('(入力①) 基本情報入力シート'!W44="","",'(入力①) 基本情報入力シート'!W44)</f>
        <v/>
      </c>
      <c r="O23" s="159" t="str">
        <f>IF('(入力①) 基本情報入力シート'!X44="","",'(入力①) 基本情報入力シート'!X44)</f>
        <v/>
      </c>
      <c r="P23" s="198" t="str">
        <f>IF('(入力①) 基本情報入力シート'!Y44="","",'(入力①) 基本情報入力シート'!Y44)</f>
        <v/>
      </c>
      <c r="Q23" s="204" t="str">
        <f>IF('(入力①) 基本情報入力シート'!Z44="","",'(入力①) 基本情報入力シート'!Z44)</f>
        <v/>
      </c>
      <c r="R23" s="252" t="str">
        <f>IF('(入力①) 基本情報入力シート'!AA44="","",'(入力①) 基本情報入力シート'!AA44)</f>
        <v/>
      </c>
      <c r="S23" s="255"/>
      <c r="T23" s="259"/>
      <c r="U23" s="263" t="str">
        <f>IF(P23="","",VLOOKUP(P23,'【参考】数式用'!$A$5:$I$38,MATCH(T23,'【参考】数式用'!$H$4:$I$4,0)+7,0))</f>
        <v/>
      </c>
      <c r="V23" s="269"/>
      <c r="W23" s="225" t="s">
        <v>249</v>
      </c>
      <c r="X23" s="274"/>
      <c r="Y23" s="232" t="s">
        <v>35</v>
      </c>
      <c r="Z23" s="274"/>
      <c r="AA23" s="233" t="s">
        <v>236</v>
      </c>
      <c r="AB23" s="274"/>
      <c r="AC23" s="232" t="s">
        <v>35</v>
      </c>
      <c r="AD23" s="274"/>
      <c r="AE23" s="232" t="s">
        <v>40</v>
      </c>
      <c r="AF23" s="237" t="s">
        <v>70</v>
      </c>
      <c r="AG23" s="238" t="str">
        <f t="shared" si="0"/>
        <v/>
      </c>
      <c r="AH23" s="279" t="s">
        <v>252</v>
      </c>
      <c r="AI23" s="244" t="str">
        <f t="shared" si="1"/>
        <v/>
      </c>
      <c r="AJ23" s="152"/>
      <c r="AK23" s="287" t="str">
        <f t="shared" si="2"/>
        <v>○</v>
      </c>
      <c r="AL23" s="288" t="str">
        <f t="shared" si="3"/>
        <v/>
      </c>
      <c r="AM23" s="289"/>
      <c r="AN23" s="289"/>
      <c r="AO23" s="289"/>
      <c r="AP23" s="289"/>
      <c r="AQ23" s="289"/>
      <c r="AR23" s="289"/>
      <c r="AS23" s="289"/>
      <c r="AT23" s="289"/>
      <c r="AU23" s="290"/>
    </row>
    <row r="24" spans="1:47" ht="33" customHeight="1">
      <c r="A24" s="159">
        <f t="shared" si="4"/>
        <v>13</v>
      </c>
      <c r="B24" s="165" t="str">
        <f>IF('(入力①) 基本情報入力シート'!C45="","",'(入力①) 基本情報入力シート'!C45)</f>
        <v/>
      </c>
      <c r="C24" s="170" t="str">
        <f>IF('(入力①) 基本情報入力シート'!D45="","",'(入力①) 基本情報入力シート'!D45)</f>
        <v/>
      </c>
      <c r="D24" s="173" t="str">
        <f>IF('(入力①) 基本情報入力シート'!E45="","",'(入力①) 基本情報入力シート'!E45)</f>
        <v/>
      </c>
      <c r="E24" s="173" t="str">
        <f>IF('(入力①) 基本情報入力シート'!F45="","",'(入力①) 基本情報入力シート'!F45)</f>
        <v/>
      </c>
      <c r="F24" s="173" t="str">
        <f>IF('(入力①) 基本情報入力シート'!G45="","",'(入力①) 基本情報入力シート'!G45)</f>
        <v/>
      </c>
      <c r="G24" s="173" t="str">
        <f>IF('(入力①) 基本情報入力シート'!H45="","",'(入力①) 基本情報入力シート'!H45)</f>
        <v/>
      </c>
      <c r="H24" s="173" t="str">
        <f>IF('(入力①) 基本情報入力シート'!I45="","",'(入力①) 基本情報入力シート'!I45)</f>
        <v/>
      </c>
      <c r="I24" s="173" t="str">
        <f>IF('(入力①) 基本情報入力シート'!J45="","",'(入力①) 基本情報入力シート'!J45)</f>
        <v/>
      </c>
      <c r="J24" s="173" t="str">
        <f>IF('(入力①) 基本情報入力シート'!K45="","",'(入力①) 基本情報入力シート'!K45)</f>
        <v/>
      </c>
      <c r="K24" s="178" t="str">
        <f>IF('(入力①) 基本情報入力シート'!L45="","",'(入力①) 基本情報入力シート'!L45)</f>
        <v/>
      </c>
      <c r="L24" s="182" t="str">
        <f>IF('(入力①) 基本情報入力シート'!M45="","",'(入力①) 基本情報入力シート'!M45)</f>
        <v/>
      </c>
      <c r="M24" s="182" t="str">
        <f>IF('(入力①) 基本情報入力シート'!R45="","",'(入力①) 基本情報入力シート'!R45)</f>
        <v/>
      </c>
      <c r="N24" s="182" t="str">
        <f>IF('(入力①) 基本情報入力シート'!W45="","",'(入力①) 基本情報入力シート'!W45)</f>
        <v/>
      </c>
      <c r="O24" s="159" t="str">
        <f>IF('(入力①) 基本情報入力シート'!X45="","",'(入力①) 基本情報入力シート'!X45)</f>
        <v/>
      </c>
      <c r="P24" s="198" t="str">
        <f>IF('(入力①) 基本情報入力シート'!Y45="","",'(入力①) 基本情報入力シート'!Y45)</f>
        <v/>
      </c>
      <c r="Q24" s="204" t="str">
        <f>IF('(入力①) 基本情報入力シート'!Z45="","",'(入力①) 基本情報入力シート'!Z45)</f>
        <v/>
      </c>
      <c r="R24" s="252" t="str">
        <f>IF('(入力①) 基本情報入力シート'!AA45="","",'(入力①) 基本情報入力シート'!AA45)</f>
        <v/>
      </c>
      <c r="S24" s="255"/>
      <c r="T24" s="259"/>
      <c r="U24" s="263" t="str">
        <f>IF(P24="","",VLOOKUP(P24,'【参考】数式用'!$A$5:$I$38,MATCH(T24,'【参考】数式用'!$H$4:$I$4,0)+7,0))</f>
        <v/>
      </c>
      <c r="V24" s="269"/>
      <c r="W24" s="225" t="s">
        <v>249</v>
      </c>
      <c r="X24" s="274"/>
      <c r="Y24" s="232" t="s">
        <v>35</v>
      </c>
      <c r="Z24" s="274"/>
      <c r="AA24" s="233" t="s">
        <v>236</v>
      </c>
      <c r="AB24" s="274"/>
      <c r="AC24" s="232" t="s">
        <v>35</v>
      </c>
      <c r="AD24" s="274"/>
      <c r="AE24" s="232" t="s">
        <v>40</v>
      </c>
      <c r="AF24" s="237" t="s">
        <v>70</v>
      </c>
      <c r="AG24" s="238" t="str">
        <f t="shared" si="0"/>
        <v/>
      </c>
      <c r="AH24" s="279" t="s">
        <v>252</v>
      </c>
      <c r="AI24" s="244" t="str">
        <f t="shared" si="1"/>
        <v/>
      </c>
      <c r="AJ24" s="152"/>
      <c r="AK24" s="287" t="str">
        <f t="shared" si="2"/>
        <v>○</v>
      </c>
      <c r="AL24" s="288" t="str">
        <f t="shared" si="3"/>
        <v/>
      </c>
      <c r="AM24" s="289"/>
      <c r="AN24" s="289"/>
      <c r="AO24" s="289"/>
      <c r="AP24" s="289"/>
      <c r="AQ24" s="289"/>
      <c r="AR24" s="289"/>
      <c r="AS24" s="289"/>
      <c r="AT24" s="289"/>
      <c r="AU24" s="290"/>
    </row>
    <row r="25" spans="1:47" ht="33" customHeight="1">
      <c r="A25" s="159">
        <f t="shared" si="4"/>
        <v>14</v>
      </c>
      <c r="B25" s="165" t="str">
        <f>IF('(入力①) 基本情報入力シート'!C46="","",'(入力①) 基本情報入力シート'!C46)</f>
        <v/>
      </c>
      <c r="C25" s="170" t="str">
        <f>IF('(入力①) 基本情報入力シート'!D46="","",'(入力①) 基本情報入力シート'!D46)</f>
        <v/>
      </c>
      <c r="D25" s="173" t="str">
        <f>IF('(入力①) 基本情報入力シート'!E46="","",'(入力①) 基本情報入力シート'!E46)</f>
        <v/>
      </c>
      <c r="E25" s="173" t="str">
        <f>IF('(入力①) 基本情報入力シート'!F46="","",'(入力①) 基本情報入力シート'!F46)</f>
        <v/>
      </c>
      <c r="F25" s="173" t="str">
        <f>IF('(入力①) 基本情報入力シート'!G46="","",'(入力①) 基本情報入力シート'!G46)</f>
        <v/>
      </c>
      <c r="G25" s="173" t="str">
        <f>IF('(入力①) 基本情報入力シート'!H46="","",'(入力①) 基本情報入力シート'!H46)</f>
        <v/>
      </c>
      <c r="H25" s="173" t="str">
        <f>IF('(入力①) 基本情報入力シート'!I46="","",'(入力①) 基本情報入力シート'!I46)</f>
        <v/>
      </c>
      <c r="I25" s="173" t="str">
        <f>IF('(入力①) 基本情報入力シート'!J46="","",'(入力①) 基本情報入力シート'!J46)</f>
        <v/>
      </c>
      <c r="J25" s="173" t="str">
        <f>IF('(入力①) 基本情報入力シート'!K46="","",'(入力①) 基本情報入力シート'!K46)</f>
        <v/>
      </c>
      <c r="K25" s="178" t="str">
        <f>IF('(入力①) 基本情報入力シート'!L46="","",'(入力①) 基本情報入力シート'!L46)</f>
        <v/>
      </c>
      <c r="L25" s="182" t="str">
        <f>IF('(入力①) 基本情報入力シート'!M46="","",'(入力①) 基本情報入力シート'!M46)</f>
        <v/>
      </c>
      <c r="M25" s="182" t="str">
        <f>IF('(入力①) 基本情報入力シート'!R46="","",'(入力①) 基本情報入力シート'!R46)</f>
        <v/>
      </c>
      <c r="N25" s="182" t="str">
        <f>IF('(入力①) 基本情報入力シート'!W46="","",'(入力①) 基本情報入力シート'!W46)</f>
        <v/>
      </c>
      <c r="O25" s="159" t="str">
        <f>IF('(入力①) 基本情報入力シート'!X46="","",'(入力①) 基本情報入力シート'!X46)</f>
        <v/>
      </c>
      <c r="P25" s="198" t="str">
        <f>IF('(入力①) 基本情報入力シート'!Y46="","",'(入力①) 基本情報入力シート'!Y46)</f>
        <v/>
      </c>
      <c r="Q25" s="204" t="str">
        <f>IF('(入力①) 基本情報入力シート'!Z46="","",'(入力①) 基本情報入力シート'!Z46)</f>
        <v/>
      </c>
      <c r="R25" s="252" t="str">
        <f>IF('(入力①) 基本情報入力シート'!AA46="","",'(入力①) 基本情報入力シート'!AA46)</f>
        <v/>
      </c>
      <c r="S25" s="255"/>
      <c r="T25" s="259"/>
      <c r="U25" s="263" t="str">
        <f>IF(P25="","",VLOOKUP(P25,'【参考】数式用'!$A$5:$I$38,MATCH(T25,'【参考】数式用'!$H$4:$I$4,0)+7,0))</f>
        <v/>
      </c>
      <c r="V25" s="269"/>
      <c r="W25" s="225" t="s">
        <v>249</v>
      </c>
      <c r="X25" s="274"/>
      <c r="Y25" s="232" t="s">
        <v>35</v>
      </c>
      <c r="Z25" s="274"/>
      <c r="AA25" s="233" t="s">
        <v>236</v>
      </c>
      <c r="AB25" s="274"/>
      <c r="AC25" s="232" t="s">
        <v>35</v>
      </c>
      <c r="AD25" s="274"/>
      <c r="AE25" s="232" t="s">
        <v>40</v>
      </c>
      <c r="AF25" s="237" t="s">
        <v>70</v>
      </c>
      <c r="AG25" s="238" t="str">
        <f t="shared" si="0"/>
        <v/>
      </c>
      <c r="AH25" s="279" t="s">
        <v>252</v>
      </c>
      <c r="AI25" s="244" t="str">
        <f t="shared" si="1"/>
        <v/>
      </c>
      <c r="AJ25" s="152"/>
      <c r="AK25" s="287" t="str">
        <f t="shared" si="2"/>
        <v>○</v>
      </c>
      <c r="AL25" s="288" t="str">
        <f t="shared" si="3"/>
        <v/>
      </c>
      <c r="AM25" s="289"/>
      <c r="AN25" s="289"/>
      <c r="AO25" s="289"/>
      <c r="AP25" s="289"/>
      <c r="AQ25" s="289"/>
      <c r="AR25" s="289"/>
      <c r="AS25" s="289"/>
      <c r="AT25" s="289"/>
      <c r="AU25" s="290"/>
    </row>
    <row r="26" spans="1:47" ht="33" customHeight="1">
      <c r="A26" s="159">
        <f t="shared" si="4"/>
        <v>15</v>
      </c>
      <c r="B26" s="165" t="str">
        <f>IF('(入力①) 基本情報入力シート'!C47="","",'(入力①) 基本情報入力シート'!C47)</f>
        <v/>
      </c>
      <c r="C26" s="170" t="str">
        <f>IF('(入力①) 基本情報入力シート'!D47="","",'(入力①) 基本情報入力シート'!D47)</f>
        <v/>
      </c>
      <c r="D26" s="173" t="str">
        <f>IF('(入力①) 基本情報入力シート'!E47="","",'(入力①) 基本情報入力シート'!E47)</f>
        <v/>
      </c>
      <c r="E26" s="173" t="str">
        <f>IF('(入力①) 基本情報入力シート'!F47="","",'(入力①) 基本情報入力シート'!F47)</f>
        <v/>
      </c>
      <c r="F26" s="173" t="str">
        <f>IF('(入力①) 基本情報入力シート'!G47="","",'(入力①) 基本情報入力シート'!G47)</f>
        <v/>
      </c>
      <c r="G26" s="173" t="str">
        <f>IF('(入力①) 基本情報入力シート'!H47="","",'(入力①) 基本情報入力シート'!H47)</f>
        <v/>
      </c>
      <c r="H26" s="173" t="str">
        <f>IF('(入力①) 基本情報入力シート'!I47="","",'(入力①) 基本情報入力シート'!I47)</f>
        <v/>
      </c>
      <c r="I26" s="173" t="str">
        <f>IF('(入力①) 基本情報入力シート'!J47="","",'(入力①) 基本情報入力シート'!J47)</f>
        <v/>
      </c>
      <c r="J26" s="173" t="str">
        <f>IF('(入力①) 基本情報入力シート'!K47="","",'(入力①) 基本情報入力シート'!K47)</f>
        <v/>
      </c>
      <c r="K26" s="178" t="str">
        <f>IF('(入力①) 基本情報入力シート'!L47="","",'(入力①) 基本情報入力シート'!L47)</f>
        <v/>
      </c>
      <c r="L26" s="182" t="str">
        <f>IF('(入力①) 基本情報入力シート'!M47="","",'(入力①) 基本情報入力シート'!M47)</f>
        <v/>
      </c>
      <c r="M26" s="182" t="str">
        <f>IF('(入力①) 基本情報入力シート'!R47="","",'(入力①) 基本情報入力シート'!R47)</f>
        <v/>
      </c>
      <c r="N26" s="182" t="str">
        <f>IF('(入力①) 基本情報入力シート'!W47="","",'(入力①) 基本情報入力シート'!W47)</f>
        <v/>
      </c>
      <c r="O26" s="159" t="str">
        <f>IF('(入力①) 基本情報入力シート'!X47="","",'(入力①) 基本情報入力シート'!X47)</f>
        <v/>
      </c>
      <c r="P26" s="198" t="str">
        <f>IF('(入力①) 基本情報入力シート'!Y47="","",'(入力①) 基本情報入力シート'!Y47)</f>
        <v/>
      </c>
      <c r="Q26" s="204" t="str">
        <f>IF('(入力①) 基本情報入力シート'!Z47="","",'(入力①) 基本情報入力シート'!Z47)</f>
        <v/>
      </c>
      <c r="R26" s="252" t="str">
        <f>IF('(入力①) 基本情報入力シート'!AA47="","",'(入力①) 基本情報入力シート'!AA47)</f>
        <v/>
      </c>
      <c r="S26" s="255"/>
      <c r="T26" s="259"/>
      <c r="U26" s="263" t="str">
        <f>IF(P26="","",VLOOKUP(P26,'【参考】数式用'!$A$5:$I$38,MATCH(T26,'【参考】数式用'!$H$4:$I$4,0)+7,0))</f>
        <v/>
      </c>
      <c r="V26" s="269"/>
      <c r="W26" s="225" t="s">
        <v>249</v>
      </c>
      <c r="X26" s="274"/>
      <c r="Y26" s="232" t="s">
        <v>35</v>
      </c>
      <c r="Z26" s="274"/>
      <c r="AA26" s="233" t="s">
        <v>236</v>
      </c>
      <c r="AB26" s="274"/>
      <c r="AC26" s="232" t="s">
        <v>35</v>
      </c>
      <c r="AD26" s="274"/>
      <c r="AE26" s="232" t="s">
        <v>40</v>
      </c>
      <c r="AF26" s="237" t="s">
        <v>70</v>
      </c>
      <c r="AG26" s="238" t="str">
        <f t="shared" si="0"/>
        <v/>
      </c>
      <c r="AH26" s="279" t="s">
        <v>252</v>
      </c>
      <c r="AI26" s="244" t="str">
        <f t="shared" si="1"/>
        <v/>
      </c>
      <c r="AJ26" s="152"/>
      <c r="AK26" s="287" t="str">
        <f t="shared" si="2"/>
        <v>○</v>
      </c>
      <c r="AL26" s="288" t="str">
        <f t="shared" si="3"/>
        <v/>
      </c>
      <c r="AM26" s="289"/>
      <c r="AN26" s="289"/>
      <c r="AO26" s="289"/>
      <c r="AP26" s="289"/>
      <c r="AQ26" s="289"/>
      <c r="AR26" s="289"/>
      <c r="AS26" s="289"/>
      <c r="AT26" s="289"/>
      <c r="AU26" s="290"/>
    </row>
    <row r="27" spans="1:47" ht="33" customHeight="1">
      <c r="A27" s="159">
        <f t="shared" si="4"/>
        <v>16</v>
      </c>
      <c r="B27" s="165" t="str">
        <f>IF('(入力①) 基本情報入力シート'!C48="","",'(入力①) 基本情報入力シート'!C48)</f>
        <v/>
      </c>
      <c r="C27" s="170" t="str">
        <f>IF('(入力①) 基本情報入力シート'!D48="","",'(入力①) 基本情報入力シート'!D48)</f>
        <v/>
      </c>
      <c r="D27" s="173" t="str">
        <f>IF('(入力①) 基本情報入力シート'!E48="","",'(入力①) 基本情報入力シート'!E48)</f>
        <v/>
      </c>
      <c r="E27" s="173" t="str">
        <f>IF('(入力①) 基本情報入力シート'!F48="","",'(入力①) 基本情報入力シート'!F48)</f>
        <v/>
      </c>
      <c r="F27" s="173" t="str">
        <f>IF('(入力①) 基本情報入力シート'!G48="","",'(入力①) 基本情報入力シート'!G48)</f>
        <v/>
      </c>
      <c r="G27" s="173" t="str">
        <f>IF('(入力①) 基本情報入力シート'!H48="","",'(入力①) 基本情報入力シート'!H48)</f>
        <v/>
      </c>
      <c r="H27" s="173" t="str">
        <f>IF('(入力①) 基本情報入力シート'!I48="","",'(入力①) 基本情報入力シート'!I48)</f>
        <v/>
      </c>
      <c r="I27" s="173" t="str">
        <f>IF('(入力①) 基本情報入力シート'!J48="","",'(入力①) 基本情報入力シート'!J48)</f>
        <v/>
      </c>
      <c r="J27" s="173" t="str">
        <f>IF('(入力①) 基本情報入力シート'!K48="","",'(入力①) 基本情報入力シート'!K48)</f>
        <v/>
      </c>
      <c r="K27" s="178" t="str">
        <f>IF('(入力①) 基本情報入力シート'!L48="","",'(入力①) 基本情報入力シート'!L48)</f>
        <v/>
      </c>
      <c r="L27" s="182" t="str">
        <f>IF('(入力①) 基本情報入力シート'!M48="","",'(入力①) 基本情報入力シート'!M48)</f>
        <v/>
      </c>
      <c r="M27" s="182" t="str">
        <f>IF('(入力①) 基本情報入力シート'!R48="","",'(入力①) 基本情報入力シート'!R48)</f>
        <v/>
      </c>
      <c r="N27" s="182" t="str">
        <f>IF('(入力①) 基本情報入力シート'!W48="","",'(入力①) 基本情報入力シート'!W48)</f>
        <v/>
      </c>
      <c r="O27" s="159" t="str">
        <f>IF('(入力①) 基本情報入力シート'!X48="","",'(入力①) 基本情報入力シート'!X48)</f>
        <v/>
      </c>
      <c r="P27" s="198" t="str">
        <f>IF('(入力①) 基本情報入力シート'!Y48="","",'(入力①) 基本情報入力シート'!Y48)</f>
        <v/>
      </c>
      <c r="Q27" s="204" t="str">
        <f>IF('(入力①) 基本情報入力シート'!Z48="","",'(入力①) 基本情報入力シート'!Z48)</f>
        <v/>
      </c>
      <c r="R27" s="252" t="str">
        <f>IF('(入力①) 基本情報入力シート'!AA48="","",'(入力①) 基本情報入力シート'!AA48)</f>
        <v/>
      </c>
      <c r="S27" s="255"/>
      <c r="T27" s="259"/>
      <c r="U27" s="263" t="str">
        <f>IF(P27="","",VLOOKUP(P27,'【参考】数式用'!$A$5:$I$38,MATCH(T27,'【参考】数式用'!$H$4:$I$4,0)+7,0))</f>
        <v/>
      </c>
      <c r="V27" s="269"/>
      <c r="W27" s="225" t="s">
        <v>249</v>
      </c>
      <c r="X27" s="274"/>
      <c r="Y27" s="232" t="s">
        <v>35</v>
      </c>
      <c r="Z27" s="274"/>
      <c r="AA27" s="233" t="s">
        <v>236</v>
      </c>
      <c r="AB27" s="274"/>
      <c r="AC27" s="232" t="s">
        <v>35</v>
      </c>
      <c r="AD27" s="274"/>
      <c r="AE27" s="232" t="s">
        <v>40</v>
      </c>
      <c r="AF27" s="237" t="s">
        <v>70</v>
      </c>
      <c r="AG27" s="238" t="str">
        <f t="shared" si="0"/>
        <v/>
      </c>
      <c r="AH27" s="279" t="s">
        <v>252</v>
      </c>
      <c r="AI27" s="244" t="str">
        <f t="shared" si="1"/>
        <v/>
      </c>
      <c r="AJ27" s="152"/>
      <c r="AK27" s="287" t="str">
        <f t="shared" si="2"/>
        <v>○</v>
      </c>
      <c r="AL27" s="288" t="str">
        <f t="shared" si="3"/>
        <v/>
      </c>
      <c r="AM27" s="289"/>
      <c r="AN27" s="289"/>
      <c r="AO27" s="289"/>
      <c r="AP27" s="289"/>
      <c r="AQ27" s="289"/>
      <c r="AR27" s="289"/>
      <c r="AS27" s="289"/>
      <c r="AT27" s="289"/>
      <c r="AU27" s="290"/>
    </row>
    <row r="28" spans="1:47" ht="33" customHeight="1">
      <c r="A28" s="159">
        <f t="shared" si="4"/>
        <v>17</v>
      </c>
      <c r="B28" s="165" t="str">
        <f>IF('(入力①) 基本情報入力シート'!C49="","",'(入力①) 基本情報入力シート'!C49)</f>
        <v/>
      </c>
      <c r="C28" s="170" t="str">
        <f>IF('(入力①) 基本情報入力シート'!D49="","",'(入力①) 基本情報入力シート'!D49)</f>
        <v/>
      </c>
      <c r="D28" s="173" t="str">
        <f>IF('(入力①) 基本情報入力シート'!E49="","",'(入力①) 基本情報入力シート'!E49)</f>
        <v/>
      </c>
      <c r="E28" s="173" t="str">
        <f>IF('(入力①) 基本情報入力シート'!F49="","",'(入力①) 基本情報入力シート'!F49)</f>
        <v/>
      </c>
      <c r="F28" s="173" t="str">
        <f>IF('(入力①) 基本情報入力シート'!G49="","",'(入力①) 基本情報入力シート'!G49)</f>
        <v/>
      </c>
      <c r="G28" s="173" t="str">
        <f>IF('(入力①) 基本情報入力シート'!H49="","",'(入力①) 基本情報入力シート'!H49)</f>
        <v/>
      </c>
      <c r="H28" s="173" t="str">
        <f>IF('(入力①) 基本情報入力シート'!I49="","",'(入力①) 基本情報入力シート'!I49)</f>
        <v/>
      </c>
      <c r="I28" s="173" t="str">
        <f>IF('(入力①) 基本情報入力シート'!J49="","",'(入力①) 基本情報入力シート'!J49)</f>
        <v/>
      </c>
      <c r="J28" s="173" t="str">
        <f>IF('(入力①) 基本情報入力シート'!K49="","",'(入力①) 基本情報入力シート'!K49)</f>
        <v/>
      </c>
      <c r="K28" s="178" t="str">
        <f>IF('(入力①) 基本情報入力シート'!L49="","",'(入力①) 基本情報入力シート'!L49)</f>
        <v/>
      </c>
      <c r="L28" s="182" t="str">
        <f>IF('(入力①) 基本情報入力シート'!M49="","",'(入力①) 基本情報入力シート'!M49)</f>
        <v/>
      </c>
      <c r="M28" s="182" t="str">
        <f>IF('(入力①) 基本情報入力シート'!R49="","",'(入力①) 基本情報入力シート'!R49)</f>
        <v/>
      </c>
      <c r="N28" s="182" t="str">
        <f>IF('(入力①) 基本情報入力シート'!W49="","",'(入力①) 基本情報入力シート'!W49)</f>
        <v/>
      </c>
      <c r="O28" s="159" t="str">
        <f>IF('(入力①) 基本情報入力シート'!X49="","",'(入力①) 基本情報入力シート'!X49)</f>
        <v/>
      </c>
      <c r="P28" s="198" t="str">
        <f>IF('(入力①) 基本情報入力シート'!Y49="","",'(入力①) 基本情報入力シート'!Y49)</f>
        <v/>
      </c>
      <c r="Q28" s="204" t="str">
        <f>IF('(入力①) 基本情報入力シート'!Z49="","",'(入力①) 基本情報入力シート'!Z49)</f>
        <v/>
      </c>
      <c r="R28" s="252" t="str">
        <f>IF('(入力①) 基本情報入力シート'!AA49="","",'(入力①) 基本情報入力シート'!AA49)</f>
        <v/>
      </c>
      <c r="S28" s="255"/>
      <c r="T28" s="259"/>
      <c r="U28" s="263" t="str">
        <f>IF(P28="","",VLOOKUP(P28,'【参考】数式用'!$A$5:$I$38,MATCH(T28,'【参考】数式用'!$H$4:$I$4,0)+7,0))</f>
        <v/>
      </c>
      <c r="V28" s="269"/>
      <c r="W28" s="225" t="s">
        <v>249</v>
      </c>
      <c r="X28" s="274"/>
      <c r="Y28" s="232" t="s">
        <v>35</v>
      </c>
      <c r="Z28" s="274"/>
      <c r="AA28" s="233" t="s">
        <v>236</v>
      </c>
      <c r="AB28" s="274"/>
      <c r="AC28" s="232" t="s">
        <v>35</v>
      </c>
      <c r="AD28" s="274"/>
      <c r="AE28" s="232" t="s">
        <v>40</v>
      </c>
      <c r="AF28" s="237" t="s">
        <v>70</v>
      </c>
      <c r="AG28" s="238" t="str">
        <f t="shared" si="0"/>
        <v/>
      </c>
      <c r="AH28" s="279" t="s">
        <v>252</v>
      </c>
      <c r="AI28" s="244" t="str">
        <f t="shared" si="1"/>
        <v/>
      </c>
      <c r="AJ28" s="152"/>
      <c r="AK28" s="287" t="str">
        <f t="shared" si="2"/>
        <v>○</v>
      </c>
      <c r="AL28" s="288" t="str">
        <f t="shared" si="3"/>
        <v/>
      </c>
      <c r="AM28" s="289"/>
      <c r="AN28" s="289"/>
      <c r="AO28" s="289"/>
      <c r="AP28" s="289"/>
      <c r="AQ28" s="289"/>
      <c r="AR28" s="289"/>
      <c r="AS28" s="289"/>
      <c r="AT28" s="289"/>
      <c r="AU28" s="290"/>
    </row>
    <row r="29" spans="1:47" ht="33" customHeight="1">
      <c r="A29" s="159">
        <f t="shared" si="4"/>
        <v>18</v>
      </c>
      <c r="B29" s="165" t="str">
        <f>IF('(入力①) 基本情報入力シート'!C50="","",'(入力①) 基本情報入力シート'!C50)</f>
        <v/>
      </c>
      <c r="C29" s="170" t="str">
        <f>IF('(入力①) 基本情報入力シート'!D50="","",'(入力①) 基本情報入力シート'!D50)</f>
        <v/>
      </c>
      <c r="D29" s="173" t="str">
        <f>IF('(入力①) 基本情報入力シート'!E50="","",'(入力①) 基本情報入力シート'!E50)</f>
        <v/>
      </c>
      <c r="E29" s="173" t="str">
        <f>IF('(入力①) 基本情報入力シート'!F50="","",'(入力①) 基本情報入力シート'!F50)</f>
        <v/>
      </c>
      <c r="F29" s="173" t="str">
        <f>IF('(入力①) 基本情報入力シート'!G50="","",'(入力①) 基本情報入力シート'!G50)</f>
        <v/>
      </c>
      <c r="G29" s="173" t="str">
        <f>IF('(入力①) 基本情報入力シート'!H50="","",'(入力①) 基本情報入力シート'!H50)</f>
        <v/>
      </c>
      <c r="H29" s="173" t="str">
        <f>IF('(入力①) 基本情報入力シート'!I50="","",'(入力①) 基本情報入力シート'!I50)</f>
        <v/>
      </c>
      <c r="I29" s="173" t="str">
        <f>IF('(入力①) 基本情報入力シート'!J50="","",'(入力①) 基本情報入力シート'!J50)</f>
        <v/>
      </c>
      <c r="J29" s="173" t="str">
        <f>IF('(入力①) 基本情報入力シート'!K50="","",'(入力①) 基本情報入力シート'!K50)</f>
        <v/>
      </c>
      <c r="K29" s="178" t="str">
        <f>IF('(入力①) 基本情報入力シート'!L50="","",'(入力①) 基本情報入力シート'!L50)</f>
        <v/>
      </c>
      <c r="L29" s="182" t="str">
        <f>IF('(入力①) 基本情報入力シート'!M50="","",'(入力①) 基本情報入力シート'!M50)</f>
        <v/>
      </c>
      <c r="M29" s="182" t="str">
        <f>IF('(入力①) 基本情報入力シート'!R50="","",'(入力①) 基本情報入力シート'!R50)</f>
        <v/>
      </c>
      <c r="N29" s="182" t="str">
        <f>IF('(入力①) 基本情報入力シート'!W50="","",'(入力①) 基本情報入力シート'!W50)</f>
        <v/>
      </c>
      <c r="O29" s="159" t="str">
        <f>IF('(入力①) 基本情報入力シート'!X50="","",'(入力①) 基本情報入力シート'!X50)</f>
        <v/>
      </c>
      <c r="P29" s="198" t="str">
        <f>IF('(入力①) 基本情報入力シート'!Y50="","",'(入力①) 基本情報入力シート'!Y50)</f>
        <v/>
      </c>
      <c r="Q29" s="204" t="str">
        <f>IF('(入力①) 基本情報入力シート'!Z50="","",'(入力①) 基本情報入力シート'!Z50)</f>
        <v/>
      </c>
      <c r="R29" s="252" t="str">
        <f>IF('(入力①) 基本情報入力シート'!AA50="","",'(入力①) 基本情報入力シート'!AA50)</f>
        <v/>
      </c>
      <c r="S29" s="255"/>
      <c r="T29" s="259"/>
      <c r="U29" s="263" t="str">
        <f>IF(P29="","",VLOOKUP(P29,'【参考】数式用'!$A$5:$I$38,MATCH(T29,'【参考】数式用'!$H$4:$I$4,0)+7,0))</f>
        <v/>
      </c>
      <c r="V29" s="269"/>
      <c r="W29" s="225" t="s">
        <v>249</v>
      </c>
      <c r="X29" s="274"/>
      <c r="Y29" s="232" t="s">
        <v>35</v>
      </c>
      <c r="Z29" s="274"/>
      <c r="AA29" s="233" t="s">
        <v>236</v>
      </c>
      <c r="AB29" s="274"/>
      <c r="AC29" s="232" t="s">
        <v>35</v>
      </c>
      <c r="AD29" s="274"/>
      <c r="AE29" s="232" t="s">
        <v>40</v>
      </c>
      <c r="AF29" s="237" t="s">
        <v>70</v>
      </c>
      <c r="AG29" s="238" t="str">
        <f t="shared" si="0"/>
        <v/>
      </c>
      <c r="AH29" s="279" t="s">
        <v>252</v>
      </c>
      <c r="AI29" s="244" t="str">
        <f t="shared" si="1"/>
        <v/>
      </c>
      <c r="AJ29" s="152"/>
      <c r="AK29" s="287" t="str">
        <f t="shared" si="2"/>
        <v>○</v>
      </c>
      <c r="AL29" s="288" t="str">
        <f t="shared" si="3"/>
        <v/>
      </c>
      <c r="AM29" s="289"/>
      <c r="AN29" s="289"/>
      <c r="AO29" s="289"/>
      <c r="AP29" s="289"/>
      <c r="AQ29" s="289"/>
      <c r="AR29" s="289"/>
      <c r="AS29" s="289"/>
      <c r="AT29" s="289"/>
      <c r="AU29" s="290"/>
    </row>
    <row r="30" spans="1:47" ht="33" customHeight="1">
      <c r="A30" s="159">
        <f t="shared" si="4"/>
        <v>19</v>
      </c>
      <c r="B30" s="165" t="str">
        <f>IF('(入力①) 基本情報入力シート'!C51="","",'(入力①) 基本情報入力シート'!C51)</f>
        <v/>
      </c>
      <c r="C30" s="170" t="str">
        <f>IF('(入力①) 基本情報入力シート'!D51="","",'(入力①) 基本情報入力シート'!D51)</f>
        <v/>
      </c>
      <c r="D30" s="173" t="str">
        <f>IF('(入力①) 基本情報入力シート'!E51="","",'(入力①) 基本情報入力シート'!E51)</f>
        <v/>
      </c>
      <c r="E30" s="173" t="str">
        <f>IF('(入力①) 基本情報入力シート'!F51="","",'(入力①) 基本情報入力シート'!F51)</f>
        <v/>
      </c>
      <c r="F30" s="173" t="str">
        <f>IF('(入力①) 基本情報入力シート'!G51="","",'(入力①) 基本情報入力シート'!G51)</f>
        <v/>
      </c>
      <c r="G30" s="173" t="str">
        <f>IF('(入力①) 基本情報入力シート'!H51="","",'(入力①) 基本情報入力シート'!H51)</f>
        <v/>
      </c>
      <c r="H30" s="173" t="str">
        <f>IF('(入力①) 基本情報入力シート'!I51="","",'(入力①) 基本情報入力シート'!I51)</f>
        <v/>
      </c>
      <c r="I30" s="173" t="str">
        <f>IF('(入力①) 基本情報入力シート'!J51="","",'(入力①) 基本情報入力シート'!J51)</f>
        <v/>
      </c>
      <c r="J30" s="173" t="str">
        <f>IF('(入力①) 基本情報入力シート'!K51="","",'(入力①) 基本情報入力シート'!K51)</f>
        <v/>
      </c>
      <c r="K30" s="178" t="str">
        <f>IF('(入力①) 基本情報入力シート'!L51="","",'(入力①) 基本情報入力シート'!L51)</f>
        <v/>
      </c>
      <c r="L30" s="182" t="str">
        <f>IF('(入力①) 基本情報入力シート'!M51="","",'(入力①) 基本情報入力シート'!M51)</f>
        <v/>
      </c>
      <c r="M30" s="182" t="str">
        <f>IF('(入力①) 基本情報入力シート'!R51="","",'(入力①) 基本情報入力シート'!R51)</f>
        <v/>
      </c>
      <c r="N30" s="182" t="str">
        <f>IF('(入力①) 基本情報入力シート'!W51="","",'(入力①) 基本情報入力シート'!W51)</f>
        <v/>
      </c>
      <c r="O30" s="159" t="str">
        <f>IF('(入力①) 基本情報入力シート'!X51="","",'(入力①) 基本情報入力シート'!X51)</f>
        <v/>
      </c>
      <c r="P30" s="198" t="str">
        <f>IF('(入力①) 基本情報入力シート'!Y51="","",'(入力①) 基本情報入力シート'!Y51)</f>
        <v/>
      </c>
      <c r="Q30" s="204" t="str">
        <f>IF('(入力①) 基本情報入力シート'!Z51="","",'(入力①) 基本情報入力シート'!Z51)</f>
        <v/>
      </c>
      <c r="R30" s="252" t="str">
        <f>IF('(入力①) 基本情報入力シート'!AA51="","",'(入力①) 基本情報入力シート'!AA51)</f>
        <v/>
      </c>
      <c r="S30" s="255"/>
      <c r="T30" s="259"/>
      <c r="U30" s="263" t="str">
        <f>IF(P30="","",VLOOKUP(P30,'【参考】数式用'!$A$5:$I$38,MATCH(T30,'【参考】数式用'!$H$4:$I$4,0)+7,0))</f>
        <v/>
      </c>
      <c r="V30" s="269"/>
      <c r="W30" s="225" t="s">
        <v>249</v>
      </c>
      <c r="X30" s="274"/>
      <c r="Y30" s="232" t="s">
        <v>35</v>
      </c>
      <c r="Z30" s="274"/>
      <c r="AA30" s="233" t="s">
        <v>236</v>
      </c>
      <c r="AB30" s="274"/>
      <c r="AC30" s="232" t="s">
        <v>35</v>
      </c>
      <c r="AD30" s="274"/>
      <c r="AE30" s="232" t="s">
        <v>40</v>
      </c>
      <c r="AF30" s="237" t="s">
        <v>70</v>
      </c>
      <c r="AG30" s="238" t="str">
        <f t="shared" si="0"/>
        <v/>
      </c>
      <c r="AH30" s="279" t="s">
        <v>252</v>
      </c>
      <c r="AI30" s="244" t="str">
        <f t="shared" si="1"/>
        <v/>
      </c>
      <c r="AJ30" s="152"/>
      <c r="AK30" s="287" t="str">
        <f t="shared" si="2"/>
        <v>○</v>
      </c>
      <c r="AL30" s="288" t="str">
        <f t="shared" si="3"/>
        <v/>
      </c>
      <c r="AM30" s="289"/>
      <c r="AN30" s="289"/>
      <c r="AO30" s="289"/>
      <c r="AP30" s="289"/>
      <c r="AQ30" s="289"/>
      <c r="AR30" s="289"/>
      <c r="AS30" s="289"/>
      <c r="AT30" s="289"/>
      <c r="AU30" s="290"/>
    </row>
    <row r="31" spans="1:47" ht="33" customHeight="1">
      <c r="A31" s="159">
        <f t="shared" si="4"/>
        <v>20</v>
      </c>
      <c r="B31" s="165" t="str">
        <f>IF('(入力①) 基本情報入力シート'!C52="","",'(入力①) 基本情報入力シート'!C52)</f>
        <v/>
      </c>
      <c r="C31" s="170" t="str">
        <f>IF('(入力①) 基本情報入力シート'!D52="","",'(入力①) 基本情報入力シート'!D52)</f>
        <v/>
      </c>
      <c r="D31" s="173" t="str">
        <f>IF('(入力①) 基本情報入力シート'!E52="","",'(入力①) 基本情報入力シート'!E52)</f>
        <v/>
      </c>
      <c r="E31" s="173" t="str">
        <f>IF('(入力①) 基本情報入力シート'!F52="","",'(入力①) 基本情報入力シート'!F52)</f>
        <v/>
      </c>
      <c r="F31" s="173" t="str">
        <f>IF('(入力①) 基本情報入力シート'!G52="","",'(入力①) 基本情報入力シート'!G52)</f>
        <v/>
      </c>
      <c r="G31" s="173" t="str">
        <f>IF('(入力①) 基本情報入力シート'!H52="","",'(入力①) 基本情報入力シート'!H52)</f>
        <v/>
      </c>
      <c r="H31" s="173" t="str">
        <f>IF('(入力①) 基本情報入力シート'!I52="","",'(入力①) 基本情報入力シート'!I52)</f>
        <v/>
      </c>
      <c r="I31" s="173" t="str">
        <f>IF('(入力①) 基本情報入力シート'!J52="","",'(入力①) 基本情報入力シート'!J52)</f>
        <v/>
      </c>
      <c r="J31" s="173" t="str">
        <f>IF('(入力①) 基本情報入力シート'!K52="","",'(入力①) 基本情報入力シート'!K52)</f>
        <v/>
      </c>
      <c r="K31" s="178" t="str">
        <f>IF('(入力①) 基本情報入力シート'!L52="","",'(入力①) 基本情報入力シート'!L52)</f>
        <v/>
      </c>
      <c r="L31" s="182" t="str">
        <f>IF('(入力①) 基本情報入力シート'!M52="","",'(入力①) 基本情報入力シート'!M52)</f>
        <v/>
      </c>
      <c r="M31" s="182" t="str">
        <f>IF('(入力①) 基本情報入力シート'!R52="","",'(入力①) 基本情報入力シート'!R52)</f>
        <v/>
      </c>
      <c r="N31" s="182" t="str">
        <f>IF('(入力①) 基本情報入力シート'!W52="","",'(入力①) 基本情報入力シート'!W52)</f>
        <v/>
      </c>
      <c r="O31" s="159" t="str">
        <f>IF('(入力①) 基本情報入力シート'!X52="","",'(入力①) 基本情報入力シート'!X52)</f>
        <v/>
      </c>
      <c r="P31" s="198" t="str">
        <f>IF('(入力①) 基本情報入力シート'!Y52="","",'(入力①) 基本情報入力シート'!Y52)</f>
        <v/>
      </c>
      <c r="Q31" s="204" t="str">
        <f>IF('(入力①) 基本情報入力シート'!Z52="","",'(入力①) 基本情報入力シート'!Z52)</f>
        <v/>
      </c>
      <c r="R31" s="252" t="str">
        <f>IF('(入力①) 基本情報入力シート'!AA52="","",'(入力①) 基本情報入力シート'!AA52)</f>
        <v/>
      </c>
      <c r="S31" s="255"/>
      <c r="T31" s="259"/>
      <c r="U31" s="263" t="str">
        <f>IF(P31="","",VLOOKUP(P31,'【参考】数式用'!$A$5:$I$38,MATCH(T31,'【参考】数式用'!$H$4:$I$4,0)+7,0))</f>
        <v/>
      </c>
      <c r="V31" s="269"/>
      <c r="W31" s="225" t="s">
        <v>249</v>
      </c>
      <c r="X31" s="274"/>
      <c r="Y31" s="232" t="s">
        <v>35</v>
      </c>
      <c r="Z31" s="274"/>
      <c r="AA31" s="233" t="s">
        <v>236</v>
      </c>
      <c r="AB31" s="274"/>
      <c r="AC31" s="232" t="s">
        <v>35</v>
      </c>
      <c r="AD31" s="274"/>
      <c r="AE31" s="232" t="s">
        <v>40</v>
      </c>
      <c r="AF31" s="237" t="s">
        <v>70</v>
      </c>
      <c r="AG31" s="238" t="str">
        <f t="shared" si="0"/>
        <v/>
      </c>
      <c r="AH31" s="279" t="s">
        <v>252</v>
      </c>
      <c r="AI31" s="244" t="str">
        <f t="shared" si="1"/>
        <v/>
      </c>
      <c r="AJ31" s="152"/>
      <c r="AK31" s="287" t="str">
        <f t="shared" si="2"/>
        <v>○</v>
      </c>
      <c r="AL31" s="288" t="str">
        <f t="shared" si="3"/>
        <v/>
      </c>
      <c r="AM31" s="289"/>
      <c r="AN31" s="289"/>
      <c r="AO31" s="289"/>
      <c r="AP31" s="289"/>
      <c r="AQ31" s="289"/>
      <c r="AR31" s="289"/>
      <c r="AS31" s="289"/>
      <c r="AT31" s="289"/>
      <c r="AU31" s="290"/>
    </row>
    <row r="32" spans="1:47" ht="33" customHeight="1">
      <c r="A32" s="159">
        <f t="shared" si="4"/>
        <v>21</v>
      </c>
      <c r="B32" s="165" t="str">
        <f>IF('(入力①) 基本情報入力シート'!C53="","",'(入力①) 基本情報入力シート'!C53)</f>
        <v/>
      </c>
      <c r="C32" s="170" t="str">
        <f>IF('(入力①) 基本情報入力シート'!D53="","",'(入力①) 基本情報入力シート'!D53)</f>
        <v/>
      </c>
      <c r="D32" s="173" t="str">
        <f>IF('(入力①) 基本情報入力シート'!E53="","",'(入力①) 基本情報入力シート'!E53)</f>
        <v/>
      </c>
      <c r="E32" s="173" t="str">
        <f>IF('(入力①) 基本情報入力シート'!F53="","",'(入力①) 基本情報入力シート'!F53)</f>
        <v/>
      </c>
      <c r="F32" s="173" t="str">
        <f>IF('(入力①) 基本情報入力シート'!G53="","",'(入力①) 基本情報入力シート'!G53)</f>
        <v/>
      </c>
      <c r="G32" s="173" t="str">
        <f>IF('(入力①) 基本情報入力シート'!H53="","",'(入力①) 基本情報入力シート'!H53)</f>
        <v/>
      </c>
      <c r="H32" s="173" t="str">
        <f>IF('(入力①) 基本情報入力シート'!I53="","",'(入力①) 基本情報入力シート'!I53)</f>
        <v/>
      </c>
      <c r="I32" s="173" t="str">
        <f>IF('(入力①) 基本情報入力シート'!J53="","",'(入力①) 基本情報入力シート'!J53)</f>
        <v/>
      </c>
      <c r="J32" s="173" t="str">
        <f>IF('(入力①) 基本情報入力シート'!K53="","",'(入力①) 基本情報入力シート'!K53)</f>
        <v/>
      </c>
      <c r="K32" s="178" t="str">
        <f>IF('(入力①) 基本情報入力シート'!L53="","",'(入力①) 基本情報入力シート'!L53)</f>
        <v/>
      </c>
      <c r="L32" s="182" t="str">
        <f>IF('(入力①) 基本情報入力シート'!M53="","",'(入力①) 基本情報入力シート'!M53)</f>
        <v/>
      </c>
      <c r="M32" s="182" t="str">
        <f>IF('(入力①) 基本情報入力シート'!R53="","",'(入力①) 基本情報入力シート'!R53)</f>
        <v/>
      </c>
      <c r="N32" s="182" t="str">
        <f>IF('(入力①) 基本情報入力シート'!W53="","",'(入力①) 基本情報入力シート'!W53)</f>
        <v/>
      </c>
      <c r="O32" s="159" t="str">
        <f>IF('(入力①) 基本情報入力シート'!X53="","",'(入力①) 基本情報入力シート'!X53)</f>
        <v/>
      </c>
      <c r="P32" s="198" t="str">
        <f>IF('(入力①) 基本情報入力シート'!Y53="","",'(入力①) 基本情報入力シート'!Y53)</f>
        <v/>
      </c>
      <c r="Q32" s="204" t="str">
        <f>IF('(入力①) 基本情報入力シート'!Z53="","",'(入力①) 基本情報入力シート'!Z53)</f>
        <v/>
      </c>
      <c r="R32" s="252" t="str">
        <f>IF('(入力①) 基本情報入力シート'!AA53="","",'(入力①) 基本情報入力シート'!AA53)</f>
        <v/>
      </c>
      <c r="S32" s="255"/>
      <c r="T32" s="259"/>
      <c r="U32" s="263" t="str">
        <f>IF(P32="","",VLOOKUP(P32,'【参考】数式用'!$A$5:$I$38,MATCH(T32,'【参考】数式用'!$H$4:$I$4,0)+7,0))</f>
        <v/>
      </c>
      <c r="V32" s="269"/>
      <c r="W32" s="225" t="s">
        <v>249</v>
      </c>
      <c r="X32" s="274"/>
      <c r="Y32" s="232" t="s">
        <v>35</v>
      </c>
      <c r="Z32" s="274"/>
      <c r="AA32" s="233" t="s">
        <v>236</v>
      </c>
      <c r="AB32" s="274"/>
      <c r="AC32" s="232" t="s">
        <v>35</v>
      </c>
      <c r="AD32" s="274"/>
      <c r="AE32" s="232" t="s">
        <v>40</v>
      </c>
      <c r="AF32" s="237" t="s">
        <v>70</v>
      </c>
      <c r="AG32" s="238" t="str">
        <f t="shared" si="0"/>
        <v/>
      </c>
      <c r="AH32" s="279" t="s">
        <v>252</v>
      </c>
      <c r="AI32" s="244" t="str">
        <f t="shared" si="1"/>
        <v/>
      </c>
      <c r="AJ32" s="152"/>
      <c r="AK32" s="287" t="str">
        <f t="shared" si="2"/>
        <v>○</v>
      </c>
      <c r="AL32" s="288" t="str">
        <f t="shared" si="3"/>
        <v/>
      </c>
      <c r="AM32" s="289"/>
      <c r="AN32" s="289"/>
      <c r="AO32" s="289"/>
      <c r="AP32" s="289"/>
      <c r="AQ32" s="289"/>
      <c r="AR32" s="289"/>
      <c r="AS32" s="289"/>
      <c r="AT32" s="289"/>
      <c r="AU32" s="290"/>
    </row>
    <row r="33" spans="1:47" ht="33" customHeight="1">
      <c r="A33" s="159">
        <f t="shared" si="4"/>
        <v>22</v>
      </c>
      <c r="B33" s="165" t="str">
        <f>IF('(入力①) 基本情報入力シート'!C54="","",'(入力①) 基本情報入力シート'!C54)</f>
        <v/>
      </c>
      <c r="C33" s="170" t="str">
        <f>IF('(入力①) 基本情報入力シート'!D54="","",'(入力①) 基本情報入力シート'!D54)</f>
        <v/>
      </c>
      <c r="D33" s="173" t="str">
        <f>IF('(入力①) 基本情報入力シート'!E54="","",'(入力①) 基本情報入力シート'!E54)</f>
        <v/>
      </c>
      <c r="E33" s="173" t="str">
        <f>IF('(入力①) 基本情報入力シート'!F54="","",'(入力①) 基本情報入力シート'!F54)</f>
        <v/>
      </c>
      <c r="F33" s="173" t="str">
        <f>IF('(入力①) 基本情報入力シート'!G54="","",'(入力①) 基本情報入力シート'!G54)</f>
        <v/>
      </c>
      <c r="G33" s="173" t="str">
        <f>IF('(入力①) 基本情報入力シート'!H54="","",'(入力①) 基本情報入力シート'!H54)</f>
        <v/>
      </c>
      <c r="H33" s="173" t="str">
        <f>IF('(入力①) 基本情報入力シート'!I54="","",'(入力①) 基本情報入力シート'!I54)</f>
        <v/>
      </c>
      <c r="I33" s="173" t="str">
        <f>IF('(入力①) 基本情報入力シート'!J54="","",'(入力①) 基本情報入力シート'!J54)</f>
        <v/>
      </c>
      <c r="J33" s="173" t="str">
        <f>IF('(入力①) 基本情報入力シート'!K54="","",'(入力①) 基本情報入力シート'!K54)</f>
        <v/>
      </c>
      <c r="K33" s="178" t="str">
        <f>IF('(入力①) 基本情報入力シート'!L54="","",'(入力①) 基本情報入力シート'!L54)</f>
        <v/>
      </c>
      <c r="L33" s="182" t="str">
        <f>IF('(入力①) 基本情報入力シート'!M54="","",'(入力①) 基本情報入力シート'!M54)</f>
        <v/>
      </c>
      <c r="M33" s="182" t="str">
        <f>IF('(入力①) 基本情報入力シート'!R54="","",'(入力①) 基本情報入力シート'!R54)</f>
        <v/>
      </c>
      <c r="N33" s="182" t="str">
        <f>IF('(入力①) 基本情報入力シート'!W54="","",'(入力①) 基本情報入力シート'!W54)</f>
        <v/>
      </c>
      <c r="O33" s="159" t="str">
        <f>IF('(入力①) 基本情報入力シート'!X54="","",'(入力①) 基本情報入力シート'!X54)</f>
        <v/>
      </c>
      <c r="P33" s="198" t="str">
        <f>IF('(入力①) 基本情報入力シート'!Y54="","",'(入力①) 基本情報入力シート'!Y54)</f>
        <v/>
      </c>
      <c r="Q33" s="204" t="str">
        <f>IF('(入力①) 基本情報入力シート'!Z54="","",'(入力①) 基本情報入力シート'!Z54)</f>
        <v/>
      </c>
      <c r="R33" s="252" t="str">
        <f>IF('(入力①) 基本情報入力シート'!AA54="","",'(入力①) 基本情報入力シート'!AA54)</f>
        <v/>
      </c>
      <c r="S33" s="255"/>
      <c r="T33" s="259"/>
      <c r="U33" s="263" t="str">
        <f>IF(P33="","",VLOOKUP(P33,'【参考】数式用'!$A$5:$I$38,MATCH(T33,'【参考】数式用'!$H$4:$I$4,0)+7,0))</f>
        <v/>
      </c>
      <c r="V33" s="269"/>
      <c r="W33" s="225" t="s">
        <v>249</v>
      </c>
      <c r="X33" s="274"/>
      <c r="Y33" s="232" t="s">
        <v>35</v>
      </c>
      <c r="Z33" s="274"/>
      <c r="AA33" s="233" t="s">
        <v>236</v>
      </c>
      <c r="AB33" s="274"/>
      <c r="AC33" s="232" t="s">
        <v>35</v>
      </c>
      <c r="AD33" s="274"/>
      <c r="AE33" s="232" t="s">
        <v>40</v>
      </c>
      <c r="AF33" s="237" t="s">
        <v>70</v>
      </c>
      <c r="AG33" s="238" t="str">
        <f t="shared" si="0"/>
        <v/>
      </c>
      <c r="AH33" s="279" t="s">
        <v>252</v>
      </c>
      <c r="AI33" s="244" t="str">
        <f t="shared" si="1"/>
        <v/>
      </c>
      <c r="AJ33" s="152"/>
      <c r="AK33" s="287" t="str">
        <f t="shared" si="2"/>
        <v>○</v>
      </c>
      <c r="AL33" s="288" t="str">
        <f t="shared" si="3"/>
        <v/>
      </c>
      <c r="AM33" s="289"/>
      <c r="AN33" s="289"/>
      <c r="AO33" s="289"/>
      <c r="AP33" s="289"/>
      <c r="AQ33" s="289"/>
      <c r="AR33" s="289"/>
      <c r="AS33" s="289"/>
      <c r="AT33" s="289"/>
      <c r="AU33" s="290"/>
    </row>
    <row r="34" spans="1:47" ht="33" customHeight="1">
      <c r="A34" s="159">
        <f t="shared" si="4"/>
        <v>23</v>
      </c>
      <c r="B34" s="165" t="str">
        <f>IF('(入力①) 基本情報入力シート'!C55="","",'(入力①) 基本情報入力シート'!C55)</f>
        <v/>
      </c>
      <c r="C34" s="170" t="str">
        <f>IF('(入力①) 基本情報入力シート'!D55="","",'(入力①) 基本情報入力シート'!D55)</f>
        <v/>
      </c>
      <c r="D34" s="173" t="str">
        <f>IF('(入力①) 基本情報入力シート'!E55="","",'(入力①) 基本情報入力シート'!E55)</f>
        <v/>
      </c>
      <c r="E34" s="173" t="str">
        <f>IF('(入力①) 基本情報入力シート'!F55="","",'(入力①) 基本情報入力シート'!F55)</f>
        <v/>
      </c>
      <c r="F34" s="173" t="str">
        <f>IF('(入力①) 基本情報入力シート'!G55="","",'(入力①) 基本情報入力シート'!G55)</f>
        <v/>
      </c>
      <c r="G34" s="173" t="str">
        <f>IF('(入力①) 基本情報入力シート'!H55="","",'(入力①) 基本情報入力シート'!H55)</f>
        <v/>
      </c>
      <c r="H34" s="173" t="str">
        <f>IF('(入力①) 基本情報入力シート'!I55="","",'(入力①) 基本情報入力シート'!I55)</f>
        <v/>
      </c>
      <c r="I34" s="173" t="str">
        <f>IF('(入力①) 基本情報入力シート'!J55="","",'(入力①) 基本情報入力シート'!J55)</f>
        <v/>
      </c>
      <c r="J34" s="173" t="str">
        <f>IF('(入力①) 基本情報入力シート'!K55="","",'(入力①) 基本情報入力シート'!K55)</f>
        <v/>
      </c>
      <c r="K34" s="178" t="str">
        <f>IF('(入力①) 基本情報入力シート'!L55="","",'(入力①) 基本情報入力シート'!L55)</f>
        <v/>
      </c>
      <c r="L34" s="182" t="str">
        <f>IF('(入力①) 基本情報入力シート'!M55="","",'(入力①) 基本情報入力シート'!M55)</f>
        <v/>
      </c>
      <c r="M34" s="182" t="str">
        <f>IF('(入力①) 基本情報入力シート'!R55="","",'(入力①) 基本情報入力シート'!R55)</f>
        <v/>
      </c>
      <c r="N34" s="182" t="str">
        <f>IF('(入力①) 基本情報入力シート'!W55="","",'(入力①) 基本情報入力シート'!W55)</f>
        <v/>
      </c>
      <c r="O34" s="159" t="str">
        <f>IF('(入力①) 基本情報入力シート'!X55="","",'(入力①) 基本情報入力シート'!X55)</f>
        <v/>
      </c>
      <c r="P34" s="198" t="str">
        <f>IF('(入力①) 基本情報入力シート'!Y55="","",'(入力①) 基本情報入力シート'!Y55)</f>
        <v/>
      </c>
      <c r="Q34" s="204" t="str">
        <f>IF('(入力①) 基本情報入力シート'!Z55="","",'(入力①) 基本情報入力シート'!Z55)</f>
        <v/>
      </c>
      <c r="R34" s="252" t="str">
        <f>IF('(入力①) 基本情報入力シート'!AA55="","",'(入力①) 基本情報入力シート'!AA55)</f>
        <v/>
      </c>
      <c r="S34" s="255"/>
      <c r="T34" s="259"/>
      <c r="U34" s="263" t="str">
        <f>IF(P34="","",VLOOKUP(P34,'【参考】数式用'!$A$5:$I$38,MATCH(T34,'【参考】数式用'!$H$4:$I$4,0)+7,0))</f>
        <v/>
      </c>
      <c r="V34" s="269"/>
      <c r="W34" s="225" t="s">
        <v>249</v>
      </c>
      <c r="X34" s="274"/>
      <c r="Y34" s="232" t="s">
        <v>35</v>
      </c>
      <c r="Z34" s="274"/>
      <c r="AA34" s="233" t="s">
        <v>236</v>
      </c>
      <c r="AB34" s="274"/>
      <c r="AC34" s="232" t="s">
        <v>35</v>
      </c>
      <c r="AD34" s="274"/>
      <c r="AE34" s="232" t="s">
        <v>40</v>
      </c>
      <c r="AF34" s="237" t="s">
        <v>70</v>
      </c>
      <c r="AG34" s="238" t="str">
        <f t="shared" si="0"/>
        <v/>
      </c>
      <c r="AH34" s="279" t="s">
        <v>252</v>
      </c>
      <c r="AI34" s="244" t="str">
        <f t="shared" si="1"/>
        <v/>
      </c>
      <c r="AJ34" s="152"/>
      <c r="AK34" s="287" t="str">
        <f t="shared" si="2"/>
        <v>○</v>
      </c>
      <c r="AL34" s="288" t="str">
        <f t="shared" si="3"/>
        <v/>
      </c>
      <c r="AM34" s="289"/>
      <c r="AN34" s="289"/>
      <c r="AO34" s="289"/>
      <c r="AP34" s="289"/>
      <c r="AQ34" s="289"/>
      <c r="AR34" s="289"/>
      <c r="AS34" s="289"/>
      <c r="AT34" s="289"/>
      <c r="AU34" s="290"/>
    </row>
    <row r="35" spans="1:47" ht="33" customHeight="1">
      <c r="A35" s="159">
        <f t="shared" si="4"/>
        <v>24</v>
      </c>
      <c r="B35" s="165" t="str">
        <f>IF('(入力①) 基本情報入力シート'!C56="","",'(入力①) 基本情報入力シート'!C56)</f>
        <v/>
      </c>
      <c r="C35" s="170" t="str">
        <f>IF('(入力①) 基本情報入力シート'!D56="","",'(入力①) 基本情報入力シート'!D56)</f>
        <v/>
      </c>
      <c r="D35" s="173" t="str">
        <f>IF('(入力①) 基本情報入力シート'!E56="","",'(入力①) 基本情報入力シート'!E56)</f>
        <v/>
      </c>
      <c r="E35" s="173" t="str">
        <f>IF('(入力①) 基本情報入力シート'!F56="","",'(入力①) 基本情報入力シート'!F56)</f>
        <v/>
      </c>
      <c r="F35" s="173" t="str">
        <f>IF('(入力①) 基本情報入力シート'!G56="","",'(入力①) 基本情報入力シート'!G56)</f>
        <v/>
      </c>
      <c r="G35" s="173" t="str">
        <f>IF('(入力①) 基本情報入力シート'!H56="","",'(入力①) 基本情報入力シート'!H56)</f>
        <v/>
      </c>
      <c r="H35" s="173" t="str">
        <f>IF('(入力①) 基本情報入力シート'!I56="","",'(入力①) 基本情報入力シート'!I56)</f>
        <v/>
      </c>
      <c r="I35" s="173" t="str">
        <f>IF('(入力①) 基本情報入力シート'!J56="","",'(入力①) 基本情報入力シート'!J56)</f>
        <v/>
      </c>
      <c r="J35" s="173" t="str">
        <f>IF('(入力①) 基本情報入力シート'!K56="","",'(入力①) 基本情報入力シート'!K56)</f>
        <v/>
      </c>
      <c r="K35" s="178" t="str">
        <f>IF('(入力①) 基本情報入力シート'!L56="","",'(入力①) 基本情報入力シート'!L56)</f>
        <v/>
      </c>
      <c r="L35" s="182" t="str">
        <f>IF('(入力①) 基本情報入力シート'!M56="","",'(入力①) 基本情報入力シート'!M56)</f>
        <v/>
      </c>
      <c r="M35" s="182" t="str">
        <f>IF('(入力①) 基本情報入力シート'!R56="","",'(入力①) 基本情報入力シート'!R56)</f>
        <v/>
      </c>
      <c r="N35" s="182" t="str">
        <f>IF('(入力①) 基本情報入力シート'!W56="","",'(入力①) 基本情報入力シート'!W56)</f>
        <v/>
      </c>
      <c r="O35" s="159" t="str">
        <f>IF('(入力①) 基本情報入力シート'!X56="","",'(入力①) 基本情報入力シート'!X56)</f>
        <v/>
      </c>
      <c r="P35" s="198" t="str">
        <f>IF('(入力①) 基本情報入力シート'!Y56="","",'(入力①) 基本情報入力シート'!Y56)</f>
        <v/>
      </c>
      <c r="Q35" s="204" t="str">
        <f>IF('(入力①) 基本情報入力シート'!Z56="","",'(入力①) 基本情報入力シート'!Z56)</f>
        <v/>
      </c>
      <c r="R35" s="252" t="str">
        <f>IF('(入力①) 基本情報入力シート'!AA56="","",'(入力①) 基本情報入力シート'!AA56)</f>
        <v/>
      </c>
      <c r="S35" s="255"/>
      <c r="T35" s="259"/>
      <c r="U35" s="263" t="str">
        <f>IF(P35="","",VLOOKUP(P35,'【参考】数式用'!$A$5:$I$38,MATCH(T35,'【参考】数式用'!$H$4:$I$4,0)+7,0))</f>
        <v/>
      </c>
      <c r="V35" s="269"/>
      <c r="W35" s="225" t="s">
        <v>249</v>
      </c>
      <c r="X35" s="274"/>
      <c r="Y35" s="232" t="s">
        <v>35</v>
      </c>
      <c r="Z35" s="274"/>
      <c r="AA35" s="233" t="s">
        <v>236</v>
      </c>
      <c r="AB35" s="274"/>
      <c r="AC35" s="232" t="s">
        <v>35</v>
      </c>
      <c r="AD35" s="274"/>
      <c r="AE35" s="232" t="s">
        <v>40</v>
      </c>
      <c r="AF35" s="237" t="s">
        <v>70</v>
      </c>
      <c r="AG35" s="238" t="str">
        <f t="shared" si="0"/>
        <v/>
      </c>
      <c r="AH35" s="279" t="s">
        <v>252</v>
      </c>
      <c r="AI35" s="244" t="str">
        <f t="shared" si="1"/>
        <v/>
      </c>
      <c r="AJ35" s="152"/>
      <c r="AK35" s="287" t="str">
        <f t="shared" si="2"/>
        <v>○</v>
      </c>
      <c r="AL35" s="288" t="str">
        <f t="shared" si="3"/>
        <v/>
      </c>
      <c r="AM35" s="289"/>
      <c r="AN35" s="289"/>
      <c r="AO35" s="289"/>
      <c r="AP35" s="289"/>
      <c r="AQ35" s="289"/>
      <c r="AR35" s="289"/>
      <c r="AS35" s="289"/>
      <c r="AT35" s="289"/>
      <c r="AU35" s="290"/>
    </row>
    <row r="36" spans="1:47" ht="33" customHeight="1">
      <c r="A36" s="159">
        <f t="shared" si="4"/>
        <v>25</v>
      </c>
      <c r="B36" s="165" t="str">
        <f>IF('(入力①) 基本情報入力シート'!C57="","",'(入力①) 基本情報入力シート'!C57)</f>
        <v/>
      </c>
      <c r="C36" s="170" t="str">
        <f>IF('(入力①) 基本情報入力シート'!D57="","",'(入力①) 基本情報入力シート'!D57)</f>
        <v/>
      </c>
      <c r="D36" s="173" t="str">
        <f>IF('(入力①) 基本情報入力シート'!E57="","",'(入力①) 基本情報入力シート'!E57)</f>
        <v/>
      </c>
      <c r="E36" s="173" t="str">
        <f>IF('(入力①) 基本情報入力シート'!F57="","",'(入力①) 基本情報入力シート'!F57)</f>
        <v/>
      </c>
      <c r="F36" s="173" t="str">
        <f>IF('(入力①) 基本情報入力シート'!G57="","",'(入力①) 基本情報入力シート'!G57)</f>
        <v/>
      </c>
      <c r="G36" s="173" t="str">
        <f>IF('(入力①) 基本情報入力シート'!H57="","",'(入力①) 基本情報入力シート'!H57)</f>
        <v/>
      </c>
      <c r="H36" s="173" t="str">
        <f>IF('(入力①) 基本情報入力シート'!I57="","",'(入力①) 基本情報入力シート'!I57)</f>
        <v/>
      </c>
      <c r="I36" s="173" t="str">
        <f>IF('(入力①) 基本情報入力シート'!J57="","",'(入力①) 基本情報入力シート'!J57)</f>
        <v/>
      </c>
      <c r="J36" s="173" t="str">
        <f>IF('(入力①) 基本情報入力シート'!K57="","",'(入力①) 基本情報入力シート'!K57)</f>
        <v/>
      </c>
      <c r="K36" s="178" t="str">
        <f>IF('(入力①) 基本情報入力シート'!L57="","",'(入力①) 基本情報入力シート'!L57)</f>
        <v/>
      </c>
      <c r="L36" s="182" t="str">
        <f>IF('(入力①) 基本情報入力シート'!M57="","",'(入力①) 基本情報入力シート'!M57)</f>
        <v/>
      </c>
      <c r="M36" s="182" t="str">
        <f>IF('(入力①) 基本情報入力シート'!R57="","",'(入力①) 基本情報入力シート'!R57)</f>
        <v/>
      </c>
      <c r="N36" s="182" t="str">
        <f>IF('(入力①) 基本情報入力シート'!W57="","",'(入力①) 基本情報入力シート'!W57)</f>
        <v/>
      </c>
      <c r="O36" s="159" t="str">
        <f>IF('(入力①) 基本情報入力シート'!X57="","",'(入力①) 基本情報入力シート'!X57)</f>
        <v/>
      </c>
      <c r="P36" s="198" t="str">
        <f>IF('(入力①) 基本情報入力シート'!Y57="","",'(入力①) 基本情報入力シート'!Y57)</f>
        <v/>
      </c>
      <c r="Q36" s="204" t="str">
        <f>IF('(入力①) 基本情報入力シート'!Z57="","",'(入力①) 基本情報入力シート'!Z57)</f>
        <v/>
      </c>
      <c r="R36" s="252" t="str">
        <f>IF('(入力①) 基本情報入力シート'!AA57="","",'(入力①) 基本情報入力シート'!AA57)</f>
        <v/>
      </c>
      <c r="S36" s="255"/>
      <c r="T36" s="259"/>
      <c r="U36" s="263" t="str">
        <f>IF(P36="","",VLOOKUP(P36,'【参考】数式用'!$A$5:$I$38,MATCH(T36,'【参考】数式用'!$H$4:$I$4,0)+7,0))</f>
        <v/>
      </c>
      <c r="V36" s="269"/>
      <c r="W36" s="225" t="s">
        <v>249</v>
      </c>
      <c r="X36" s="274"/>
      <c r="Y36" s="232" t="s">
        <v>35</v>
      </c>
      <c r="Z36" s="274"/>
      <c r="AA36" s="233" t="s">
        <v>236</v>
      </c>
      <c r="AB36" s="274"/>
      <c r="AC36" s="232" t="s">
        <v>35</v>
      </c>
      <c r="AD36" s="274"/>
      <c r="AE36" s="232" t="s">
        <v>40</v>
      </c>
      <c r="AF36" s="237" t="s">
        <v>70</v>
      </c>
      <c r="AG36" s="238" t="str">
        <f t="shared" si="0"/>
        <v/>
      </c>
      <c r="AH36" s="279" t="s">
        <v>252</v>
      </c>
      <c r="AI36" s="244" t="str">
        <f t="shared" si="1"/>
        <v/>
      </c>
      <c r="AJ36" s="152"/>
      <c r="AK36" s="287" t="str">
        <f t="shared" si="2"/>
        <v>○</v>
      </c>
      <c r="AL36" s="288" t="str">
        <f t="shared" si="3"/>
        <v/>
      </c>
      <c r="AM36" s="289"/>
      <c r="AN36" s="289"/>
      <c r="AO36" s="289"/>
      <c r="AP36" s="289"/>
      <c r="AQ36" s="289"/>
      <c r="AR36" s="289"/>
      <c r="AS36" s="289"/>
      <c r="AT36" s="289"/>
      <c r="AU36" s="290"/>
    </row>
    <row r="37" spans="1:47" ht="33" customHeight="1">
      <c r="A37" s="159">
        <f t="shared" si="4"/>
        <v>26</v>
      </c>
      <c r="B37" s="165" t="str">
        <f>IF('(入力①) 基本情報入力シート'!C58="","",'(入力①) 基本情報入力シート'!C58)</f>
        <v/>
      </c>
      <c r="C37" s="170" t="str">
        <f>IF('(入力①) 基本情報入力シート'!D58="","",'(入力①) 基本情報入力シート'!D58)</f>
        <v/>
      </c>
      <c r="D37" s="173" t="str">
        <f>IF('(入力①) 基本情報入力シート'!E58="","",'(入力①) 基本情報入力シート'!E58)</f>
        <v/>
      </c>
      <c r="E37" s="173" t="str">
        <f>IF('(入力①) 基本情報入力シート'!F58="","",'(入力①) 基本情報入力シート'!F58)</f>
        <v/>
      </c>
      <c r="F37" s="173" t="str">
        <f>IF('(入力①) 基本情報入力シート'!G58="","",'(入力①) 基本情報入力シート'!G58)</f>
        <v/>
      </c>
      <c r="G37" s="173" t="str">
        <f>IF('(入力①) 基本情報入力シート'!H58="","",'(入力①) 基本情報入力シート'!H58)</f>
        <v/>
      </c>
      <c r="H37" s="173" t="str">
        <f>IF('(入力①) 基本情報入力シート'!I58="","",'(入力①) 基本情報入力シート'!I58)</f>
        <v/>
      </c>
      <c r="I37" s="173" t="str">
        <f>IF('(入力①) 基本情報入力シート'!J58="","",'(入力①) 基本情報入力シート'!J58)</f>
        <v/>
      </c>
      <c r="J37" s="173" t="str">
        <f>IF('(入力①) 基本情報入力シート'!K58="","",'(入力①) 基本情報入力シート'!K58)</f>
        <v/>
      </c>
      <c r="K37" s="178" t="str">
        <f>IF('(入力①) 基本情報入力シート'!L58="","",'(入力①) 基本情報入力シート'!L58)</f>
        <v/>
      </c>
      <c r="L37" s="182" t="str">
        <f>IF('(入力①) 基本情報入力シート'!M58="","",'(入力①) 基本情報入力シート'!M58)</f>
        <v/>
      </c>
      <c r="M37" s="182" t="str">
        <f>IF('(入力①) 基本情報入力シート'!R58="","",'(入力①) 基本情報入力シート'!R58)</f>
        <v/>
      </c>
      <c r="N37" s="182" t="str">
        <f>IF('(入力①) 基本情報入力シート'!W58="","",'(入力①) 基本情報入力シート'!W58)</f>
        <v/>
      </c>
      <c r="O37" s="159" t="str">
        <f>IF('(入力①) 基本情報入力シート'!X58="","",'(入力①) 基本情報入力シート'!X58)</f>
        <v/>
      </c>
      <c r="P37" s="198" t="str">
        <f>IF('(入力①) 基本情報入力シート'!Y58="","",'(入力①) 基本情報入力シート'!Y58)</f>
        <v/>
      </c>
      <c r="Q37" s="204" t="str">
        <f>IF('(入力①) 基本情報入力シート'!Z58="","",'(入力①) 基本情報入力シート'!Z58)</f>
        <v/>
      </c>
      <c r="R37" s="252" t="str">
        <f>IF('(入力①) 基本情報入力シート'!AA58="","",'(入力①) 基本情報入力シート'!AA58)</f>
        <v/>
      </c>
      <c r="S37" s="255"/>
      <c r="T37" s="259"/>
      <c r="U37" s="263" t="str">
        <f>IF(P37="","",VLOOKUP(P37,'【参考】数式用'!$A$5:$I$38,MATCH(T37,'【参考】数式用'!$H$4:$I$4,0)+7,0))</f>
        <v/>
      </c>
      <c r="V37" s="269"/>
      <c r="W37" s="225" t="s">
        <v>249</v>
      </c>
      <c r="X37" s="274"/>
      <c r="Y37" s="232" t="s">
        <v>35</v>
      </c>
      <c r="Z37" s="274"/>
      <c r="AA37" s="233" t="s">
        <v>236</v>
      </c>
      <c r="AB37" s="274"/>
      <c r="AC37" s="232" t="s">
        <v>35</v>
      </c>
      <c r="AD37" s="274"/>
      <c r="AE37" s="232" t="s">
        <v>40</v>
      </c>
      <c r="AF37" s="237" t="s">
        <v>70</v>
      </c>
      <c r="AG37" s="238" t="str">
        <f t="shared" si="0"/>
        <v/>
      </c>
      <c r="AH37" s="279" t="s">
        <v>252</v>
      </c>
      <c r="AI37" s="244" t="str">
        <f t="shared" si="1"/>
        <v/>
      </c>
      <c r="AJ37" s="152"/>
      <c r="AK37" s="287" t="str">
        <f t="shared" si="2"/>
        <v>○</v>
      </c>
      <c r="AL37" s="288" t="str">
        <f t="shared" si="3"/>
        <v/>
      </c>
      <c r="AM37" s="289"/>
      <c r="AN37" s="289"/>
      <c r="AO37" s="289"/>
      <c r="AP37" s="289"/>
      <c r="AQ37" s="289"/>
      <c r="AR37" s="289"/>
      <c r="AS37" s="289"/>
      <c r="AT37" s="289"/>
      <c r="AU37" s="290"/>
    </row>
    <row r="38" spans="1:47" ht="33" customHeight="1">
      <c r="A38" s="159">
        <f t="shared" si="4"/>
        <v>27</v>
      </c>
      <c r="B38" s="165" t="str">
        <f>IF('(入力①) 基本情報入力シート'!C59="","",'(入力①) 基本情報入力シート'!C59)</f>
        <v/>
      </c>
      <c r="C38" s="170" t="str">
        <f>IF('(入力①) 基本情報入力シート'!D59="","",'(入力①) 基本情報入力シート'!D59)</f>
        <v/>
      </c>
      <c r="D38" s="173" t="str">
        <f>IF('(入力①) 基本情報入力シート'!E59="","",'(入力①) 基本情報入力シート'!E59)</f>
        <v/>
      </c>
      <c r="E38" s="173" t="str">
        <f>IF('(入力①) 基本情報入力シート'!F59="","",'(入力①) 基本情報入力シート'!F59)</f>
        <v/>
      </c>
      <c r="F38" s="173" t="str">
        <f>IF('(入力①) 基本情報入力シート'!G59="","",'(入力①) 基本情報入力シート'!G59)</f>
        <v/>
      </c>
      <c r="G38" s="173" t="str">
        <f>IF('(入力①) 基本情報入力シート'!H59="","",'(入力①) 基本情報入力シート'!H59)</f>
        <v/>
      </c>
      <c r="H38" s="173" t="str">
        <f>IF('(入力①) 基本情報入力シート'!I59="","",'(入力①) 基本情報入力シート'!I59)</f>
        <v/>
      </c>
      <c r="I38" s="173" t="str">
        <f>IF('(入力①) 基本情報入力シート'!J59="","",'(入力①) 基本情報入力シート'!J59)</f>
        <v/>
      </c>
      <c r="J38" s="173" t="str">
        <f>IF('(入力①) 基本情報入力シート'!K59="","",'(入力①) 基本情報入力シート'!K59)</f>
        <v/>
      </c>
      <c r="K38" s="178" t="str">
        <f>IF('(入力①) 基本情報入力シート'!L59="","",'(入力①) 基本情報入力シート'!L59)</f>
        <v/>
      </c>
      <c r="L38" s="182" t="str">
        <f>IF('(入力①) 基本情報入力シート'!M59="","",'(入力①) 基本情報入力シート'!M59)</f>
        <v/>
      </c>
      <c r="M38" s="182" t="str">
        <f>IF('(入力①) 基本情報入力シート'!R59="","",'(入力①) 基本情報入力シート'!R59)</f>
        <v/>
      </c>
      <c r="N38" s="182" t="str">
        <f>IF('(入力①) 基本情報入力シート'!W59="","",'(入力①) 基本情報入力シート'!W59)</f>
        <v/>
      </c>
      <c r="O38" s="159" t="str">
        <f>IF('(入力①) 基本情報入力シート'!X59="","",'(入力①) 基本情報入力シート'!X59)</f>
        <v/>
      </c>
      <c r="P38" s="198" t="str">
        <f>IF('(入力①) 基本情報入力シート'!Y59="","",'(入力①) 基本情報入力シート'!Y59)</f>
        <v/>
      </c>
      <c r="Q38" s="204" t="str">
        <f>IF('(入力①) 基本情報入力シート'!Z59="","",'(入力①) 基本情報入力シート'!Z59)</f>
        <v/>
      </c>
      <c r="R38" s="252" t="str">
        <f>IF('(入力①) 基本情報入力シート'!AA59="","",'(入力①) 基本情報入力シート'!AA59)</f>
        <v/>
      </c>
      <c r="S38" s="255"/>
      <c r="T38" s="259"/>
      <c r="U38" s="263" t="str">
        <f>IF(P38="","",VLOOKUP(P38,'【参考】数式用'!$A$5:$I$38,MATCH(T38,'【参考】数式用'!$H$4:$I$4,0)+7,0))</f>
        <v/>
      </c>
      <c r="V38" s="269"/>
      <c r="W38" s="225" t="s">
        <v>249</v>
      </c>
      <c r="X38" s="274"/>
      <c r="Y38" s="232" t="s">
        <v>35</v>
      </c>
      <c r="Z38" s="274"/>
      <c r="AA38" s="233" t="s">
        <v>236</v>
      </c>
      <c r="AB38" s="274"/>
      <c r="AC38" s="232" t="s">
        <v>35</v>
      </c>
      <c r="AD38" s="274"/>
      <c r="AE38" s="232" t="s">
        <v>40</v>
      </c>
      <c r="AF38" s="237" t="s">
        <v>70</v>
      </c>
      <c r="AG38" s="238" t="str">
        <f t="shared" si="0"/>
        <v/>
      </c>
      <c r="AH38" s="279" t="s">
        <v>252</v>
      </c>
      <c r="AI38" s="244" t="str">
        <f t="shared" si="1"/>
        <v/>
      </c>
      <c r="AJ38" s="152"/>
      <c r="AK38" s="287" t="str">
        <f t="shared" si="2"/>
        <v>○</v>
      </c>
      <c r="AL38" s="288" t="str">
        <f t="shared" si="3"/>
        <v/>
      </c>
      <c r="AM38" s="289"/>
      <c r="AN38" s="289"/>
      <c r="AO38" s="289"/>
      <c r="AP38" s="289"/>
      <c r="AQ38" s="289"/>
      <c r="AR38" s="289"/>
      <c r="AS38" s="289"/>
      <c r="AT38" s="289"/>
      <c r="AU38" s="290"/>
    </row>
    <row r="39" spans="1:47" ht="33" customHeight="1">
      <c r="A39" s="159">
        <f t="shared" si="4"/>
        <v>28</v>
      </c>
      <c r="B39" s="165" t="str">
        <f>IF('(入力①) 基本情報入力シート'!C60="","",'(入力①) 基本情報入力シート'!C60)</f>
        <v/>
      </c>
      <c r="C39" s="170" t="str">
        <f>IF('(入力①) 基本情報入力シート'!D60="","",'(入力①) 基本情報入力シート'!D60)</f>
        <v/>
      </c>
      <c r="D39" s="173" t="str">
        <f>IF('(入力①) 基本情報入力シート'!E60="","",'(入力①) 基本情報入力シート'!E60)</f>
        <v/>
      </c>
      <c r="E39" s="173" t="str">
        <f>IF('(入力①) 基本情報入力シート'!F60="","",'(入力①) 基本情報入力シート'!F60)</f>
        <v/>
      </c>
      <c r="F39" s="173" t="str">
        <f>IF('(入力①) 基本情報入力シート'!G60="","",'(入力①) 基本情報入力シート'!G60)</f>
        <v/>
      </c>
      <c r="G39" s="173" t="str">
        <f>IF('(入力①) 基本情報入力シート'!H60="","",'(入力①) 基本情報入力シート'!H60)</f>
        <v/>
      </c>
      <c r="H39" s="173" t="str">
        <f>IF('(入力①) 基本情報入力シート'!I60="","",'(入力①) 基本情報入力シート'!I60)</f>
        <v/>
      </c>
      <c r="I39" s="173" t="str">
        <f>IF('(入力①) 基本情報入力シート'!J60="","",'(入力①) 基本情報入力シート'!J60)</f>
        <v/>
      </c>
      <c r="J39" s="173" t="str">
        <f>IF('(入力①) 基本情報入力シート'!K60="","",'(入力①) 基本情報入力シート'!K60)</f>
        <v/>
      </c>
      <c r="K39" s="178" t="str">
        <f>IF('(入力①) 基本情報入力シート'!L60="","",'(入力①) 基本情報入力シート'!L60)</f>
        <v/>
      </c>
      <c r="L39" s="182" t="str">
        <f>IF('(入力①) 基本情報入力シート'!M60="","",'(入力①) 基本情報入力シート'!M60)</f>
        <v/>
      </c>
      <c r="M39" s="182" t="str">
        <f>IF('(入力①) 基本情報入力シート'!R60="","",'(入力①) 基本情報入力シート'!R60)</f>
        <v/>
      </c>
      <c r="N39" s="182" t="str">
        <f>IF('(入力①) 基本情報入力シート'!W60="","",'(入力①) 基本情報入力シート'!W60)</f>
        <v/>
      </c>
      <c r="O39" s="159" t="str">
        <f>IF('(入力①) 基本情報入力シート'!X60="","",'(入力①) 基本情報入力シート'!X60)</f>
        <v/>
      </c>
      <c r="P39" s="198" t="str">
        <f>IF('(入力①) 基本情報入力シート'!Y60="","",'(入力①) 基本情報入力シート'!Y60)</f>
        <v/>
      </c>
      <c r="Q39" s="204" t="str">
        <f>IF('(入力①) 基本情報入力シート'!Z60="","",'(入力①) 基本情報入力シート'!Z60)</f>
        <v/>
      </c>
      <c r="R39" s="252" t="str">
        <f>IF('(入力①) 基本情報入力シート'!AA60="","",'(入力①) 基本情報入力シート'!AA60)</f>
        <v/>
      </c>
      <c r="S39" s="255"/>
      <c r="T39" s="259"/>
      <c r="U39" s="263" t="str">
        <f>IF(P39="","",VLOOKUP(P39,'【参考】数式用'!$A$5:$I$38,MATCH(T39,'【参考】数式用'!$H$4:$I$4,0)+7,0))</f>
        <v/>
      </c>
      <c r="V39" s="269"/>
      <c r="W39" s="225" t="s">
        <v>249</v>
      </c>
      <c r="X39" s="274"/>
      <c r="Y39" s="232" t="s">
        <v>35</v>
      </c>
      <c r="Z39" s="274"/>
      <c r="AA39" s="233" t="s">
        <v>236</v>
      </c>
      <c r="AB39" s="274"/>
      <c r="AC39" s="232" t="s">
        <v>35</v>
      </c>
      <c r="AD39" s="274"/>
      <c r="AE39" s="232" t="s">
        <v>40</v>
      </c>
      <c r="AF39" s="237" t="s">
        <v>70</v>
      </c>
      <c r="AG39" s="238" t="str">
        <f t="shared" si="0"/>
        <v/>
      </c>
      <c r="AH39" s="279" t="s">
        <v>252</v>
      </c>
      <c r="AI39" s="244" t="str">
        <f t="shared" si="1"/>
        <v/>
      </c>
      <c r="AJ39" s="152"/>
      <c r="AK39" s="287" t="str">
        <f t="shared" si="2"/>
        <v>○</v>
      </c>
      <c r="AL39" s="288" t="str">
        <f t="shared" si="3"/>
        <v/>
      </c>
      <c r="AM39" s="289"/>
      <c r="AN39" s="289"/>
      <c r="AO39" s="289"/>
      <c r="AP39" s="289"/>
      <c r="AQ39" s="289"/>
      <c r="AR39" s="289"/>
      <c r="AS39" s="289"/>
      <c r="AT39" s="289"/>
      <c r="AU39" s="290"/>
    </row>
    <row r="40" spans="1:47" ht="33" customHeight="1">
      <c r="A40" s="159">
        <f t="shared" si="4"/>
        <v>29</v>
      </c>
      <c r="B40" s="165" t="str">
        <f>IF('(入力①) 基本情報入力シート'!C61="","",'(入力①) 基本情報入力シート'!C61)</f>
        <v/>
      </c>
      <c r="C40" s="170" t="str">
        <f>IF('(入力①) 基本情報入力シート'!D61="","",'(入力①) 基本情報入力シート'!D61)</f>
        <v/>
      </c>
      <c r="D40" s="173" t="str">
        <f>IF('(入力①) 基本情報入力シート'!E61="","",'(入力①) 基本情報入力シート'!E61)</f>
        <v/>
      </c>
      <c r="E40" s="173" t="str">
        <f>IF('(入力①) 基本情報入力シート'!F61="","",'(入力①) 基本情報入力シート'!F61)</f>
        <v/>
      </c>
      <c r="F40" s="173" t="str">
        <f>IF('(入力①) 基本情報入力シート'!G61="","",'(入力①) 基本情報入力シート'!G61)</f>
        <v/>
      </c>
      <c r="G40" s="173" t="str">
        <f>IF('(入力①) 基本情報入力シート'!H61="","",'(入力①) 基本情報入力シート'!H61)</f>
        <v/>
      </c>
      <c r="H40" s="173" t="str">
        <f>IF('(入力①) 基本情報入力シート'!I61="","",'(入力①) 基本情報入力シート'!I61)</f>
        <v/>
      </c>
      <c r="I40" s="173" t="str">
        <f>IF('(入力①) 基本情報入力シート'!J61="","",'(入力①) 基本情報入力シート'!J61)</f>
        <v/>
      </c>
      <c r="J40" s="173" t="str">
        <f>IF('(入力①) 基本情報入力シート'!K61="","",'(入力①) 基本情報入力シート'!K61)</f>
        <v/>
      </c>
      <c r="K40" s="178" t="str">
        <f>IF('(入力①) 基本情報入力シート'!L61="","",'(入力①) 基本情報入力シート'!L61)</f>
        <v/>
      </c>
      <c r="L40" s="182" t="str">
        <f>IF('(入力①) 基本情報入力シート'!M61="","",'(入力①) 基本情報入力シート'!M61)</f>
        <v/>
      </c>
      <c r="M40" s="182" t="str">
        <f>IF('(入力①) 基本情報入力シート'!R61="","",'(入力①) 基本情報入力シート'!R61)</f>
        <v/>
      </c>
      <c r="N40" s="182" t="str">
        <f>IF('(入力①) 基本情報入力シート'!W61="","",'(入力①) 基本情報入力シート'!W61)</f>
        <v/>
      </c>
      <c r="O40" s="159" t="str">
        <f>IF('(入力①) 基本情報入力シート'!X61="","",'(入力①) 基本情報入力シート'!X61)</f>
        <v/>
      </c>
      <c r="P40" s="198" t="str">
        <f>IF('(入力①) 基本情報入力シート'!Y61="","",'(入力①) 基本情報入力シート'!Y61)</f>
        <v/>
      </c>
      <c r="Q40" s="204" t="str">
        <f>IF('(入力①) 基本情報入力シート'!Z61="","",'(入力①) 基本情報入力シート'!Z61)</f>
        <v/>
      </c>
      <c r="R40" s="252" t="str">
        <f>IF('(入力①) 基本情報入力シート'!AA61="","",'(入力①) 基本情報入力シート'!AA61)</f>
        <v/>
      </c>
      <c r="S40" s="255"/>
      <c r="T40" s="259"/>
      <c r="U40" s="263" t="str">
        <f>IF(P40="","",VLOOKUP(P40,'【参考】数式用'!$A$5:$I$38,MATCH(T40,'【参考】数式用'!$H$4:$I$4,0)+7,0))</f>
        <v/>
      </c>
      <c r="V40" s="269"/>
      <c r="W40" s="225" t="s">
        <v>249</v>
      </c>
      <c r="X40" s="274"/>
      <c r="Y40" s="232" t="s">
        <v>35</v>
      </c>
      <c r="Z40" s="274"/>
      <c r="AA40" s="233" t="s">
        <v>236</v>
      </c>
      <c r="AB40" s="274"/>
      <c r="AC40" s="232" t="s">
        <v>35</v>
      </c>
      <c r="AD40" s="274"/>
      <c r="AE40" s="232" t="s">
        <v>40</v>
      </c>
      <c r="AF40" s="237" t="s">
        <v>70</v>
      </c>
      <c r="AG40" s="238" t="str">
        <f t="shared" si="0"/>
        <v/>
      </c>
      <c r="AH40" s="279" t="s">
        <v>252</v>
      </c>
      <c r="AI40" s="244" t="str">
        <f t="shared" si="1"/>
        <v/>
      </c>
      <c r="AJ40" s="152"/>
      <c r="AK40" s="287" t="str">
        <f t="shared" si="2"/>
        <v>○</v>
      </c>
      <c r="AL40" s="288" t="str">
        <f t="shared" si="3"/>
        <v/>
      </c>
      <c r="AM40" s="289"/>
      <c r="AN40" s="289"/>
      <c r="AO40" s="289"/>
      <c r="AP40" s="289"/>
      <c r="AQ40" s="289"/>
      <c r="AR40" s="289"/>
      <c r="AS40" s="289"/>
      <c r="AT40" s="289"/>
      <c r="AU40" s="290"/>
    </row>
    <row r="41" spans="1:47" ht="33" customHeight="1">
      <c r="A41" s="159">
        <f t="shared" si="4"/>
        <v>30</v>
      </c>
      <c r="B41" s="165" t="str">
        <f>IF('(入力①) 基本情報入力シート'!C62="","",'(入力①) 基本情報入力シート'!C62)</f>
        <v/>
      </c>
      <c r="C41" s="170" t="str">
        <f>IF('(入力①) 基本情報入力シート'!D62="","",'(入力①) 基本情報入力シート'!D62)</f>
        <v/>
      </c>
      <c r="D41" s="173" t="str">
        <f>IF('(入力①) 基本情報入力シート'!E62="","",'(入力①) 基本情報入力シート'!E62)</f>
        <v/>
      </c>
      <c r="E41" s="173" t="str">
        <f>IF('(入力①) 基本情報入力シート'!F62="","",'(入力①) 基本情報入力シート'!F62)</f>
        <v/>
      </c>
      <c r="F41" s="173" t="str">
        <f>IF('(入力①) 基本情報入力シート'!G62="","",'(入力①) 基本情報入力シート'!G62)</f>
        <v/>
      </c>
      <c r="G41" s="173" t="str">
        <f>IF('(入力①) 基本情報入力シート'!H62="","",'(入力①) 基本情報入力シート'!H62)</f>
        <v/>
      </c>
      <c r="H41" s="173" t="str">
        <f>IF('(入力①) 基本情報入力シート'!I62="","",'(入力①) 基本情報入力シート'!I62)</f>
        <v/>
      </c>
      <c r="I41" s="173" t="str">
        <f>IF('(入力①) 基本情報入力シート'!J62="","",'(入力①) 基本情報入力シート'!J62)</f>
        <v/>
      </c>
      <c r="J41" s="173" t="str">
        <f>IF('(入力①) 基本情報入力シート'!K62="","",'(入力①) 基本情報入力シート'!K62)</f>
        <v/>
      </c>
      <c r="K41" s="178" t="str">
        <f>IF('(入力①) 基本情報入力シート'!L62="","",'(入力①) 基本情報入力シート'!L62)</f>
        <v/>
      </c>
      <c r="L41" s="182" t="str">
        <f>IF('(入力①) 基本情報入力シート'!M62="","",'(入力①) 基本情報入力シート'!M62)</f>
        <v/>
      </c>
      <c r="M41" s="182" t="str">
        <f>IF('(入力①) 基本情報入力シート'!R62="","",'(入力①) 基本情報入力シート'!R62)</f>
        <v/>
      </c>
      <c r="N41" s="182" t="str">
        <f>IF('(入力①) 基本情報入力シート'!W62="","",'(入力①) 基本情報入力シート'!W62)</f>
        <v/>
      </c>
      <c r="O41" s="159" t="str">
        <f>IF('(入力①) 基本情報入力シート'!X62="","",'(入力①) 基本情報入力シート'!X62)</f>
        <v/>
      </c>
      <c r="P41" s="198" t="str">
        <f>IF('(入力①) 基本情報入力シート'!Y62="","",'(入力①) 基本情報入力シート'!Y62)</f>
        <v/>
      </c>
      <c r="Q41" s="204" t="str">
        <f>IF('(入力①) 基本情報入力シート'!Z62="","",'(入力①) 基本情報入力シート'!Z62)</f>
        <v/>
      </c>
      <c r="R41" s="252" t="str">
        <f>IF('(入力①) 基本情報入力シート'!AA62="","",'(入力①) 基本情報入力シート'!AA62)</f>
        <v/>
      </c>
      <c r="S41" s="255"/>
      <c r="T41" s="259"/>
      <c r="U41" s="263" t="str">
        <f>IF(P41="","",VLOOKUP(P41,'【参考】数式用'!$A$5:$I$38,MATCH(T41,'【参考】数式用'!$H$4:$I$4,0)+7,0))</f>
        <v/>
      </c>
      <c r="V41" s="269"/>
      <c r="W41" s="225" t="s">
        <v>249</v>
      </c>
      <c r="X41" s="274"/>
      <c r="Y41" s="232" t="s">
        <v>35</v>
      </c>
      <c r="Z41" s="274"/>
      <c r="AA41" s="233" t="s">
        <v>236</v>
      </c>
      <c r="AB41" s="274"/>
      <c r="AC41" s="232" t="s">
        <v>35</v>
      </c>
      <c r="AD41" s="274"/>
      <c r="AE41" s="232" t="s">
        <v>40</v>
      </c>
      <c r="AF41" s="237" t="s">
        <v>70</v>
      </c>
      <c r="AG41" s="238" t="str">
        <f t="shared" si="0"/>
        <v/>
      </c>
      <c r="AH41" s="279" t="s">
        <v>252</v>
      </c>
      <c r="AI41" s="244" t="str">
        <f t="shared" si="1"/>
        <v/>
      </c>
      <c r="AJ41" s="152"/>
      <c r="AK41" s="287" t="str">
        <f t="shared" si="2"/>
        <v>○</v>
      </c>
      <c r="AL41" s="288" t="str">
        <f t="shared" si="3"/>
        <v/>
      </c>
      <c r="AM41" s="289"/>
      <c r="AN41" s="289"/>
      <c r="AO41" s="289"/>
      <c r="AP41" s="289"/>
      <c r="AQ41" s="289"/>
      <c r="AR41" s="289"/>
      <c r="AS41" s="289"/>
      <c r="AT41" s="289"/>
      <c r="AU41" s="290"/>
    </row>
    <row r="42" spans="1:47" ht="33" customHeight="1">
      <c r="A42" s="159">
        <f t="shared" si="4"/>
        <v>31</v>
      </c>
      <c r="B42" s="165" t="str">
        <f>IF('(入力①) 基本情報入力シート'!C63="","",'(入力①) 基本情報入力シート'!C63)</f>
        <v/>
      </c>
      <c r="C42" s="170" t="str">
        <f>IF('(入力①) 基本情報入力シート'!D63="","",'(入力①) 基本情報入力シート'!D63)</f>
        <v/>
      </c>
      <c r="D42" s="173" t="str">
        <f>IF('(入力①) 基本情報入力シート'!E63="","",'(入力①) 基本情報入力シート'!E63)</f>
        <v/>
      </c>
      <c r="E42" s="173" t="str">
        <f>IF('(入力①) 基本情報入力シート'!F63="","",'(入力①) 基本情報入力シート'!F63)</f>
        <v/>
      </c>
      <c r="F42" s="173" t="str">
        <f>IF('(入力①) 基本情報入力シート'!G63="","",'(入力①) 基本情報入力シート'!G63)</f>
        <v/>
      </c>
      <c r="G42" s="173" t="str">
        <f>IF('(入力①) 基本情報入力シート'!H63="","",'(入力①) 基本情報入力シート'!H63)</f>
        <v/>
      </c>
      <c r="H42" s="173" t="str">
        <f>IF('(入力①) 基本情報入力シート'!I63="","",'(入力①) 基本情報入力シート'!I63)</f>
        <v/>
      </c>
      <c r="I42" s="173" t="str">
        <f>IF('(入力①) 基本情報入力シート'!J63="","",'(入力①) 基本情報入力シート'!J63)</f>
        <v/>
      </c>
      <c r="J42" s="173" t="str">
        <f>IF('(入力①) 基本情報入力シート'!K63="","",'(入力①) 基本情報入力シート'!K63)</f>
        <v/>
      </c>
      <c r="K42" s="178" t="str">
        <f>IF('(入力①) 基本情報入力シート'!L63="","",'(入力①) 基本情報入力シート'!L63)</f>
        <v/>
      </c>
      <c r="L42" s="182" t="str">
        <f>IF('(入力①) 基本情報入力シート'!M63="","",'(入力①) 基本情報入力シート'!M63)</f>
        <v/>
      </c>
      <c r="M42" s="182" t="str">
        <f>IF('(入力①) 基本情報入力シート'!R63="","",'(入力①) 基本情報入力シート'!R63)</f>
        <v/>
      </c>
      <c r="N42" s="182" t="str">
        <f>IF('(入力①) 基本情報入力シート'!W63="","",'(入力①) 基本情報入力シート'!W63)</f>
        <v/>
      </c>
      <c r="O42" s="159" t="str">
        <f>IF('(入力①) 基本情報入力シート'!X63="","",'(入力①) 基本情報入力シート'!X63)</f>
        <v/>
      </c>
      <c r="P42" s="198" t="str">
        <f>IF('(入力①) 基本情報入力シート'!Y63="","",'(入力①) 基本情報入力シート'!Y63)</f>
        <v/>
      </c>
      <c r="Q42" s="204" t="str">
        <f>IF('(入力①) 基本情報入力シート'!Z63="","",'(入力①) 基本情報入力シート'!Z63)</f>
        <v/>
      </c>
      <c r="R42" s="252" t="str">
        <f>IF('(入力①) 基本情報入力シート'!AA63="","",'(入力①) 基本情報入力シート'!AA63)</f>
        <v/>
      </c>
      <c r="S42" s="255"/>
      <c r="T42" s="259"/>
      <c r="U42" s="263" t="str">
        <f>IF(P42="","",VLOOKUP(P42,'【参考】数式用'!$A$5:$I$38,MATCH(T42,'【参考】数式用'!$H$4:$I$4,0)+7,0))</f>
        <v/>
      </c>
      <c r="V42" s="269"/>
      <c r="W42" s="225" t="s">
        <v>249</v>
      </c>
      <c r="X42" s="274"/>
      <c r="Y42" s="232" t="s">
        <v>35</v>
      </c>
      <c r="Z42" s="274"/>
      <c r="AA42" s="233" t="s">
        <v>236</v>
      </c>
      <c r="AB42" s="274"/>
      <c r="AC42" s="232" t="s">
        <v>35</v>
      </c>
      <c r="AD42" s="274"/>
      <c r="AE42" s="232" t="s">
        <v>40</v>
      </c>
      <c r="AF42" s="237" t="s">
        <v>70</v>
      </c>
      <c r="AG42" s="238" t="str">
        <f t="shared" si="0"/>
        <v/>
      </c>
      <c r="AH42" s="279" t="s">
        <v>252</v>
      </c>
      <c r="AI42" s="244" t="str">
        <f t="shared" si="1"/>
        <v/>
      </c>
      <c r="AJ42" s="152"/>
      <c r="AK42" s="287" t="str">
        <f t="shared" si="2"/>
        <v>○</v>
      </c>
      <c r="AL42" s="288" t="str">
        <f t="shared" si="3"/>
        <v/>
      </c>
      <c r="AM42" s="289"/>
      <c r="AN42" s="289"/>
      <c r="AO42" s="289"/>
      <c r="AP42" s="289"/>
      <c r="AQ42" s="289"/>
      <c r="AR42" s="289"/>
      <c r="AS42" s="289"/>
      <c r="AT42" s="289"/>
      <c r="AU42" s="290"/>
    </row>
    <row r="43" spans="1:47" ht="33" customHeight="1">
      <c r="A43" s="159">
        <f t="shared" si="4"/>
        <v>32</v>
      </c>
      <c r="B43" s="165" t="str">
        <f>IF('(入力①) 基本情報入力シート'!C64="","",'(入力①) 基本情報入力シート'!C64)</f>
        <v/>
      </c>
      <c r="C43" s="170" t="str">
        <f>IF('(入力①) 基本情報入力シート'!D64="","",'(入力①) 基本情報入力シート'!D64)</f>
        <v/>
      </c>
      <c r="D43" s="173" t="str">
        <f>IF('(入力①) 基本情報入力シート'!E64="","",'(入力①) 基本情報入力シート'!E64)</f>
        <v/>
      </c>
      <c r="E43" s="173" t="str">
        <f>IF('(入力①) 基本情報入力シート'!F64="","",'(入力①) 基本情報入力シート'!F64)</f>
        <v/>
      </c>
      <c r="F43" s="173" t="str">
        <f>IF('(入力①) 基本情報入力シート'!G64="","",'(入力①) 基本情報入力シート'!G64)</f>
        <v/>
      </c>
      <c r="G43" s="173" t="str">
        <f>IF('(入力①) 基本情報入力シート'!H64="","",'(入力①) 基本情報入力シート'!H64)</f>
        <v/>
      </c>
      <c r="H43" s="173" t="str">
        <f>IF('(入力①) 基本情報入力シート'!I64="","",'(入力①) 基本情報入力シート'!I64)</f>
        <v/>
      </c>
      <c r="I43" s="173" t="str">
        <f>IF('(入力①) 基本情報入力シート'!J64="","",'(入力①) 基本情報入力シート'!J64)</f>
        <v/>
      </c>
      <c r="J43" s="173" t="str">
        <f>IF('(入力①) 基本情報入力シート'!K64="","",'(入力①) 基本情報入力シート'!K64)</f>
        <v/>
      </c>
      <c r="K43" s="178" t="str">
        <f>IF('(入力①) 基本情報入力シート'!L64="","",'(入力①) 基本情報入力シート'!L64)</f>
        <v/>
      </c>
      <c r="L43" s="182" t="str">
        <f>IF('(入力①) 基本情報入力シート'!M64="","",'(入力①) 基本情報入力シート'!M64)</f>
        <v/>
      </c>
      <c r="M43" s="182" t="str">
        <f>IF('(入力①) 基本情報入力シート'!R64="","",'(入力①) 基本情報入力シート'!R64)</f>
        <v/>
      </c>
      <c r="N43" s="182" t="str">
        <f>IF('(入力①) 基本情報入力シート'!W64="","",'(入力①) 基本情報入力シート'!W64)</f>
        <v/>
      </c>
      <c r="O43" s="159" t="str">
        <f>IF('(入力①) 基本情報入力シート'!X64="","",'(入力①) 基本情報入力シート'!X64)</f>
        <v/>
      </c>
      <c r="P43" s="198" t="str">
        <f>IF('(入力①) 基本情報入力シート'!Y64="","",'(入力①) 基本情報入力シート'!Y64)</f>
        <v/>
      </c>
      <c r="Q43" s="204" t="str">
        <f>IF('(入力①) 基本情報入力シート'!Z64="","",'(入力①) 基本情報入力シート'!Z64)</f>
        <v/>
      </c>
      <c r="R43" s="252" t="str">
        <f>IF('(入力①) 基本情報入力シート'!AA64="","",'(入力①) 基本情報入力シート'!AA64)</f>
        <v/>
      </c>
      <c r="S43" s="255"/>
      <c r="T43" s="259"/>
      <c r="U43" s="263" t="str">
        <f>IF(P43="","",VLOOKUP(P43,'【参考】数式用'!$A$5:$I$38,MATCH(T43,'【参考】数式用'!$H$4:$I$4,0)+7,0))</f>
        <v/>
      </c>
      <c r="V43" s="269"/>
      <c r="W43" s="225" t="s">
        <v>249</v>
      </c>
      <c r="X43" s="274"/>
      <c r="Y43" s="232" t="s">
        <v>35</v>
      </c>
      <c r="Z43" s="274"/>
      <c r="AA43" s="233" t="s">
        <v>236</v>
      </c>
      <c r="AB43" s="274"/>
      <c r="AC43" s="232" t="s">
        <v>35</v>
      </c>
      <c r="AD43" s="274"/>
      <c r="AE43" s="232" t="s">
        <v>40</v>
      </c>
      <c r="AF43" s="237" t="s">
        <v>70</v>
      </c>
      <c r="AG43" s="238" t="str">
        <f t="shared" si="0"/>
        <v/>
      </c>
      <c r="AH43" s="279" t="s">
        <v>252</v>
      </c>
      <c r="AI43" s="244" t="str">
        <f t="shared" si="1"/>
        <v/>
      </c>
      <c r="AJ43" s="152"/>
      <c r="AK43" s="287" t="str">
        <f t="shared" si="2"/>
        <v>○</v>
      </c>
      <c r="AL43" s="288" t="str">
        <f t="shared" si="3"/>
        <v/>
      </c>
      <c r="AM43" s="289"/>
      <c r="AN43" s="289"/>
      <c r="AO43" s="289"/>
      <c r="AP43" s="289"/>
      <c r="AQ43" s="289"/>
      <c r="AR43" s="289"/>
      <c r="AS43" s="289"/>
      <c r="AT43" s="289"/>
      <c r="AU43" s="290"/>
    </row>
    <row r="44" spans="1:47" ht="33" customHeight="1">
      <c r="A44" s="159">
        <f t="shared" si="4"/>
        <v>33</v>
      </c>
      <c r="B44" s="165" t="str">
        <f>IF('(入力①) 基本情報入力シート'!C65="","",'(入力①) 基本情報入力シート'!C65)</f>
        <v/>
      </c>
      <c r="C44" s="170" t="str">
        <f>IF('(入力①) 基本情報入力シート'!D65="","",'(入力①) 基本情報入力シート'!D65)</f>
        <v/>
      </c>
      <c r="D44" s="173" t="str">
        <f>IF('(入力①) 基本情報入力シート'!E65="","",'(入力①) 基本情報入力シート'!E65)</f>
        <v/>
      </c>
      <c r="E44" s="173" t="str">
        <f>IF('(入力①) 基本情報入力シート'!F65="","",'(入力①) 基本情報入力シート'!F65)</f>
        <v/>
      </c>
      <c r="F44" s="173" t="str">
        <f>IF('(入力①) 基本情報入力シート'!G65="","",'(入力①) 基本情報入力シート'!G65)</f>
        <v/>
      </c>
      <c r="G44" s="173" t="str">
        <f>IF('(入力①) 基本情報入力シート'!H65="","",'(入力①) 基本情報入力シート'!H65)</f>
        <v/>
      </c>
      <c r="H44" s="173" t="str">
        <f>IF('(入力①) 基本情報入力シート'!I65="","",'(入力①) 基本情報入力シート'!I65)</f>
        <v/>
      </c>
      <c r="I44" s="173" t="str">
        <f>IF('(入力①) 基本情報入力シート'!J65="","",'(入力①) 基本情報入力シート'!J65)</f>
        <v/>
      </c>
      <c r="J44" s="173" t="str">
        <f>IF('(入力①) 基本情報入力シート'!K65="","",'(入力①) 基本情報入力シート'!K65)</f>
        <v/>
      </c>
      <c r="K44" s="178" t="str">
        <f>IF('(入力①) 基本情報入力シート'!L65="","",'(入力①) 基本情報入力シート'!L65)</f>
        <v/>
      </c>
      <c r="L44" s="182" t="str">
        <f>IF('(入力①) 基本情報入力シート'!M65="","",'(入力①) 基本情報入力シート'!M65)</f>
        <v/>
      </c>
      <c r="M44" s="182" t="str">
        <f>IF('(入力①) 基本情報入力シート'!R65="","",'(入力①) 基本情報入力シート'!R65)</f>
        <v/>
      </c>
      <c r="N44" s="182" t="str">
        <f>IF('(入力①) 基本情報入力シート'!W65="","",'(入力①) 基本情報入力シート'!W65)</f>
        <v/>
      </c>
      <c r="O44" s="159" t="str">
        <f>IF('(入力①) 基本情報入力シート'!X65="","",'(入力①) 基本情報入力シート'!X65)</f>
        <v/>
      </c>
      <c r="P44" s="198" t="str">
        <f>IF('(入力①) 基本情報入力シート'!Y65="","",'(入力①) 基本情報入力シート'!Y65)</f>
        <v/>
      </c>
      <c r="Q44" s="204" t="str">
        <f>IF('(入力①) 基本情報入力シート'!Z65="","",'(入力①) 基本情報入力シート'!Z65)</f>
        <v/>
      </c>
      <c r="R44" s="252" t="str">
        <f>IF('(入力①) 基本情報入力シート'!AA65="","",'(入力①) 基本情報入力シート'!AA65)</f>
        <v/>
      </c>
      <c r="S44" s="255"/>
      <c r="T44" s="259"/>
      <c r="U44" s="263" t="str">
        <f>IF(P44="","",VLOOKUP(P44,'【参考】数式用'!$A$5:$I$38,MATCH(T44,'【参考】数式用'!$H$4:$I$4,0)+7,0))</f>
        <v/>
      </c>
      <c r="V44" s="269"/>
      <c r="W44" s="225" t="s">
        <v>249</v>
      </c>
      <c r="X44" s="274"/>
      <c r="Y44" s="232" t="s">
        <v>35</v>
      </c>
      <c r="Z44" s="274"/>
      <c r="AA44" s="233" t="s">
        <v>236</v>
      </c>
      <c r="AB44" s="274"/>
      <c r="AC44" s="232" t="s">
        <v>35</v>
      </c>
      <c r="AD44" s="274"/>
      <c r="AE44" s="232" t="s">
        <v>40</v>
      </c>
      <c r="AF44" s="237" t="s">
        <v>70</v>
      </c>
      <c r="AG44" s="238" t="str">
        <f t="shared" si="0"/>
        <v/>
      </c>
      <c r="AH44" s="279" t="s">
        <v>252</v>
      </c>
      <c r="AI44" s="244" t="str">
        <f t="shared" si="1"/>
        <v/>
      </c>
      <c r="AJ44" s="152"/>
      <c r="AK44" s="287" t="str">
        <f t="shared" si="2"/>
        <v>○</v>
      </c>
      <c r="AL44" s="288" t="str">
        <f t="shared" si="3"/>
        <v/>
      </c>
      <c r="AM44" s="289"/>
      <c r="AN44" s="289"/>
      <c r="AO44" s="289"/>
      <c r="AP44" s="289"/>
      <c r="AQ44" s="289"/>
      <c r="AR44" s="289"/>
      <c r="AS44" s="289"/>
      <c r="AT44" s="289"/>
      <c r="AU44" s="290"/>
    </row>
    <row r="45" spans="1:47" ht="33" customHeight="1">
      <c r="A45" s="159">
        <f t="shared" si="4"/>
        <v>34</v>
      </c>
      <c r="B45" s="165" t="str">
        <f>IF('(入力①) 基本情報入力シート'!C66="","",'(入力①) 基本情報入力シート'!C66)</f>
        <v/>
      </c>
      <c r="C45" s="170" t="str">
        <f>IF('(入力①) 基本情報入力シート'!D66="","",'(入力①) 基本情報入力シート'!D66)</f>
        <v/>
      </c>
      <c r="D45" s="173" t="str">
        <f>IF('(入力①) 基本情報入力シート'!E66="","",'(入力①) 基本情報入力シート'!E66)</f>
        <v/>
      </c>
      <c r="E45" s="173" t="str">
        <f>IF('(入力①) 基本情報入力シート'!F66="","",'(入力①) 基本情報入力シート'!F66)</f>
        <v/>
      </c>
      <c r="F45" s="173" t="str">
        <f>IF('(入力①) 基本情報入力シート'!G66="","",'(入力①) 基本情報入力シート'!G66)</f>
        <v/>
      </c>
      <c r="G45" s="173" t="str">
        <f>IF('(入力①) 基本情報入力シート'!H66="","",'(入力①) 基本情報入力シート'!H66)</f>
        <v/>
      </c>
      <c r="H45" s="173" t="str">
        <f>IF('(入力①) 基本情報入力シート'!I66="","",'(入力①) 基本情報入力シート'!I66)</f>
        <v/>
      </c>
      <c r="I45" s="173" t="str">
        <f>IF('(入力①) 基本情報入力シート'!J66="","",'(入力①) 基本情報入力シート'!J66)</f>
        <v/>
      </c>
      <c r="J45" s="173" t="str">
        <f>IF('(入力①) 基本情報入力シート'!K66="","",'(入力①) 基本情報入力シート'!K66)</f>
        <v/>
      </c>
      <c r="K45" s="178" t="str">
        <f>IF('(入力①) 基本情報入力シート'!L66="","",'(入力①) 基本情報入力シート'!L66)</f>
        <v/>
      </c>
      <c r="L45" s="182" t="str">
        <f>IF('(入力①) 基本情報入力シート'!M66="","",'(入力①) 基本情報入力シート'!M66)</f>
        <v/>
      </c>
      <c r="M45" s="182" t="str">
        <f>IF('(入力①) 基本情報入力シート'!R66="","",'(入力①) 基本情報入力シート'!R66)</f>
        <v/>
      </c>
      <c r="N45" s="182" t="str">
        <f>IF('(入力①) 基本情報入力シート'!W66="","",'(入力①) 基本情報入力シート'!W66)</f>
        <v/>
      </c>
      <c r="O45" s="159" t="str">
        <f>IF('(入力①) 基本情報入力シート'!X66="","",'(入力①) 基本情報入力シート'!X66)</f>
        <v/>
      </c>
      <c r="P45" s="198" t="str">
        <f>IF('(入力①) 基本情報入力シート'!Y66="","",'(入力①) 基本情報入力シート'!Y66)</f>
        <v/>
      </c>
      <c r="Q45" s="204" t="str">
        <f>IF('(入力①) 基本情報入力シート'!Z66="","",'(入力①) 基本情報入力シート'!Z66)</f>
        <v/>
      </c>
      <c r="R45" s="252" t="str">
        <f>IF('(入力①) 基本情報入力シート'!AA66="","",'(入力①) 基本情報入力シート'!AA66)</f>
        <v/>
      </c>
      <c r="S45" s="255"/>
      <c r="T45" s="259"/>
      <c r="U45" s="263" t="str">
        <f>IF(P45="","",VLOOKUP(P45,'【参考】数式用'!$A$5:$I$38,MATCH(T45,'【参考】数式用'!$H$4:$I$4,0)+7,0))</f>
        <v/>
      </c>
      <c r="V45" s="269"/>
      <c r="W45" s="225" t="s">
        <v>249</v>
      </c>
      <c r="X45" s="274"/>
      <c r="Y45" s="232" t="s">
        <v>35</v>
      </c>
      <c r="Z45" s="274"/>
      <c r="AA45" s="233" t="s">
        <v>236</v>
      </c>
      <c r="AB45" s="274"/>
      <c r="AC45" s="232" t="s">
        <v>35</v>
      </c>
      <c r="AD45" s="274"/>
      <c r="AE45" s="232" t="s">
        <v>40</v>
      </c>
      <c r="AF45" s="237" t="s">
        <v>70</v>
      </c>
      <c r="AG45" s="238" t="str">
        <f t="shared" si="0"/>
        <v/>
      </c>
      <c r="AH45" s="279" t="s">
        <v>252</v>
      </c>
      <c r="AI45" s="244" t="str">
        <f t="shared" si="1"/>
        <v/>
      </c>
      <c r="AJ45" s="152"/>
      <c r="AK45" s="287" t="str">
        <f t="shared" si="2"/>
        <v>○</v>
      </c>
      <c r="AL45" s="288" t="str">
        <f t="shared" si="3"/>
        <v/>
      </c>
      <c r="AM45" s="289"/>
      <c r="AN45" s="289"/>
      <c r="AO45" s="289"/>
      <c r="AP45" s="289"/>
      <c r="AQ45" s="289"/>
      <c r="AR45" s="289"/>
      <c r="AS45" s="289"/>
      <c r="AT45" s="289"/>
      <c r="AU45" s="290"/>
    </row>
    <row r="46" spans="1:47" ht="33" customHeight="1">
      <c r="A46" s="159">
        <f t="shared" si="4"/>
        <v>35</v>
      </c>
      <c r="B46" s="165" t="str">
        <f>IF('(入力①) 基本情報入力シート'!C67="","",'(入力①) 基本情報入力シート'!C67)</f>
        <v/>
      </c>
      <c r="C46" s="170" t="str">
        <f>IF('(入力①) 基本情報入力シート'!D67="","",'(入力①) 基本情報入力シート'!D67)</f>
        <v/>
      </c>
      <c r="D46" s="173" t="str">
        <f>IF('(入力①) 基本情報入力シート'!E67="","",'(入力①) 基本情報入力シート'!E67)</f>
        <v/>
      </c>
      <c r="E46" s="173" t="str">
        <f>IF('(入力①) 基本情報入力シート'!F67="","",'(入力①) 基本情報入力シート'!F67)</f>
        <v/>
      </c>
      <c r="F46" s="173" t="str">
        <f>IF('(入力①) 基本情報入力シート'!G67="","",'(入力①) 基本情報入力シート'!G67)</f>
        <v/>
      </c>
      <c r="G46" s="173" t="str">
        <f>IF('(入力①) 基本情報入力シート'!H67="","",'(入力①) 基本情報入力シート'!H67)</f>
        <v/>
      </c>
      <c r="H46" s="173" t="str">
        <f>IF('(入力①) 基本情報入力シート'!I67="","",'(入力①) 基本情報入力シート'!I67)</f>
        <v/>
      </c>
      <c r="I46" s="173" t="str">
        <f>IF('(入力①) 基本情報入力シート'!J67="","",'(入力①) 基本情報入力シート'!J67)</f>
        <v/>
      </c>
      <c r="J46" s="173" t="str">
        <f>IF('(入力①) 基本情報入力シート'!K67="","",'(入力①) 基本情報入力シート'!K67)</f>
        <v/>
      </c>
      <c r="K46" s="178" t="str">
        <f>IF('(入力①) 基本情報入力シート'!L67="","",'(入力①) 基本情報入力シート'!L67)</f>
        <v/>
      </c>
      <c r="L46" s="182" t="str">
        <f>IF('(入力①) 基本情報入力シート'!M67="","",'(入力①) 基本情報入力シート'!M67)</f>
        <v/>
      </c>
      <c r="M46" s="182" t="str">
        <f>IF('(入力①) 基本情報入力シート'!R67="","",'(入力①) 基本情報入力シート'!R67)</f>
        <v/>
      </c>
      <c r="N46" s="182" t="str">
        <f>IF('(入力①) 基本情報入力シート'!W67="","",'(入力①) 基本情報入力シート'!W67)</f>
        <v/>
      </c>
      <c r="O46" s="159" t="str">
        <f>IF('(入力①) 基本情報入力シート'!X67="","",'(入力①) 基本情報入力シート'!X67)</f>
        <v/>
      </c>
      <c r="P46" s="198" t="str">
        <f>IF('(入力①) 基本情報入力シート'!Y67="","",'(入力①) 基本情報入力シート'!Y67)</f>
        <v/>
      </c>
      <c r="Q46" s="204" t="str">
        <f>IF('(入力①) 基本情報入力シート'!Z67="","",'(入力①) 基本情報入力シート'!Z67)</f>
        <v/>
      </c>
      <c r="R46" s="252" t="str">
        <f>IF('(入力①) 基本情報入力シート'!AA67="","",'(入力①) 基本情報入力シート'!AA67)</f>
        <v/>
      </c>
      <c r="S46" s="255"/>
      <c r="T46" s="259"/>
      <c r="U46" s="263" t="str">
        <f>IF(P46="","",VLOOKUP(P46,'【参考】数式用'!$A$5:$I$38,MATCH(T46,'【参考】数式用'!$H$4:$I$4,0)+7,0))</f>
        <v/>
      </c>
      <c r="V46" s="269"/>
      <c r="W46" s="225" t="s">
        <v>249</v>
      </c>
      <c r="X46" s="274"/>
      <c r="Y46" s="232" t="s">
        <v>35</v>
      </c>
      <c r="Z46" s="274"/>
      <c r="AA46" s="233" t="s">
        <v>236</v>
      </c>
      <c r="AB46" s="274"/>
      <c r="AC46" s="232" t="s">
        <v>35</v>
      </c>
      <c r="AD46" s="274"/>
      <c r="AE46" s="232" t="s">
        <v>40</v>
      </c>
      <c r="AF46" s="237" t="s">
        <v>70</v>
      </c>
      <c r="AG46" s="238" t="str">
        <f t="shared" si="0"/>
        <v/>
      </c>
      <c r="AH46" s="279" t="s">
        <v>252</v>
      </c>
      <c r="AI46" s="244" t="str">
        <f t="shared" si="1"/>
        <v/>
      </c>
      <c r="AJ46" s="152"/>
      <c r="AK46" s="287" t="str">
        <f t="shared" si="2"/>
        <v>○</v>
      </c>
      <c r="AL46" s="288" t="str">
        <f t="shared" si="3"/>
        <v/>
      </c>
      <c r="AM46" s="289"/>
      <c r="AN46" s="289"/>
      <c r="AO46" s="289"/>
      <c r="AP46" s="289"/>
      <c r="AQ46" s="289"/>
      <c r="AR46" s="289"/>
      <c r="AS46" s="289"/>
      <c r="AT46" s="289"/>
      <c r="AU46" s="290"/>
    </row>
    <row r="47" spans="1:47" ht="33" customHeight="1">
      <c r="A47" s="159">
        <f t="shared" si="4"/>
        <v>36</v>
      </c>
      <c r="B47" s="165" t="str">
        <f>IF('(入力①) 基本情報入力シート'!C68="","",'(入力①) 基本情報入力シート'!C68)</f>
        <v/>
      </c>
      <c r="C47" s="170" t="str">
        <f>IF('(入力①) 基本情報入力シート'!D68="","",'(入力①) 基本情報入力シート'!D68)</f>
        <v/>
      </c>
      <c r="D47" s="173" t="str">
        <f>IF('(入力①) 基本情報入力シート'!E68="","",'(入力①) 基本情報入力シート'!E68)</f>
        <v/>
      </c>
      <c r="E47" s="173" t="str">
        <f>IF('(入力①) 基本情報入力シート'!F68="","",'(入力①) 基本情報入力シート'!F68)</f>
        <v/>
      </c>
      <c r="F47" s="173" t="str">
        <f>IF('(入力①) 基本情報入力シート'!G68="","",'(入力①) 基本情報入力シート'!G68)</f>
        <v/>
      </c>
      <c r="G47" s="173" t="str">
        <f>IF('(入力①) 基本情報入力シート'!H68="","",'(入力①) 基本情報入力シート'!H68)</f>
        <v/>
      </c>
      <c r="H47" s="173" t="str">
        <f>IF('(入力①) 基本情報入力シート'!I68="","",'(入力①) 基本情報入力シート'!I68)</f>
        <v/>
      </c>
      <c r="I47" s="173" t="str">
        <f>IF('(入力①) 基本情報入力シート'!J68="","",'(入力①) 基本情報入力シート'!J68)</f>
        <v/>
      </c>
      <c r="J47" s="173" t="str">
        <f>IF('(入力①) 基本情報入力シート'!K68="","",'(入力①) 基本情報入力シート'!K68)</f>
        <v/>
      </c>
      <c r="K47" s="178" t="str">
        <f>IF('(入力①) 基本情報入力シート'!L68="","",'(入力①) 基本情報入力シート'!L68)</f>
        <v/>
      </c>
      <c r="L47" s="182" t="str">
        <f>IF('(入力①) 基本情報入力シート'!M68="","",'(入力①) 基本情報入力シート'!M68)</f>
        <v/>
      </c>
      <c r="M47" s="182" t="str">
        <f>IF('(入力①) 基本情報入力シート'!R68="","",'(入力①) 基本情報入力シート'!R68)</f>
        <v/>
      </c>
      <c r="N47" s="182" t="str">
        <f>IF('(入力①) 基本情報入力シート'!W68="","",'(入力①) 基本情報入力シート'!W68)</f>
        <v/>
      </c>
      <c r="O47" s="159" t="str">
        <f>IF('(入力①) 基本情報入力シート'!X68="","",'(入力①) 基本情報入力シート'!X68)</f>
        <v/>
      </c>
      <c r="P47" s="198" t="str">
        <f>IF('(入力①) 基本情報入力シート'!Y68="","",'(入力①) 基本情報入力シート'!Y68)</f>
        <v/>
      </c>
      <c r="Q47" s="204" t="str">
        <f>IF('(入力①) 基本情報入力シート'!Z68="","",'(入力①) 基本情報入力シート'!Z68)</f>
        <v/>
      </c>
      <c r="R47" s="252" t="str">
        <f>IF('(入力①) 基本情報入力シート'!AA68="","",'(入力①) 基本情報入力シート'!AA68)</f>
        <v/>
      </c>
      <c r="S47" s="255"/>
      <c r="T47" s="259"/>
      <c r="U47" s="263" t="str">
        <f>IF(P47="","",VLOOKUP(P47,'【参考】数式用'!$A$5:$I$38,MATCH(T47,'【参考】数式用'!$H$4:$I$4,0)+7,0))</f>
        <v/>
      </c>
      <c r="V47" s="269"/>
      <c r="W47" s="225" t="s">
        <v>249</v>
      </c>
      <c r="X47" s="274"/>
      <c r="Y47" s="232" t="s">
        <v>35</v>
      </c>
      <c r="Z47" s="274"/>
      <c r="AA47" s="233" t="s">
        <v>236</v>
      </c>
      <c r="AB47" s="274"/>
      <c r="AC47" s="232" t="s">
        <v>35</v>
      </c>
      <c r="AD47" s="274"/>
      <c r="AE47" s="232" t="s">
        <v>40</v>
      </c>
      <c r="AF47" s="237" t="s">
        <v>70</v>
      </c>
      <c r="AG47" s="238" t="str">
        <f t="shared" si="0"/>
        <v/>
      </c>
      <c r="AH47" s="279" t="s">
        <v>252</v>
      </c>
      <c r="AI47" s="244" t="str">
        <f t="shared" si="1"/>
        <v/>
      </c>
      <c r="AJ47" s="152"/>
      <c r="AK47" s="287" t="str">
        <f t="shared" si="2"/>
        <v>○</v>
      </c>
      <c r="AL47" s="288" t="str">
        <f t="shared" si="3"/>
        <v/>
      </c>
      <c r="AM47" s="289"/>
      <c r="AN47" s="289"/>
      <c r="AO47" s="289"/>
      <c r="AP47" s="289"/>
      <c r="AQ47" s="289"/>
      <c r="AR47" s="289"/>
      <c r="AS47" s="289"/>
      <c r="AT47" s="289"/>
      <c r="AU47" s="290"/>
    </row>
    <row r="48" spans="1:47" ht="33" customHeight="1">
      <c r="A48" s="159">
        <f t="shared" si="4"/>
        <v>37</v>
      </c>
      <c r="B48" s="165" t="str">
        <f>IF('(入力①) 基本情報入力シート'!C69="","",'(入力①) 基本情報入力シート'!C69)</f>
        <v/>
      </c>
      <c r="C48" s="170" t="str">
        <f>IF('(入力①) 基本情報入力シート'!D69="","",'(入力①) 基本情報入力シート'!D69)</f>
        <v/>
      </c>
      <c r="D48" s="173" t="str">
        <f>IF('(入力①) 基本情報入力シート'!E69="","",'(入力①) 基本情報入力シート'!E69)</f>
        <v/>
      </c>
      <c r="E48" s="173" t="str">
        <f>IF('(入力①) 基本情報入力シート'!F69="","",'(入力①) 基本情報入力シート'!F69)</f>
        <v/>
      </c>
      <c r="F48" s="173" t="str">
        <f>IF('(入力①) 基本情報入力シート'!G69="","",'(入力①) 基本情報入力シート'!G69)</f>
        <v/>
      </c>
      <c r="G48" s="173" t="str">
        <f>IF('(入力①) 基本情報入力シート'!H69="","",'(入力①) 基本情報入力シート'!H69)</f>
        <v/>
      </c>
      <c r="H48" s="173" t="str">
        <f>IF('(入力①) 基本情報入力シート'!I69="","",'(入力①) 基本情報入力シート'!I69)</f>
        <v/>
      </c>
      <c r="I48" s="173" t="str">
        <f>IF('(入力①) 基本情報入力シート'!J69="","",'(入力①) 基本情報入力シート'!J69)</f>
        <v/>
      </c>
      <c r="J48" s="173" t="str">
        <f>IF('(入力①) 基本情報入力シート'!K69="","",'(入力①) 基本情報入力シート'!K69)</f>
        <v/>
      </c>
      <c r="K48" s="178" t="str">
        <f>IF('(入力①) 基本情報入力シート'!L69="","",'(入力①) 基本情報入力シート'!L69)</f>
        <v/>
      </c>
      <c r="L48" s="182" t="str">
        <f>IF('(入力①) 基本情報入力シート'!M69="","",'(入力①) 基本情報入力シート'!M69)</f>
        <v/>
      </c>
      <c r="M48" s="182" t="str">
        <f>IF('(入力①) 基本情報入力シート'!R69="","",'(入力①) 基本情報入力シート'!R69)</f>
        <v/>
      </c>
      <c r="N48" s="182" t="str">
        <f>IF('(入力①) 基本情報入力シート'!W69="","",'(入力①) 基本情報入力シート'!W69)</f>
        <v/>
      </c>
      <c r="O48" s="159" t="str">
        <f>IF('(入力①) 基本情報入力シート'!X69="","",'(入力①) 基本情報入力シート'!X69)</f>
        <v/>
      </c>
      <c r="P48" s="198" t="str">
        <f>IF('(入力①) 基本情報入力シート'!Y69="","",'(入力①) 基本情報入力シート'!Y69)</f>
        <v/>
      </c>
      <c r="Q48" s="204" t="str">
        <f>IF('(入力①) 基本情報入力シート'!Z69="","",'(入力①) 基本情報入力シート'!Z69)</f>
        <v/>
      </c>
      <c r="R48" s="252" t="str">
        <f>IF('(入力①) 基本情報入力シート'!AA69="","",'(入力①) 基本情報入力シート'!AA69)</f>
        <v/>
      </c>
      <c r="S48" s="255"/>
      <c r="T48" s="259"/>
      <c r="U48" s="263" t="str">
        <f>IF(P48="","",VLOOKUP(P48,'【参考】数式用'!$A$5:$I$38,MATCH(T48,'【参考】数式用'!$H$4:$I$4,0)+7,0))</f>
        <v/>
      </c>
      <c r="V48" s="269"/>
      <c r="W48" s="225" t="s">
        <v>249</v>
      </c>
      <c r="X48" s="274"/>
      <c r="Y48" s="232" t="s">
        <v>35</v>
      </c>
      <c r="Z48" s="274"/>
      <c r="AA48" s="233" t="s">
        <v>236</v>
      </c>
      <c r="AB48" s="274"/>
      <c r="AC48" s="232" t="s">
        <v>35</v>
      </c>
      <c r="AD48" s="274"/>
      <c r="AE48" s="232" t="s">
        <v>40</v>
      </c>
      <c r="AF48" s="237" t="s">
        <v>70</v>
      </c>
      <c r="AG48" s="238" t="str">
        <f t="shared" si="0"/>
        <v/>
      </c>
      <c r="AH48" s="279" t="s">
        <v>252</v>
      </c>
      <c r="AI48" s="244" t="str">
        <f t="shared" si="1"/>
        <v/>
      </c>
      <c r="AJ48" s="152"/>
      <c r="AK48" s="287" t="str">
        <f t="shared" si="2"/>
        <v>○</v>
      </c>
      <c r="AL48" s="288" t="str">
        <f t="shared" si="3"/>
        <v/>
      </c>
      <c r="AM48" s="289"/>
      <c r="AN48" s="289"/>
      <c r="AO48" s="289"/>
      <c r="AP48" s="289"/>
      <c r="AQ48" s="289"/>
      <c r="AR48" s="289"/>
      <c r="AS48" s="289"/>
      <c r="AT48" s="289"/>
      <c r="AU48" s="290"/>
    </row>
    <row r="49" spans="1:47" ht="33" customHeight="1">
      <c r="A49" s="159">
        <f t="shared" si="4"/>
        <v>38</v>
      </c>
      <c r="B49" s="165" t="str">
        <f>IF('(入力①) 基本情報入力シート'!C70="","",'(入力①) 基本情報入力シート'!C70)</f>
        <v/>
      </c>
      <c r="C49" s="170" t="str">
        <f>IF('(入力①) 基本情報入力シート'!D70="","",'(入力①) 基本情報入力シート'!D70)</f>
        <v/>
      </c>
      <c r="D49" s="173" t="str">
        <f>IF('(入力①) 基本情報入力シート'!E70="","",'(入力①) 基本情報入力シート'!E70)</f>
        <v/>
      </c>
      <c r="E49" s="173" t="str">
        <f>IF('(入力①) 基本情報入力シート'!F70="","",'(入力①) 基本情報入力シート'!F70)</f>
        <v/>
      </c>
      <c r="F49" s="173" t="str">
        <f>IF('(入力①) 基本情報入力シート'!G70="","",'(入力①) 基本情報入力シート'!G70)</f>
        <v/>
      </c>
      <c r="G49" s="173" t="str">
        <f>IF('(入力①) 基本情報入力シート'!H70="","",'(入力①) 基本情報入力シート'!H70)</f>
        <v/>
      </c>
      <c r="H49" s="173" t="str">
        <f>IF('(入力①) 基本情報入力シート'!I70="","",'(入力①) 基本情報入力シート'!I70)</f>
        <v/>
      </c>
      <c r="I49" s="173" t="str">
        <f>IF('(入力①) 基本情報入力シート'!J70="","",'(入力①) 基本情報入力シート'!J70)</f>
        <v/>
      </c>
      <c r="J49" s="173" t="str">
        <f>IF('(入力①) 基本情報入力シート'!K70="","",'(入力①) 基本情報入力シート'!K70)</f>
        <v/>
      </c>
      <c r="K49" s="178" t="str">
        <f>IF('(入力①) 基本情報入力シート'!L70="","",'(入力①) 基本情報入力シート'!L70)</f>
        <v/>
      </c>
      <c r="L49" s="182" t="str">
        <f>IF('(入力①) 基本情報入力シート'!M70="","",'(入力①) 基本情報入力シート'!M70)</f>
        <v/>
      </c>
      <c r="M49" s="182" t="str">
        <f>IF('(入力①) 基本情報入力シート'!R70="","",'(入力①) 基本情報入力シート'!R70)</f>
        <v/>
      </c>
      <c r="N49" s="182" t="str">
        <f>IF('(入力①) 基本情報入力シート'!W70="","",'(入力①) 基本情報入力シート'!W70)</f>
        <v/>
      </c>
      <c r="O49" s="159" t="str">
        <f>IF('(入力①) 基本情報入力シート'!X70="","",'(入力①) 基本情報入力シート'!X70)</f>
        <v/>
      </c>
      <c r="P49" s="198" t="str">
        <f>IF('(入力①) 基本情報入力シート'!Y70="","",'(入力①) 基本情報入力シート'!Y70)</f>
        <v/>
      </c>
      <c r="Q49" s="204" t="str">
        <f>IF('(入力①) 基本情報入力シート'!Z70="","",'(入力①) 基本情報入力シート'!Z70)</f>
        <v/>
      </c>
      <c r="R49" s="252" t="str">
        <f>IF('(入力①) 基本情報入力シート'!AA70="","",'(入力①) 基本情報入力シート'!AA70)</f>
        <v/>
      </c>
      <c r="S49" s="255"/>
      <c r="T49" s="259"/>
      <c r="U49" s="263" t="str">
        <f>IF(P49="","",VLOOKUP(P49,'【参考】数式用'!$A$5:$I$38,MATCH(T49,'【参考】数式用'!$H$4:$I$4,0)+7,0))</f>
        <v/>
      </c>
      <c r="V49" s="269"/>
      <c r="W49" s="225" t="s">
        <v>249</v>
      </c>
      <c r="X49" s="274"/>
      <c r="Y49" s="232" t="s">
        <v>35</v>
      </c>
      <c r="Z49" s="274"/>
      <c r="AA49" s="233" t="s">
        <v>236</v>
      </c>
      <c r="AB49" s="274"/>
      <c r="AC49" s="232" t="s">
        <v>35</v>
      </c>
      <c r="AD49" s="274"/>
      <c r="AE49" s="232" t="s">
        <v>40</v>
      </c>
      <c r="AF49" s="237" t="s">
        <v>70</v>
      </c>
      <c r="AG49" s="238" t="str">
        <f t="shared" si="0"/>
        <v/>
      </c>
      <c r="AH49" s="279" t="s">
        <v>252</v>
      </c>
      <c r="AI49" s="244" t="str">
        <f t="shared" si="1"/>
        <v/>
      </c>
      <c r="AJ49" s="152"/>
      <c r="AK49" s="287" t="str">
        <f t="shared" si="2"/>
        <v>○</v>
      </c>
      <c r="AL49" s="288" t="str">
        <f t="shared" si="3"/>
        <v/>
      </c>
      <c r="AM49" s="289"/>
      <c r="AN49" s="289"/>
      <c r="AO49" s="289"/>
      <c r="AP49" s="289"/>
      <c r="AQ49" s="289"/>
      <c r="AR49" s="289"/>
      <c r="AS49" s="289"/>
      <c r="AT49" s="289"/>
      <c r="AU49" s="290"/>
    </row>
    <row r="50" spans="1:47" ht="33" customHeight="1">
      <c r="A50" s="159">
        <f t="shared" si="4"/>
        <v>39</v>
      </c>
      <c r="B50" s="165" t="str">
        <f>IF('(入力①) 基本情報入力シート'!C71="","",'(入力①) 基本情報入力シート'!C71)</f>
        <v/>
      </c>
      <c r="C50" s="170" t="str">
        <f>IF('(入力①) 基本情報入力シート'!D71="","",'(入力①) 基本情報入力シート'!D71)</f>
        <v/>
      </c>
      <c r="D50" s="173" t="str">
        <f>IF('(入力①) 基本情報入力シート'!E71="","",'(入力①) 基本情報入力シート'!E71)</f>
        <v/>
      </c>
      <c r="E50" s="173" t="str">
        <f>IF('(入力①) 基本情報入力シート'!F71="","",'(入力①) 基本情報入力シート'!F71)</f>
        <v/>
      </c>
      <c r="F50" s="173" t="str">
        <f>IF('(入力①) 基本情報入力シート'!G71="","",'(入力①) 基本情報入力シート'!G71)</f>
        <v/>
      </c>
      <c r="G50" s="173" t="str">
        <f>IF('(入力①) 基本情報入力シート'!H71="","",'(入力①) 基本情報入力シート'!H71)</f>
        <v/>
      </c>
      <c r="H50" s="173" t="str">
        <f>IF('(入力①) 基本情報入力シート'!I71="","",'(入力①) 基本情報入力シート'!I71)</f>
        <v/>
      </c>
      <c r="I50" s="173" t="str">
        <f>IF('(入力①) 基本情報入力シート'!J71="","",'(入力①) 基本情報入力シート'!J71)</f>
        <v/>
      </c>
      <c r="J50" s="173" t="str">
        <f>IF('(入力①) 基本情報入力シート'!K71="","",'(入力①) 基本情報入力シート'!K71)</f>
        <v/>
      </c>
      <c r="K50" s="178" t="str">
        <f>IF('(入力①) 基本情報入力シート'!L71="","",'(入力①) 基本情報入力シート'!L71)</f>
        <v/>
      </c>
      <c r="L50" s="182" t="str">
        <f>IF('(入力①) 基本情報入力シート'!M71="","",'(入力①) 基本情報入力シート'!M71)</f>
        <v/>
      </c>
      <c r="M50" s="182" t="str">
        <f>IF('(入力①) 基本情報入力シート'!R71="","",'(入力①) 基本情報入力シート'!R71)</f>
        <v/>
      </c>
      <c r="N50" s="182" t="str">
        <f>IF('(入力①) 基本情報入力シート'!W71="","",'(入力①) 基本情報入力シート'!W71)</f>
        <v/>
      </c>
      <c r="O50" s="159" t="str">
        <f>IF('(入力①) 基本情報入力シート'!X71="","",'(入力①) 基本情報入力シート'!X71)</f>
        <v/>
      </c>
      <c r="P50" s="198" t="str">
        <f>IF('(入力①) 基本情報入力シート'!Y71="","",'(入力①) 基本情報入力シート'!Y71)</f>
        <v/>
      </c>
      <c r="Q50" s="204" t="str">
        <f>IF('(入力①) 基本情報入力シート'!Z71="","",'(入力①) 基本情報入力シート'!Z71)</f>
        <v/>
      </c>
      <c r="R50" s="252" t="str">
        <f>IF('(入力①) 基本情報入力シート'!AA71="","",'(入力①) 基本情報入力シート'!AA71)</f>
        <v/>
      </c>
      <c r="S50" s="255"/>
      <c r="T50" s="259"/>
      <c r="U50" s="263" t="str">
        <f>IF(P50="","",VLOOKUP(P50,'【参考】数式用'!$A$5:$I$38,MATCH(T50,'【参考】数式用'!$H$4:$I$4,0)+7,0))</f>
        <v/>
      </c>
      <c r="V50" s="269"/>
      <c r="W50" s="225" t="s">
        <v>249</v>
      </c>
      <c r="X50" s="274"/>
      <c r="Y50" s="232" t="s">
        <v>35</v>
      </c>
      <c r="Z50" s="274"/>
      <c r="AA50" s="233" t="s">
        <v>236</v>
      </c>
      <c r="AB50" s="274"/>
      <c r="AC50" s="232" t="s">
        <v>35</v>
      </c>
      <c r="AD50" s="274"/>
      <c r="AE50" s="232" t="s">
        <v>40</v>
      </c>
      <c r="AF50" s="237" t="s">
        <v>70</v>
      </c>
      <c r="AG50" s="238" t="str">
        <f t="shared" si="0"/>
        <v/>
      </c>
      <c r="AH50" s="279" t="s">
        <v>252</v>
      </c>
      <c r="AI50" s="244" t="str">
        <f t="shared" si="1"/>
        <v/>
      </c>
      <c r="AJ50" s="152"/>
      <c r="AK50" s="287" t="str">
        <f t="shared" si="2"/>
        <v>○</v>
      </c>
      <c r="AL50" s="288" t="str">
        <f t="shared" si="3"/>
        <v/>
      </c>
      <c r="AM50" s="289"/>
      <c r="AN50" s="289"/>
      <c r="AO50" s="289"/>
      <c r="AP50" s="289"/>
      <c r="AQ50" s="289"/>
      <c r="AR50" s="289"/>
      <c r="AS50" s="289"/>
      <c r="AT50" s="289"/>
      <c r="AU50" s="290"/>
    </row>
    <row r="51" spans="1:47" ht="33" customHeight="1">
      <c r="A51" s="159">
        <f t="shared" si="4"/>
        <v>40</v>
      </c>
      <c r="B51" s="165" t="str">
        <f>IF('(入力①) 基本情報入力シート'!C72="","",'(入力①) 基本情報入力シート'!C72)</f>
        <v/>
      </c>
      <c r="C51" s="170" t="str">
        <f>IF('(入力①) 基本情報入力シート'!D72="","",'(入力①) 基本情報入力シート'!D72)</f>
        <v/>
      </c>
      <c r="D51" s="173" t="str">
        <f>IF('(入力①) 基本情報入力シート'!E72="","",'(入力①) 基本情報入力シート'!E72)</f>
        <v/>
      </c>
      <c r="E51" s="173" t="str">
        <f>IF('(入力①) 基本情報入力シート'!F72="","",'(入力①) 基本情報入力シート'!F72)</f>
        <v/>
      </c>
      <c r="F51" s="173" t="str">
        <f>IF('(入力①) 基本情報入力シート'!G72="","",'(入力①) 基本情報入力シート'!G72)</f>
        <v/>
      </c>
      <c r="G51" s="173" t="str">
        <f>IF('(入力①) 基本情報入力シート'!H72="","",'(入力①) 基本情報入力シート'!H72)</f>
        <v/>
      </c>
      <c r="H51" s="173" t="str">
        <f>IF('(入力①) 基本情報入力シート'!I72="","",'(入力①) 基本情報入力シート'!I72)</f>
        <v/>
      </c>
      <c r="I51" s="173" t="str">
        <f>IF('(入力①) 基本情報入力シート'!J72="","",'(入力①) 基本情報入力シート'!J72)</f>
        <v/>
      </c>
      <c r="J51" s="173" t="str">
        <f>IF('(入力①) 基本情報入力シート'!K72="","",'(入力①) 基本情報入力シート'!K72)</f>
        <v/>
      </c>
      <c r="K51" s="178" t="str">
        <f>IF('(入力①) 基本情報入力シート'!L72="","",'(入力①) 基本情報入力シート'!L72)</f>
        <v/>
      </c>
      <c r="L51" s="182" t="str">
        <f>IF('(入力①) 基本情報入力シート'!M72="","",'(入力①) 基本情報入力シート'!M72)</f>
        <v/>
      </c>
      <c r="M51" s="182" t="str">
        <f>IF('(入力①) 基本情報入力シート'!R72="","",'(入力①) 基本情報入力シート'!R72)</f>
        <v/>
      </c>
      <c r="N51" s="182" t="str">
        <f>IF('(入力①) 基本情報入力シート'!W72="","",'(入力①) 基本情報入力シート'!W72)</f>
        <v/>
      </c>
      <c r="O51" s="159" t="str">
        <f>IF('(入力①) 基本情報入力シート'!X72="","",'(入力①) 基本情報入力シート'!X72)</f>
        <v/>
      </c>
      <c r="P51" s="198" t="str">
        <f>IF('(入力①) 基本情報入力シート'!Y72="","",'(入力①) 基本情報入力シート'!Y72)</f>
        <v/>
      </c>
      <c r="Q51" s="204" t="str">
        <f>IF('(入力①) 基本情報入力シート'!Z72="","",'(入力①) 基本情報入力シート'!Z72)</f>
        <v/>
      </c>
      <c r="R51" s="252" t="str">
        <f>IF('(入力①) 基本情報入力シート'!AA72="","",'(入力①) 基本情報入力シート'!AA72)</f>
        <v/>
      </c>
      <c r="S51" s="255"/>
      <c r="T51" s="259"/>
      <c r="U51" s="263" t="str">
        <f>IF(P51="","",VLOOKUP(P51,'【参考】数式用'!$A$5:$I$38,MATCH(T51,'【参考】数式用'!$H$4:$I$4,0)+7,0))</f>
        <v/>
      </c>
      <c r="V51" s="269"/>
      <c r="W51" s="225" t="s">
        <v>249</v>
      </c>
      <c r="X51" s="274"/>
      <c r="Y51" s="232" t="s">
        <v>35</v>
      </c>
      <c r="Z51" s="274"/>
      <c r="AA51" s="233" t="s">
        <v>236</v>
      </c>
      <c r="AB51" s="274"/>
      <c r="AC51" s="232" t="s">
        <v>35</v>
      </c>
      <c r="AD51" s="274"/>
      <c r="AE51" s="232" t="s">
        <v>40</v>
      </c>
      <c r="AF51" s="237" t="s">
        <v>70</v>
      </c>
      <c r="AG51" s="238" t="str">
        <f t="shared" si="0"/>
        <v/>
      </c>
      <c r="AH51" s="279" t="s">
        <v>252</v>
      </c>
      <c r="AI51" s="244" t="str">
        <f t="shared" si="1"/>
        <v/>
      </c>
      <c r="AJ51" s="152"/>
      <c r="AK51" s="287" t="str">
        <f t="shared" si="2"/>
        <v>○</v>
      </c>
      <c r="AL51" s="288" t="str">
        <f t="shared" si="3"/>
        <v/>
      </c>
      <c r="AM51" s="289"/>
      <c r="AN51" s="289"/>
      <c r="AO51" s="289"/>
      <c r="AP51" s="289"/>
      <c r="AQ51" s="289"/>
      <c r="AR51" s="289"/>
      <c r="AS51" s="289"/>
      <c r="AT51" s="289"/>
      <c r="AU51" s="290"/>
    </row>
    <row r="52" spans="1:47" ht="33" customHeight="1">
      <c r="A52" s="159">
        <f t="shared" si="4"/>
        <v>41</v>
      </c>
      <c r="B52" s="165" t="str">
        <f>IF('(入力①) 基本情報入力シート'!C73="","",'(入力①) 基本情報入力シート'!C73)</f>
        <v/>
      </c>
      <c r="C52" s="170" t="str">
        <f>IF('(入力①) 基本情報入力シート'!D73="","",'(入力①) 基本情報入力シート'!D73)</f>
        <v/>
      </c>
      <c r="D52" s="173" t="str">
        <f>IF('(入力①) 基本情報入力シート'!E73="","",'(入力①) 基本情報入力シート'!E73)</f>
        <v/>
      </c>
      <c r="E52" s="173" t="str">
        <f>IF('(入力①) 基本情報入力シート'!F73="","",'(入力①) 基本情報入力シート'!F73)</f>
        <v/>
      </c>
      <c r="F52" s="173" t="str">
        <f>IF('(入力①) 基本情報入力シート'!G73="","",'(入力①) 基本情報入力シート'!G73)</f>
        <v/>
      </c>
      <c r="G52" s="173" t="str">
        <f>IF('(入力①) 基本情報入力シート'!H73="","",'(入力①) 基本情報入力シート'!H73)</f>
        <v/>
      </c>
      <c r="H52" s="173" t="str">
        <f>IF('(入力①) 基本情報入力シート'!I73="","",'(入力①) 基本情報入力シート'!I73)</f>
        <v/>
      </c>
      <c r="I52" s="173" t="str">
        <f>IF('(入力①) 基本情報入力シート'!J73="","",'(入力①) 基本情報入力シート'!J73)</f>
        <v/>
      </c>
      <c r="J52" s="173" t="str">
        <f>IF('(入力①) 基本情報入力シート'!K73="","",'(入力①) 基本情報入力シート'!K73)</f>
        <v/>
      </c>
      <c r="K52" s="178" t="str">
        <f>IF('(入力①) 基本情報入力シート'!L73="","",'(入力①) 基本情報入力シート'!L73)</f>
        <v/>
      </c>
      <c r="L52" s="182" t="str">
        <f>IF('(入力①) 基本情報入力シート'!M73="","",'(入力①) 基本情報入力シート'!M73)</f>
        <v/>
      </c>
      <c r="M52" s="182" t="str">
        <f>IF('(入力①) 基本情報入力シート'!R73="","",'(入力①) 基本情報入力シート'!R73)</f>
        <v/>
      </c>
      <c r="N52" s="182" t="str">
        <f>IF('(入力①) 基本情報入力シート'!W73="","",'(入力①) 基本情報入力シート'!W73)</f>
        <v/>
      </c>
      <c r="O52" s="159" t="str">
        <f>IF('(入力①) 基本情報入力シート'!X73="","",'(入力①) 基本情報入力シート'!X73)</f>
        <v/>
      </c>
      <c r="P52" s="198" t="str">
        <f>IF('(入力①) 基本情報入力シート'!Y73="","",'(入力①) 基本情報入力シート'!Y73)</f>
        <v/>
      </c>
      <c r="Q52" s="204" t="str">
        <f>IF('(入力①) 基本情報入力シート'!Z73="","",'(入力①) 基本情報入力シート'!Z73)</f>
        <v/>
      </c>
      <c r="R52" s="252" t="str">
        <f>IF('(入力①) 基本情報入力シート'!AA73="","",'(入力①) 基本情報入力シート'!AA73)</f>
        <v/>
      </c>
      <c r="S52" s="255"/>
      <c r="T52" s="259"/>
      <c r="U52" s="263" t="str">
        <f>IF(P52="","",VLOOKUP(P52,'【参考】数式用'!$A$5:$I$38,MATCH(T52,'【参考】数式用'!$H$4:$I$4,0)+7,0))</f>
        <v/>
      </c>
      <c r="V52" s="269"/>
      <c r="W52" s="225" t="s">
        <v>249</v>
      </c>
      <c r="X52" s="274"/>
      <c r="Y52" s="232" t="s">
        <v>35</v>
      </c>
      <c r="Z52" s="274"/>
      <c r="AA52" s="233" t="s">
        <v>236</v>
      </c>
      <c r="AB52" s="274"/>
      <c r="AC52" s="232" t="s">
        <v>35</v>
      </c>
      <c r="AD52" s="274"/>
      <c r="AE52" s="232" t="s">
        <v>40</v>
      </c>
      <c r="AF52" s="237" t="s">
        <v>70</v>
      </c>
      <c r="AG52" s="238" t="str">
        <f t="shared" si="0"/>
        <v/>
      </c>
      <c r="AH52" s="279" t="s">
        <v>252</v>
      </c>
      <c r="AI52" s="244" t="str">
        <f t="shared" si="1"/>
        <v/>
      </c>
      <c r="AJ52" s="152"/>
      <c r="AK52" s="287" t="str">
        <f t="shared" si="2"/>
        <v>○</v>
      </c>
      <c r="AL52" s="288" t="str">
        <f t="shared" si="3"/>
        <v/>
      </c>
      <c r="AM52" s="289"/>
      <c r="AN52" s="289"/>
      <c r="AO52" s="289"/>
      <c r="AP52" s="289"/>
      <c r="AQ52" s="289"/>
      <c r="AR52" s="289"/>
      <c r="AS52" s="289"/>
      <c r="AT52" s="289"/>
      <c r="AU52" s="290"/>
    </row>
    <row r="53" spans="1:47" ht="33" customHeight="1">
      <c r="A53" s="159">
        <f t="shared" si="4"/>
        <v>42</v>
      </c>
      <c r="B53" s="165" t="str">
        <f>IF('(入力①) 基本情報入力シート'!C74="","",'(入力①) 基本情報入力シート'!C74)</f>
        <v/>
      </c>
      <c r="C53" s="170" t="str">
        <f>IF('(入力①) 基本情報入力シート'!D74="","",'(入力①) 基本情報入力シート'!D74)</f>
        <v/>
      </c>
      <c r="D53" s="173" t="str">
        <f>IF('(入力①) 基本情報入力シート'!E74="","",'(入力①) 基本情報入力シート'!E74)</f>
        <v/>
      </c>
      <c r="E53" s="173" t="str">
        <f>IF('(入力①) 基本情報入力シート'!F74="","",'(入力①) 基本情報入力シート'!F74)</f>
        <v/>
      </c>
      <c r="F53" s="173" t="str">
        <f>IF('(入力①) 基本情報入力シート'!G74="","",'(入力①) 基本情報入力シート'!G74)</f>
        <v/>
      </c>
      <c r="G53" s="173" t="str">
        <f>IF('(入力①) 基本情報入力シート'!H74="","",'(入力①) 基本情報入力シート'!H74)</f>
        <v/>
      </c>
      <c r="H53" s="173" t="str">
        <f>IF('(入力①) 基本情報入力シート'!I74="","",'(入力①) 基本情報入力シート'!I74)</f>
        <v/>
      </c>
      <c r="I53" s="173" t="str">
        <f>IF('(入力①) 基本情報入力シート'!J74="","",'(入力①) 基本情報入力シート'!J74)</f>
        <v/>
      </c>
      <c r="J53" s="173" t="str">
        <f>IF('(入力①) 基本情報入力シート'!K74="","",'(入力①) 基本情報入力シート'!K74)</f>
        <v/>
      </c>
      <c r="K53" s="178" t="str">
        <f>IF('(入力①) 基本情報入力シート'!L74="","",'(入力①) 基本情報入力シート'!L74)</f>
        <v/>
      </c>
      <c r="L53" s="182" t="str">
        <f>IF('(入力①) 基本情報入力シート'!M74="","",'(入力①) 基本情報入力シート'!M74)</f>
        <v/>
      </c>
      <c r="M53" s="182" t="str">
        <f>IF('(入力①) 基本情報入力シート'!R74="","",'(入力①) 基本情報入力シート'!R74)</f>
        <v/>
      </c>
      <c r="N53" s="182" t="str">
        <f>IF('(入力①) 基本情報入力シート'!W74="","",'(入力①) 基本情報入力シート'!W74)</f>
        <v/>
      </c>
      <c r="O53" s="159" t="str">
        <f>IF('(入力①) 基本情報入力シート'!X74="","",'(入力①) 基本情報入力シート'!X74)</f>
        <v/>
      </c>
      <c r="P53" s="198" t="str">
        <f>IF('(入力①) 基本情報入力シート'!Y74="","",'(入力①) 基本情報入力シート'!Y74)</f>
        <v/>
      </c>
      <c r="Q53" s="204" t="str">
        <f>IF('(入力①) 基本情報入力シート'!Z74="","",'(入力①) 基本情報入力シート'!Z74)</f>
        <v/>
      </c>
      <c r="R53" s="252" t="str">
        <f>IF('(入力①) 基本情報入力シート'!AA74="","",'(入力①) 基本情報入力シート'!AA74)</f>
        <v/>
      </c>
      <c r="S53" s="255"/>
      <c r="T53" s="259"/>
      <c r="U53" s="263" t="str">
        <f>IF(P53="","",VLOOKUP(P53,'【参考】数式用'!$A$5:$I$38,MATCH(T53,'【参考】数式用'!$H$4:$I$4,0)+7,0))</f>
        <v/>
      </c>
      <c r="V53" s="269"/>
      <c r="W53" s="225" t="s">
        <v>249</v>
      </c>
      <c r="X53" s="274"/>
      <c r="Y53" s="232" t="s">
        <v>35</v>
      </c>
      <c r="Z53" s="274"/>
      <c r="AA53" s="233" t="s">
        <v>236</v>
      </c>
      <c r="AB53" s="274"/>
      <c r="AC53" s="232" t="s">
        <v>35</v>
      </c>
      <c r="AD53" s="274"/>
      <c r="AE53" s="232" t="s">
        <v>40</v>
      </c>
      <c r="AF53" s="237" t="s">
        <v>70</v>
      </c>
      <c r="AG53" s="238" t="str">
        <f t="shared" si="0"/>
        <v/>
      </c>
      <c r="AH53" s="279" t="s">
        <v>252</v>
      </c>
      <c r="AI53" s="244" t="str">
        <f t="shared" si="1"/>
        <v/>
      </c>
      <c r="AJ53" s="152"/>
      <c r="AK53" s="287" t="str">
        <f t="shared" si="2"/>
        <v>○</v>
      </c>
      <c r="AL53" s="288" t="str">
        <f t="shared" si="3"/>
        <v/>
      </c>
      <c r="AM53" s="289"/>
      <c r="AN53" s="289"/>
      <c r="AO53" s="289"/>
      <c r="AP53" s="289"/>
      <c r="AQ53" s="289"/>
      <c r="AR53" s="289"/>
      <c r="AS53" s="289"/>
      <c r="AT53" s="289"/>
      <c r="AU53" s="290"/>
    </row>
    <row r="54" spans="1:47" ht="33" customHeight="1">
      <c r="A54" s="159">
        <f t="shared" si="4"/>
        <v>43</v>
      </c>
      <c r="B54" s="165" t="str">
        <f>IF('(入力①) 基本情報入力シート'!C75="","",'(入力①) 基本情報入力シート'!C75)</f>
        <v/>
      </c>
      <c r="C54" s="170" t="str">
        <f>IF('(入力①) 基本情報入力シート'!D75="","",'(入力①) 基本情報入力シート'!D75)</f>
        <v/>
      </c>
      <c r="D54" s="173" t="str">
        <f>IF('(入力①) 基本情報入力シート'!E75="","",'(入力①) 基本情報入力シート'!E75)</f>
        <v/>
      </c>
      <c r="E54" s="173" t="str">
        <f>IF('(入力①) 基本情報入力シート'!F75="","",'(入力①) 基本情報入力シート'!F75)</f>
        <v/>
      </c>
      <c r="F54" s="173" t="str">
        <f>IF('(入力①) 基本情報入力シート'!G75="","",'(入力①) 基本情報入力シート'!G75)</f>
        <v/>
      </c>
      <c r="G54" s="173" t="str">
        <f>IF('(入力①) 基本情報入力シート'!H75="","",'(入力①) 基本情報入力シート'!H75)</f>
        <v/>
      </c>
      <c r="H54" s="173" t="str">
        <f>IF('(入力①) 基本情報入力シート'!I75="","",'(入力①) 基本情報入力シート'!I75)</f>
        <v/>
      </c>
      <c r="I54" s="173" t="str">
        <f>IF('(入力①) 基本情報入力シート'!J75="","",'(入力①) 基本情報入力シート'!J75)</f>
        <v/>
      </c>
      <c r="J54" s="173" t="str">
        <f>IF('(入力①) 基本情報入力シート'!K75="","",'(入力①) 基本情報入力シート'!K75)</f>
        <v/>
      </c>
      <c r="K54" s="178" t="str">
        <f>IF('(入力①) 基本情報入力シート'!L75="","",'(入力①) 基本情報入力シート'!L75)</f>
        <v/>
      </c>
      <c r="L54" s="182" t="str">
        <f>IF('(入力①) 基本情報入力シート'!M75="","",'(入力①) 基本情報入力シート'!M75)</f>
        <v/>
      </c>
      <c r="M54" s="182" t="str">
        <f>IF('(入力①) 基本情報入力シート'!R75="","",'(入力①) 基本情報入力シート'!R75)</f>
        <v/>
      </c>
      <c r="N54" s="182" t="str">
        <f>IF('(入力①) 基本情報入力シート'!W75="","",'(入力①) 基本情報入力シート'!W75)</f>
        <v/>
      </c>
      <c r="O54" s="159" t="str">
        <f>IF('(入力①) 基本情報入力シート'!X75="","",'(入力①) 基本情報入力シート'!X75)</f>
        <v/>
      </c>
      <c r="P54" s="198" t="str">
        <f>IF('(入力①) 基本情報入力シート'!Y75="","",'(入力①) 基本情報入力シート'!Y75)</f>
        <v/>
      </c>
      <c r="Q54" s="204" t="str">
        <f>IF('(入力①) 基本情報入力シート'!Z75="","",'(入力①) 基本情報入力シート'!Z75)</f>
        <v/>
      </c>
      <c r="R54" s="252" t="str">
        <f>IF('(入力①) 基本情報入力シート'!AA75="","",'(入力①) 基本情報入力シート'!AA75)</f>
        <v/>
      </c>
      <c r="S54" s="255"/>
      <c r="T54" s="259"/>
      <c r="U54" s="263" t="str">
        <f>IF(P54="","",VLOOKUP(P54,'【参考】数式用'!$A$5:$I$38,MATCH(T54,'【参考】数式用'!$H$4:$I$4,0)+7,0))</f>
        <v/>
      </c>
      <c r="V54" s="269"/>
      <c r="W54" s="225" t="s">
        <v>249</v>
      </c>
      <c r="X54" s="274"/>
      <c r="Y54" s="232" t="s">
        <v>35</v>
      </c>
      <c r="Z54" s="274"/>
      <c r="AA54" s="233" t="s">
        <v>236</v>
      </c>
      <c r="AB54" s="274"/>
      <c r="AC54" s="232" t="s">
        <v>35</v>
      </c>
      <c r="AD54" s="274"/>
      <c r="AE54" s="232" t="s">
        <v>40</v>
      </c>
      <c r="AF54" s="237" t="s">
        <v>70</v>
      </c>
      <c r="AG54" s="238" t="str">
        <f t="shared" si="0"/>
        <v/>
      </c>
      <c r="AH54" s="279" t="s">
        <v>252</v>
      </c>
      <c r="AI54" s="244" t="str">
        <f t="shared" si="1"/>
        <v/>
      </c>
      <c r="AJ54" s="152"/>
      <c r="AK54" s="287" t="str">
        <f t="shared" si="2"/>
        <v>○</v>
      </c>
      <c r="AL54" s="288" t="str">
        <f t="shared" si="3"/>
        <v/>
      </c>
      <c r="AM54" s="289"/>
      <c r="AN54" s="289"/>
      <c r="AO54" s="289"/>
      <c r="AP54" s="289"/>
      <c r="AQ54" s="289"/>
      <c r="AR54" s="289"/>
      <c r="AS54" s="289"/>
      <c r="AT54" s="289"/>
      <c r="AU54" s="290"/>
    </row>
    <row r="55" spans="1:47" ht="33" customHeight="1">
      <c r="A55" s="159">
        <f t="shared" si="4"/>
        <v>44</v>
      </c>
      <c r="B55" s="165" t="str">
        <f>IF('(入力①) 基本情報入力シート'!C76="","",'(入力①) 基本情報入力シート'!C76)</f>
        <v/>
      </c>
      <c r="C55" s="170" t="str">
        <f>IF('(入力①) 基本情報入力シート'!D76="","",'(入力①) 基本情報入力シート'!D76)</f>
        <v/>
      </c>
      <c r="D55" s="173" t="str">
        <f>IF('(入力①) 基本情報入力シート'!E76="","",'(入力①) 基本情報入力シート'!E76)</f>
        <v/>
      </c>
      <c r="E55" s="173" t="str">
        <f>IF('(入力①) 基本情報入力シート'!F76="","",'(入力①) 基本情報入力シート'!F76)</f>
        <v/>
      </c>
      <c r="F55" s="173" t="str">
        <f>IF('(入力①) 基本情報入力シート'!G76="","",'(入力①) 基本情報入力シート'!G76)</f>
        <v/>
      </c>
      <c r="G55" s="173" t="str">
        <f>IF('(入力①) 基本情報入力シート'!H76="","",'(入力①) 基本情報入力シート'!H76)</f>
        <v/>
      </c>
      <c r="H55" s="173" t="str">
        <f>IF('(入力①) 基本情報入力シート'!I76="","",'(入力①) 基本情報入力シート'!I76)</f>
        <v/>
      </c>
      <c r="I55" s="173" t="str">
        <f>IF('(入力①) 基本情報入力シート'!J76="","",'(入力①) 基本情報入力シート'!J76)</f>
        <v/>
      </c>
      <c r="J55" s="173" t="str">
        <f>IF('(入力①) 基本情報入力シート'!K76="","",'(入力①) 基本情報入力シート'!K76)</f>
        <v/>
      </c>
      <c r="K55" s="178" t="str">
        <f>IF('(入力①) 基本情報入力シート'!L76="","",'(入力①) 基本情報入力シート'!L76)</f>
        <v/>
      </c>
      <c r="L55" s="182" t="str">
        <f>IF('(入力①) 基本情報入力シート'!M76="","",'(入力①) 基本情報入力シート'!M76)</f>
        <v/>
      </c>
      <c r="M55" s="182" t="str">
        <f>IF('(入力①) 基本情報入力シート'!R76="","",'(入力①) 基本情報入力シート'!R76)</f>
        <v/>
      </c>
      <c r="N55" s="182" t="str">
        <f>IF('(入力①) 基本情報入力シート'!W76="","",'(入力①) 基本情報入力シート'!W76)</f>
        <v/>
      </c>
      <c r="O55" s="159" t="str">
        <f>IF('(入力①) 基本情報入力シート'!X76="","",'(入力①) 基本情報入力シート'!X76)</f>
        <v/>
      </c>
      <c r="P55" s="198" t="str">
        <f>IF('(入力①) 基本情報入力シート'!Y76="","",'(入力①) 基本情報入力シート'!Y76)</f>
        <v/>
      </c>
      <c r="Q55" s="204" t="str">
        <f>IF('(入力①) 基本情報入力シート'!Z76="","",'(入力①) 基本情報入力シート'!Z76)</f>
        <v/>
      </c>
      <c r="R55" s="252" t="str">
        <f>IF('(入力①) 基本情報入力シート'!AA76="","",'(入力①) 基本情報入力シート'!AA76)</f>
        <v/>
      </c>
      <c r="S55" s="255"/>
      <c r="T55" s="259"/>
      <c r="U55" s="263" t="str">
        <f>IF(P55="","",VLOOKUP(P55,'【参考】数式用'!$A$5:$I$38,MATCH(T55,'【参考】数式用'!$H$4:$I$4,0)+7,0))</f>
        <v/>
      </c>
      <c r="V55" s="269"/>
      <c r="W55" s="225" t="s">
        <v>249</v>
      </c>
      <c r="X55" s="274"/>
      <c r="Y55" s="232" t="s">
        <v>35</v>
      </c>
      <c r="Z55" s="274"/>
      <c r="AA55" s="233" t="s">
        <v>236</v>
      </c>
      <c r="AB55" s="274"/>
      <c r="AC55" s="232" t="s">
        <v>35</v>
      </c>
      <c r="AD55" s="274"/>
      <c r="AE55" s="232" t="s">
        <v>40</v>
      </c>
      <c r="AF55" s="237" t="s">
        <v>70</v>
      </c>
      <c r="AG55" s="238" t="str">
        <f t="shared" si="0"/>
        <v/>
      </c>
      <c r="AH55" s="279" t="s">
        <v>252</v>
      </c>
      <c r="AI55" s="244" t="str">
        <f t="shared" si="1"/>
        <v/>
      </c>
      <c r="AJ55" s="152"/>
      <c r="AK55" s="287" t="str">
        <f t="shared" si="2"/>
        <v>○</v>
      </c>
      <c r="AL55" s="288" t="str">
        <f t="shared" si="3"/>
        <v/>
      </c>
      <c r="AM55" s="289"/>
      <c r="AN55" s="289"/>
      <c r="AO55" s="289"/>
      <c r="AP55" s="289"/>
      <c r="AQ55" s="289"/>
      <c r="AR55" s="289"/>
      <c r="AS55" s="289"/>
      <c r="AT55" s="289"/>
      <c r="AU55" s="290"/>
    </row>
    <row r="56" spans="1:47" ht="33" customHeight="1">
      <c r="A56" s="159">
        <f t="shared" si="4"/>
        <v>45</v>
      </c>
      <c r="B56" s="165" t="str">
        <f>IF('(入力①) 基本情報入力シート'!C77="","",'(入力①) 基本情報入力シート'!C77)</f>
        <v/>
      </c>
      <c r="C56" s="170" t="str">
        <f>IF('(入力①) 基本情報入力シート'!D77="","",'(入力①) 基本情報入力シート'!D77)</f>
        <v/>
      </c>
      <c r="D56" s="173" t="str">
        <f>IF('(入力①) 基本情報入力シート'!E77="","",'(入力①) 基本情報入力シート'!E77)</f>
        <v/>
      </c>
      <c r="E56" s="173" t="str">
        <f>IF('(入力①) 基本情報入力シート'!F77="","",'(入力①) 基本情報入力シート'!F77)</f>
        <v/>
      </c>
      <c r="F56" s="173" t="str">
        <f>IF('(入力①) 基本情報入力シート'!G77="","",'(入力①) 基本情報入力シート'!G77)</f>
        <v/>
      </c>
      <c r="G56" s="173" t="str">
        <f>IF('(入力①) 基本情報入力シート'!H77="","",'(入力①) 基本情報入力シート'!H77)</f>
        <v/>
      </c>
      <c r="H56" s="173" t="str">
        <f>IF('(入力①) 基本情報入力シート'!I77="","",'(入力①) 基本情報入力シート'!I77)</f>
        <v/>
      </c>
      <c r="I56" s="173" t="str">
        <f>IF('(入力①) 基本情報入力シート'!J77="","",'(入力①) 基本情報入力シート'!J77)</f>
        <v/>
      </c>
      <c r="J56" s="173" t="str">
        <f>IF('(入力①) 基本情報入力シート'!K77="","",'(入力①) 基本情報入力シート'!K77)</f>
        <v/>
      </c>
      <c r="K56" s="178" t="str">
        <f>IF('(入力①) 基本情報入力シート'!L77="","",'(入力①) 基本情報入力シート'!L77)</f>
        <v/>
      </c>
      <c r="L56" s="182" t="str">
        <f>IF('(入力①) 基本情報入力シート'!M77="","",'(入力①) 基本情報入力シート'!M77)</f>
        <v/>
      </c>
      <c r="M56" s="182" t="str">
        <f>IF('(入力①) 基本情報入力シート'!R77="","",'(入力①) 基本情報入力シート'!R77)</f>
        <v/>
      </c>
      <c r="N56" s="182" t="str">
        <f>IF('(入力①) 基本情報入力シート'!W77="","",'(入力①) 基本情報入力シート'!W77)</f>
        <v/>
      </c>
      <c r="O56" s="159" t="str">
        <f>IF('(入力①) 基本情報入力シート'!X77="","",'(入力①) 基本情報入力シート'!X77)</f>
        <v/>
      </c>
      <c r="P56" s="198" t="str">
        <f>IF('(入力①) 基本情報入力シート'!Y77="","",'(入力①) 基本情報入力シート'!Y77)</f>
        <v/>
      </c>
      <c r="Q56" s="204" t="str">
        <f>IF('(入力①) 基本情報入力シート'!Z77="","",'(入力①) 基本情報入力シート'!Z77)</f>
        <v/>
      </c>
      <c r="R56" s="252" t="str">
        <f>IF('(入力①) 基本情報入力シート'!AA77="","",'(入力①) 基本情報入力シート'!AA77)</f>
        <v/>
      </c>
      <c r="S56" s="255"/>
      <c r="T56" s="259"/>
      <c r="U56" s="263" t="str">
        <f>IF(P56="","",VLOOKUP(P56,'【参考】数式用'!$A$5:$I$38,MATCH(T56,'【参考】数式用'!$H$4:$I$4,0)+7,0))</f>
        <v/>
      </c>
      <c r="V56" s="269"/>
      <c r="W56" s="225" t="s">
        <v>249</v>
      </c>
      <c r="X56" s="274"/>
      <c r="Y56" s="232" t="s">
        <v>35</v>
      </c>
      <c r="Z56" s="274"/>
      <c r="AA56" s="233" t="s">
        <v>236</v>
      </c>
      <c r="AB56" s="274"/>
      <c r="AC56" s="232" t="s">
        <v>35</v>
      </c>
      <c r="AD56" s="274"/>
      <c r="AE56" s="232" t="s">
        <v>40</v>
      </c>
      <c r="AF56" s="237" t="s">
        <v>70</v>
      </c>
      <c r="AG56" s="238" t="str">
        <f t="shared" si="0"/>
        <v/>
      </c>
      <c r="AH56" s="279" t="s">
        <v>252</v>
      </c>
      <c r="AI56" s="244" t="str">
        <f t="shared" si="1"/>
        <v/>
      </c>
      <c r="AJ56" s="152"/>
      <c r="AK56" s="287" t="str">
        <f t="shared" si="2"/>
        <v>○</v>
      </c>
      <c r="AL56" s="288" t="str">
        <f t="shared" si="3"/>
        <v/>
      </c>
      <c r="AM56" s="289"/>
      <c r="AN56" s="289"/>
      <c r="AO56" s="289"/>
      <c r="AP56" s="289"/>
      <c r="AQ56" s="289"/>
      <c r="AR56" s="289"/>
      <c r="AS56" s="289"/>
      <c r="AT56" s="289"/>
      <c r="AU56" s="290"/>
    </row>
    <row r="57" spans="1:47" ht="33" customHeight="1">
      <c r="A57" s="159">
        <f t="shared" si="4"/>
        <v>46</v>
      </c>
      <c r="B57" s="165" t="str">
        <f>IF('(入力①) 基本情報入力シート'!C78="","",'(入力①) 基本情報入力シート'!C78)</f>
        <v/>
      </c>
      <c r="C57" s="170" t="str">
        <f>IF('(入力①) 基本情報入力シート'!D78="","",'(入力①) 基本情報入力シート'!D78)</f>
        <v/>
      </c>
      <c r="D57" s="173" t="str">
        <f>IF('(入力①) 基本情報入力シート'!E78="","",'(入力①) 基本情報入力シート'!E78)</f>
        <v/>
      </c>
      <c r="E57" s="173" t="str">
        <f>IF('(入力①) 基本情報入力シート'!F78="","",'(入力①) 基本情報入力シート'!F78)</f>
        <v/>
      </c>
      <c r="F57" s="173" t="str">
        <f>IF('(入力①) 基本情報入力シート'!G78="","",'(入力①) 基本情報入力シート'!G78)</f>
        <v/>
      </c>
      <c r="G57" s="173" t="str">
        <f>IF('(入力①) 基本情報入力シート'!H78="","",'(入力①) 基本情報入力シート'!H78)</f>
        <v/>
      </c>
      <c r="H57" s="173" t="str">
        <f>IF('(入力①) 基本情報入力シート'!I78="","",'(入力①) 基本情報入力シート'!I78)</f>
        <v/>
      </c>
      <c r="I57" s="173" t="str">
        <f>IF('(入力①) 基本情報入力シート'!J78="","",'(入力①) 基本情報入力シート'!J78)</f>
        <v/>
      </c>
      <c r="J57" s="173" t="str">
        <f>IF('(入力①) 基本情報入力シート'!K78="","",'(入力①) 基本情報入力シート'!K78)</f>
        <v/>
      </c>
      <c r="K57" s="178" t="str">
        <f>IF('(入力①) 基本情報入力シート'!L78="","",'(入力①) 基本情報入力シート'!L78)</f>
        <v/>
      </c>
      <c r="L57" s="182" t="str">
        <f>IF('(入力①) 基本情報入力シート'!M78="","",'(入力①) 基本情報入力シート'!M78)</f>
        <v/>
      </c>
      <c r="M57" s="182" t="str">
        <f>IF('(入力①) 基本情報入力シート'!R78="","",'(入力①) 基本情報入力シート'!R78)</f>
        <v/>
      </c>
      <c r="N57" s="182" t="str">
        <f>IF('(入力①) 基本情報入力シート'!W78="","",'(入力①) 基本情報入力シート'!W78)</f>
        <v/>
      </c>
      <c r="O57" s="159" t="str">
        <f>IF('(入力①) 基本情報入力シート'!X78="","",'(入力①) 基本情報入力シート'!X78)</f>
        <v/>
      </c>
      <c r="P57" s="198" t="str">
        <f>IF('(入力①) 基本情報入力シート'!Y78="","",'(入力①) 基本情報入力シート'!Y78)</f>
        <v/>
      </c>
      <c r="Q57" s="204" t="str">
        <f>IF('(入力①) 基本情報入力シート'!Z78="","",'(入力①) 基本情報入力シート'!Z78)</f>
        <v/>
      </c>
      <c r="R57" s="252" t="str">
        <f>IF('(入力①) 基本情報入力シート'!AA78="","",'(入力①) 基本情報入力シート'!AA78)</f>
        <v/>
      </c>
      <c r="S57" s="255"/>
      <c r="T57" s="259"/>
      <c r="U57" s="263" t="str">
        <f>IF(P57="","",VLOOKUP(P57,'【参考】数式用'!$A$5:$I$38,MATCH(T57,'【参考】数式用'!$H$4:$I$4,0)+7,0))</f>
        <v/>
      </c>
      <c r="V57" s="269"/>
      <c r="W57" s="225" t="s">
        <v>249</v>
      </c>
      <c r="X57" s="274"/>
      <c r="Y57" s="232" t="s">
        <v>35</v>
      </c>
      <c r="Z57" s="274"/>
      <c r="AA57" s="233" t="s">
        <v>236</v>
      </c>
      <c r="AB57" s="274"/>
      <c r="AC57" s="232" t="s">
        <v>35</v>
      </c>
      <c r="AD57" s="274"/>
      <c r="AE57" s="232" t="s">
        <v>40</v>
      </c>
      <c r="AF57" s="237" t="s">
        <v>70</v>
      </c>
      <c r="AG57" s="238" t="str">
        <f t="shared" si="0"/>
        <v/>
      </c>
      <c r="AH57" s="279" t="s">
        <v>252</v>
      </c>
      <c r="AI57" s="244" t="str">
        <f t="shared" si="1"/>
        <v/>
      </c>
      <c r="AJ57" s="152"/>
      <c r="AK57" s="287" t="str">
        <f t="shared" si="2"/>
        <v>○</v>
      </c>
      <c r="AL57" s="288" t="str">
        <f t="shared" si="3"/>
        <v/>
      </c>
      <c r="AM57" s="289"/>
      <c r="AN57" s="289"/>
      <c r="AO57" s="289"/>
      <c r="AP57" s="289"/>
      <c r="AQ57" s="289"/>
      <c r="AR57" s="289"/>
      <c r="AS57" s="289"/>
      <c r="AT57" s="289"/>
      <c r="AU57" s="290"/>
    </row>
    <row r="58" spans="1:47" ht="33" customHeight="1">
      <c r="A58" s="159">
        <f t="shared" si="4"/>
        <v>47</v>
      </c>
      <c r="B58" s="165" t="str">
        <f>IF('(入力①) 基本情報入力シート'!C79="","",'(入力①) 基本情報入力シート'!C79)</f>
        <v/>
      </c>
      <c r="C58" s="170" t="str">
        <f>IF('(入力①) 基本情報入力シート'!D79="","",'(入力①) 基本情報入力シート'!D79)</f>
        <v/>
      </c>
      <c r="D58" s="173" t="str">
        <f>IF('(入力①) 基本情報入力シート'!E79="","",'(入力①) 基本情報入力シート'!E79)</f>
        <v/>
      </c>
      <c r="E58" s="173" t="str">
        <f>IF('(入力①) 基本情報入力シート'!F79="","",'(入力①) 基本情報入力シート'!F79)</f>
        <v/>
      </c>
      <c r="F58" s="173" t="str">
        <f>IF('(入力①) 基本情報入力シート'!G79="","",'(入力①) 基本情報入力シート'!G79)</f>
        <v/>
      </c>
      <c r="G58" s="173" t="str">
        <f>IF('(入力①) 基本情報入力シート'!H79="","",'(入力①) 基本情報入力シート'!H79)</f>
        <v/>
      </c>
      <c r="H58" s="173" t="str">
        <f>IF('(入力①) 基本情報入力シート'!I79="","",'(入力①) 基本情報入力シート'!I79)</f>
        <v/>
      </c>
      <c r="I58" s="173" t="str">
        <f>IF('(入力①) 基本情報入力シート'!J79="","",'(入力①) 基本情報入力シート'!J79)</f>
        <v/>
      </c>
      <c r="J58" s="173" t="str">
        <f>IF('(入力①) 基本情報入力シート'!K79="","",'(入力①) 基本情報入力シート'!K79)</f>
        <v/>
      </c>
      <c r="K58" s="178" t="str">
        <f>IF('(入力①) 基本情報入力シート'!L79="","",'(入力①) 基本情報入力シート'!L79)</f>
        <v/>
      </c>
      <c r="L58" s="182" t="str">
        <f>IF('(入力①) 基本情報入力シート'!M79="","",'(入力①) 基本情報入力シート'!M79)</f>
        <v/>
      </c>
      <c r="M58" s="182" t="str">
        <f>IF('(入力①) 基本情報入力シート'!R79="","",'(入力①) 基本情報入力シート'!R79)</f>
        <v/>
      </c>
      <c r="N58" s="182" t="str">
        <f>IF('(入力①) 基本情報入力シート'!W79="","",'(入力①) 基本情報入力シート'!W79)</f>
        <v/>
      </c>
      <c r="O58" s="159" t="str">
        <f>IF('(入力①) 基本情報入力シート'!X79="","",'(入力①) 基本情報入力シート'!X79)</f>
        <v/>
      </c>
      <c r="P58" s="198" t="str">
        <f>IF('(入力①) 基本情報入力シート'!Y79="","",'(入力①) 基本情報入力シート'!Y79)</f>
        <v/>
      </c>
      <c r="Q58" s="204" t="str">
        <f>IF('(入力①) 基本情報入力シート'!Z79="","",'(入力①) 基本情報入力シート'!Z79)</f>
        <v/>
      </c>
      <c r="R58" s="252" t="str">
        <f>IF('(入力①) 基本情報入力シート'!AA79="","",'(入力①) 基本情報入力シート'!AA79)</f>
        <v/>
      </c>
      <c r="S58" s="255"/>
      <c r="T58" s="259"/>
      <c r="U58" s="263" t="str">
        <f>IF(P58="","",VLOOKUP(P58,'【参考】数式用'!$A$5:$I$38,MATCH(T58,'【参考】数式用'!$H$4:$I$4,0)+7,0))</f>
        <v/>
      </c>
      <c r="V58" s="269"/>
      <c r="W58" s="225" t="s">
        <v>249</v>
      </c>
      <c r="X58" s="274"/>
      <c r="Y58" s="232" t="s">
        <v>35</v>
      </c>
      <c r="Z58" s="274"/>
      <c r="AA58" s="233" t="s">
        <v>236</v>
      </c>
      <c r="AB58" s="274"/>
      <c r="AC58" s="232" t="s">
        <v>35</v>
      </c>
      <c r="AD58" s="274"/>
      <c r="AE58" s="232" t="s">
        <v>40</v>
      </c>
      <c r="AF58" s="237" t="s">
        <v>70</v>
      </c>
      <c r="AG58" s="238" t="str">
        <f t="shared" si="0"/>
        <v/>
      </c>
      <c r="AH58" s="279" t="s">
        <v>252</v>
      </c>
      <c r="AI58" s="244" t="str">
        <f t="shared" si="1"/>
        <v/>
      </c>
      <c r="AJ58" s="152"/>
      <c r="AK58" s="287" t="str">
        <f t="shared" si="2"/>
        <v>○</v>
      </c>
      <c r="AL58" s="288" t="str">
        <f t="shared" si="3"/>
        <v/>
      </c>
      <c r="AM58" s="289"/>
      <c r="AN58" s="289"/>
      <c r="AO58" s="289"/>
      <c r="AP58" s="289"/>
      <c r="AQ58" s="289"/>
      <c r="AR58" s="289"/>
      <c r="AS58" s="289"/>
      <c r="AT58" s="289"/>
      <c r="AU58" s="290"/>
    </row>
    <row r="59" spans="1:47" ht="33" customHeight="1">
      <c r="A59" s="159">
        <f t="shared" si="4"/>
        <v>48</v>
      </c>
      <c r="B59" s="165" t="str">
        <f>IF('(入力①) 基本情報入力シート'!C80="","",'(入力①) 基本情報入力シート'!C80)</f>
        <v/>
      </c>
      <c r="C59" s="170" t="str">
        <f>IF('(入力①) 基本情報入力シート'!D80="","",'(入力①) 基本情報入力シート'!D80)</f>
        <v/>
      </c>
      <c r="D59" s="173" t="str">
        <f>IF('(入力①) 基本情報入力シート'!E80="","",'(入力①) 基本情報入力シート'!E80)</f>
        <v/>
      </c>
      <c r="E59" s="173" t="str">
        <f>IF('(入力①) 基本情報入力シート'!F80="","",'(入力①) 基本情報入力シート'!F80)</f>
        <v/>
      </c>
      <c r="F59" s="173" t="str">
        <f>IF('(入力①) 基本情報入力シート'!G80="","",'(入力①) 基本情報入力シート'!G80)</f>
        <v/>
      </c>
      <c r="G59" s="173" t="str">
        <f>IF('(入力①) 基本情報入力シート'!H80="","",'(入力①) 基本情報入力シート'!H80)</f>
        <v/>
      </c>
      <c r="H59" s="173" t="str">
        <f>IF('(入力①) 基本情報入力シート'!I80="","",'(入力①) 基本情報入力シート'!I80)</f>
        <v/>
      </c>
      <c r="I59" s="173" t="str">
        <f>IF('(入力①) 基本情報入力シート'!J80="","",'(入力①) 基本情報入力シート'!J80)</f>
        <v/>
      </c>
      <c r="J59" s="173" t="str">
        <f>IF('(入力①) 基本情報入力シート'!K80="","",'(入力①) 基本情報入力シート'!K80)</f>
        <v/>
      </c>
      <c r="K59" s="178" t="str">
        <f>IF('(入力①) 基本情報入力シート'!L80="","",'(入力①) 基本情報入力シート'!L80)</f>
        <v/>
      </c>
      <c r="L59" s="182" t="str">
        <f>IF('(入力①) 基本情報入力シート'!M80="","",'(入力①) 基本情報入力シート'!M80)</f>
        <v/>
      </c>
      <c r="M59" s="182" t="str">
        <f>IF('(入力①) 基本情報入力シート'!R80="","",'(入力①) 基本情報入力シート'!R80)</f>
        <v/>
      </c>
      <c r="N59" s="182" t="str">
        <f>IF('(入力①) 基本情報入力シート'!W80="","",'(入力①) 基本情報入力シート'!W80)</f>
        <v/>
      </c>
      <c r="O59" s="159" t="str">
        <f>IF('(入力①) 基本情報入力シート'!X80="","",'(入力①) 基本情報入力シート'!X80)</f>
        <v/>
      </c>
      <c r="P59" s="198" t="str">
        <f>IF('(入力①) 基本情報入力シート'!Y80="","",'(入力①) 基本情報入力シート'!Y80)</f>
        <v/>
      </c>
      <c r="Q59" s="204" t="str">
        <f>IF('(入力①) 基本情報入力シート'!Z80="","",'(入力①) 基本情報入力シート'!Z80)</f>
        <v/>
      </c>
      <c r="R59" s="252" t="str">
        <f>IF('(入力①) 基本情報入力シート'!AA80="","",'(入力①) 基本情報入力シート'!AA80)</f>
        <v/>
      </c>
      <c r="S59" s="255"/>
      <c r="T59" s="259"/>
      <c r="U59" s="263" t="str">
        <f>IF(P59="","",VLOOKUP(P59,'【参考】数式用'!$A$5:$I$38,MATCH(T59,'【参考】数式用'!$H$4:$I$4,0)+7,0))</f>
        <v/>
      </c>
      <c r="V59" s="269"/>
      <c r="W59" s="225" t="s">
        <v>249</v>
      </c>
      <c r="X59" s="274"/>
      <c r="Y59" s="232" t="s">
        <v>35</v>
      </c>
      <c r="Z59" s="274"/>
      <c r="AA59" s="233" t="s">
        <v>236</v>
      </c>
      <c r="AB59" s="274"/>
      <c r="AC59" s="232" t="s">
        <v>35</v>
      </c>
      <c r="AD59" s="274"/>
      <c r="AE59" s="232" t="s">
        <v>40</v>
      </c>
      <c r="AF59" s="237" t="s">
        <v>70</v>
      </c>
      <c r="AG59" s="238" t="str">
        <f t="shared" si="0"/>
        <v/>
      </c>
      <c r="AH59" s="279" t="s">
        <v>252</v>
      </c>
      <c r="AI59" s="244" t="str">
        <f t="shared" si="1"/>
        <v/>
      </c>
      <c r="AJ59" s="152"/>
      <c r="AK59" s="287" t="str">
        <f t="shared" si="2"/>
        <v>○</v>
      </c>
      <c r="AL59" s="288" t="str">
        <f t="shared" si="3"/>
        <v/>
      </c>
      <c r="AM59" s="289"/>
      <c r="AN59" s="289"/>
      <c r="AO59" s="289"/>
      <c r="AP59" s="289"/>
      <c r="AQ59" s="289"/>
      <c r="AR59" s="289"/>
      <c r="AS59" s="289"/>
      <c r="AT59" s="289"/>
      <c r="AU59" s="290"/>
    </row>
    <row r="60" spans="1:47" ht="33" customHeight="1">
      <c r="A60" s="159">
        <f t="shared" si="4"/>
        <v>49</v>
      </c>
      <c r="B60" s="165" t="str">
        <f>IF('(入力①) 基本情報入力シート'!C81="","",'(入力①) 基本情報入力シート'!C81)</f>
        <v/>
      </c>
      <c r="C60" s="170" t="str">
        <f>IF('(入力①) 基本情報入力シート'!D81="","",'(入力①) 基本情報入力シート'!D81)</f>
        <v/>
      </c>
      <c r="D60" s="173" t="str">
        <f>IF('(入力①) 基本情報入力シート'!E81="","",'(入力①) 基本情報入力シート'!E81)</f>
        <v/>
      </c>
      <c r="E60" s="173" t="str">
        <f>IF('(入力①) 基本情報入力シート'!F81="","",'(入力①) 基本情報入力シート'!F81)</f>
        <v/>
      </c>
      <c r="F60" s="173" t="str">
        <f>IF('(入力①) 基本情報入力シート'!G81="","",'(入力①) 基本情報入力シート'!G81)</f>
        <v/>
      </c>
      <c r="G60" s="173" t="str">
        <f>IF('(入力①) 基本情報入力シート'!H81="","",'(入力①) 基本情報入力シート'!H81)</f>
        <v/>
      </c>
      <c r="H60" s="173" t="str">
        <f>IF('(入力①) 基本情報入力シート'!I81="","",'(入力①) 基本情報入力シート'!I81)</f>
        <v/>
      </c>
      <c r="I60" s="173" t="str">
        <f>IF('(入力①) 基本情報入力シート'!J81="","",'(入力①) 基本情報入力シート'!J81)</f>
        <v/>
      </c>
      <c r="J60" s="173" t="str">
        <f>IF('(入力①) 基本情報入力シート'!K81="","",'(入力①) 基本情報入力シート'!K81)</f>
        <v/>
      </c>
      <c r="K60" s="178" t="str">
        <f>IF('(入力①) 基本情報入力シート'!L81="","",'(入力①) 基本情報入力シート'!L81)</f>
        <v/>
      </c>
      <c r="L60" s="182" t="str">
        <f>IF('(入力①) 基本情報入力シート'!M81="","",'(入力①) 基本情報入力シート'!M81)</f>
        <v/>
      </c>
      <c r="M60" s="182" t="str">
        <f>IF('(入力①) 基本情報入力シート'!R81="","",'(入力①) 基本情報入力シート'!R81)</f>
        <v/>
      </c>
      <c r="N60" s="182" t="str">
        <f>IF('(入力①) 基本情報入力シート'!W81="","",'(入力①) 基本情報入力シート'!W81)</f>
        <v/>
      </c>
      <c r="O60" s="159" t="str">
        <f>IF('(入力①) 基本情報入力シート'!X81="","",'(入力①) 基本情報入力シート'!X81)</f>
        <v/>
      </c>
      <c r="P60" s="198" t="str">
        <f>IF('(入力①) 基本情報入力シート'!Y81="","",'(入力①) 基本情報入力シート'!Y81)</f>
        <v/>
      </c>
      <c r="Q60" s="204" t="str">
        <f>IF('(入力①) 基本情報入力シート'!Z81="","",'(入力①) 基本情報入力シート'!Z81)</f>
        <v/>
      </c>
      <c r="R60" s="252" t="str">
        <f>IF('(入力①) 基本情報入力シート'!AA81="","",'(入力①) 基本情報入力シート'!AA81)</f>
        <v/>
      </c>
      <c r="S60" s="255"/>
      <c r="T60" s="259"/>
      <c r="U60" s="263" t="str">
        <f>IF(P60="","",VLOOKUP(P60,'【参考】数式用'!$A$5:$I$38,MATCH(T60,'【参考】数式用'!$H$4:$I$4,0)+7,0))</f>
        <v/>
      </c>
      <c r="V60" s="269"/>
      <c r="W60" s="225" t="s">
        <v>249</v>
      </c>
      <c r="X60" s="274"/>
      <c r="Y60" s="232" t="s">
        <v>35</v>
      </c>
      <c r="Z60" s="274"/>
      <c r="AA60" s="233" t="s">
        <v>236</v>
      </c>
      <c r="AB60" s="274"/>
      <c r="AC60" s="232" t="s">
        <v>35</v>
      </c>
      <c r="AD60" s="274"/>
      <c r="AE60" s="232" t="s">
        <v>40</v>
      </c>
      <c r="AF60" s="237" t="s">
        <v>70</v>
      </c>
      <c r="AG60" s="238" t="str">
        <f t="shared" si="0"/>
        <v/>
      </c>
      <c r="AH60" s="279" t="s">
        <v>252</v>
      </c>
      <c r="AI60" s="244" t="str">
        <f t="shared" si="1"/>
        <v/>
      </c>
      <c r="AJ60" s="152"/>
      <c r="AK60" s="287" t="str">
        <f t="shared" si="2"/>
        <v>○</v>
      </c>
      <c r="AL60" s="288" t="str">
        <f t="shared" si="3"/>
        <v/>
      </c>
      <c r="AM60" s="289"/>
      <c r="AN60" s="289"/>
      <c r="AO60" s="289"/>
      <c r="AP60" s="289"/>
      <c r="AQ60" s="289"/>
      <c r="AR60" s="289"/>
      <c r="AS60" s="289"/>
      <c r="AT60" s="289"/>
      <c r="AU60" s="290"/>
    </row>
    <row r="61" spans="1:47" ht="33" customHeight="1">
      <c r="A61" s="159">
        <f t="shared" si="4"/>
        <v>50</v>
      </c>
      <c r="B61" s="165" t="str">
        <f>IF('(入力①) 基本情報入力シート'!C82="","",'(入力①) 基本情報入力シート'!C82)</f>
        <v/>
      </c>
      <c r="C61" s="170" t="str">
        <f>IF('(入力①) 基本情報入力シート'!D82="","",'(入力①) 基本情報入力シート'!D82)</f>
        <v/>
      </c>
      <c r="D61" s="173" t="str">
        <f>IF('(入力①) 基本情報入力シート'!E82="","",'(入力①) 基本情報入力シート'!E82)</f>
        <v/>
      </c>
      <c r="E61" s="173" t="str">
        <f>IF('(入力①) 基本情報入力シート'!F82="","",'(入力①) 基本情報入力シート'!F82)</f>
        <v/>
      </c>
      <c r="F61" s="173" t="str">
        <f>IF('(入力①) 基本情報入力シート'!G82="","",'(入力①) 基本情報入力シート'!G82)</f>
        <v/>
      </c>
      <c r="G61" s="173" t="str">
        <f>IF('(入力①) 基本情報入力シート'!H82="","",'(入力①) 基本情報入力シート'!H82)</f>
        <v/>
      </c>
      <c r="H61" s="173" t="str">
        <f>IF('(入力①) 基本情報入力シート'!I82="","",'(入力①) 基本情報入力シート'!I82)</f>
        <v/>
      </c>
      <c r="I61" s="173" t="str">
        <f>IF('(入力①) 基本情報入力シート'!J82="","",'(入力①) 基本情報入力シート'!J82)</f>
        <v/>
      </c>
      <c r="J61" s="173" t="str">
        <f>IF('(入力①) 基本情報入力シート'!K82="","",'(入力①) 基本情報入力シート'!K82)</f>
        <v/>
      </c>
      <c r="K61" s="178" t="str">
        <f>IF('(入力①) 基本情報入力シート'!L82="","",'(入力①) 基本情報入力シート'!L82)</f>
        <v/>
      </c>
      <c r="L61" s="182" t="str">
        <f>IF('(入力①) 基本情報入力シート'!M82="","",'(入力①) 基本情報入力シート'!M82)</f>
        <v/>
      </c>
      <c r="M61" s="182" t="str">
        <f>IF('(入力①) 基本情報入力シート'!R82="","",'(入力①) 基本情報入力シート'!R82)</f>
        <v/>
      </c>
      <c r="N61" s="182" t="str">
        <f>IF('(入力①) 基本情報入力シート'!W82="","",'(入力①) 基本情報入力シート'!W82)</f>
        <v/>
      </c>
      <c r="O61" s="159" t="str">
        <f>IF('(入力①) 基本情報入力シート'!X82="","",'(入力①) 基本情報入力シート'!X82)</f>
        <v/>
      </c>
      <c r="P61" s="198" t="str">
        <f>IF('(入力①) 基本情報入力シート'!Y82="","",'(入力①) 基本情報入力シート'!Y82)</f>
        <v/>
      </c>
      <c r="Q61" s="204" t="str">
        <f>IF('(入力①) 基本情報入力シート'!Z82="","",'(入力①) 基本情報入力シート'!Z82)</f>
        <v/>
      </c>
      <c r="R61" s="252" t="str">
        <f>IF('(入力①) 基本情報入力シート'!AA82="","",'(入力①) 基本情報入力シート'!AA82)</f>
        <v/>
      </c>
      <c r="S61" s="255"/>
      <c r="T61" s="259"/>
      <c r="U61" s="263" t="str">
        <f>IF(P61="","",VLOOKUP(P61,'【参考】数式用'!$A$5:$I$38,MATCH(T61,'【参考】数式用'!$H$4:$I$4,0)+7,0))</f>
        <v/>
      </c>
      <c r="V61" s="269"/>
      <c r="W61" s="225" t="s">
        <v>249</v>
      </c>
      <c r="X61" s="274"/>
      <c r="Y61" s="232" t="s">
        <v>35</v>
      </c>
      <c r="Z61" s="274"/>
      <c r="AA61" s="233" t="s">
        <v>236</v>
      </c>
      <c r="AB61" s="274"/>
      <c r="AC61" s="232" t="s">
        <v>35</v>
      </c>
      <c r="AD61" s="274"/>
      <c r="AE61" s="232" t="s">
        <v>40</v>
      </c>
      <c r="AF61" s="237" t="s">
        <v>70</v>
      </c>
      <c r="AG61" s="238" t="str">
        <f t="shared" si="0"/>
        <v/>
      </c>
      <c r="AH61" s="279" t="s">
        <v>252</v>
      </c>
      <c r="AI61" s="244" t="str">
        <f t="shared" si="1"/>
        <v/>
      </c>
      <c r="AJ61" s="152"/>
      <c r="AK61" s="287" t="str">
        <f t="shared" si="2"/>
        <v>○</v>
      </c>
      <c r="AL61" s="288" t="str">
        <f t="shared" si="3"/>
        <v/>
      </c>
      <c r="AM61" s="289"/>
      <c r="AN61" s="289"/>
      <c r="AO61" s="289"/>
      <c r="AP61" s="289"/>
      <c r="AQ61" s="289"/>
      <c r="AR61" s="289"/>
      <c r="AS61" s="289"/>
      <c r="AT61" s="289"/>
      <c r="AU61" s="290"/>
    </row>
    <row r="62" spans="1:47" ht="33" customHeight="1">
      <c r="A62" s="159">
        <f t="shared" si="4"/>
        <v>51</v>
      </c>
      <c r="B62" s="165" t="str">
        <f>IF('(入力①) 基本情報入力シート'!C83="","",'(入力①) 基本情報入力シート'!C83)</f>
        <v/>
      </c>
      <c r="C62" s="170" t="str">
        <f>IF('(入力①) 基本情報入力シート'!D83="","",'(入力①) 基本情報入力シート'!D83)</f>
        <v/>
      </c>
      <c r="D62" s="173" t="str">
        <f>IF('(入力①) 基本情報入力シート'!E83="","",'(入力①) 基本情報入力シート'!E83)</f>
        <v/>
      </c>
      <c r="E62" s="173" t="str">
        <f>IF('(入力①) 基本情報入力シート'!F83="","",'(入力①) 基本情報入力シート'!F83)</f>
        <v/>
      </c>
      <c r="F62" s="173" t="str">
        <f>IF('(入力①) 基本情報入力シート'!G83="","",'(入力①) 基本情報入力シート'!G83)</f>
        <v/>
      </c>
      <c r="G62" s="173" t="str">
        <f>IF('(入力①) 基本情報入力シート'!H83="","",'(入力①) 基本情報入力シート'!H83)</f>
        <v/>
      </c>
      <c r="H62" s="173" t="str">
        <f>IF('(入力①) 基本情報入力シート'!I83="","",'(入力①) 基本情報入力シート'!I83)</f>
        <v/>
      </c>
      <c r="I62" s="173" t="str">
        <f>IF('(入力①) 基本情報入力シート'!J83="","",'(入力①) 基本情報入力シート'!J83)</f>
        <v/>
      </c>
      <c r="J62" s="173" t="str">
        <f>IF('(入力①) 基本情報入力シート'!K83="","",'(入力①) 基本情報入力シート'!K83)</f>
        <v/>
      </c>
      <c r="K62" s="178" t="str">
        <f>IF('(入力①) 基本情報入力シート'!L83="","",'(入力①) 基本情報入力シート'!L83)</f>
        <v/>
      </c>
      <c r="L62" s="182" t="str">
        <f>IF('(入力①) 基本情報入力シート'!M83="","",'(入力①) 基本情報入力シート'!M83)</f>
        <v/>
      </c>
      <c r="M62" s="182" t="str">
        <f>IF('(入力①) 基本情報入力シート'!R83="","",'(入力①) 基本情報入力シート'!R83)</f>
        <v/>
      </c>
      <c r="N62" s="182" t="str">
        <f>IF('(入力①) 基本情報入力シート'!W83="","",'(入力①) 基本情報入力シート'!W83)</f>
        <v/>
      </c>
      <c r="O62" s="159" t="str">
        <f>IF('(入力①) 基本情報入力シート'!X83="","",'(入力①) 基本情報入力シート'!X83)</f>
        <v/>
      </c>
      <c r="P62" s="198" t="str">
        <f>IF('(入力①) 基本情報入力シート'!Y83="","",'(入力①) 基本情報入力シート'!Y83)</f>
        <v/>
      </c>
      <c r="Q62" s="204" t="str">
        <f>IF('(入力①) 基本情報入力シート'!Z83="","",'(入力①) 基本情報入力シート'!Z83)</f>
        <v/>
      </c>
      <c r="R62" s="252" t="str">
        <f>IF('(入力①) 基本情報入力シート'!AA83="","",'(入力①) 基本情報入力シート'!AA83)</f>
        <v/>
      </c>
      <c r="S62" s="255"/>
      <c r="T62" s="259"/>
      <c r="U62" s="263" t="str">
        <f>IF(P62="","",VLOOKUP(P62,'【参考】数式用'!$A$5:$I$38,MATCH(T62,'【参考】数式用'!$H$4:$I$4,0)+7,0))</f>
        <v/>
      </c>
      <c r="V62" s="269"/>
      <c r="W62" s="225" t="s">
        <v>249</v>
      </c>
      <c r="X62" s="274"/>
      <c r="Y62" s="232" t="s">
        <v>35</v>
      </c>
      <c r="Z62" s="274"/>
      <c r="AA62" s="233" t="s">
        <v>236</v>
      </c>
      <c r="AB62" s="274"/>
      <c r="AC62" s="232" t="s">
        <v>35</v>
      </c>
      <c r="AD62" s="274"/>
      <c r="AE62" s="232" t="s">
        <v>40</v>
      </c>
      <c r="AF62" s="237" t="s">
        <v>70</v>
      </c>
      <c r="AG62" s="238" t="str">
        <f t="shared" si="0"/>
        <v/>
      </c>
      <c r="AH62" s="279" t="s">
        <v>252</v>
      </c>
      <c r="AI62" s="244" t="str">
        <f t="shared" si="1"/>
        <v/>
      </c>
      <c r="AJ62" s="152"/>
      <c r="AK62" s="287" t="str">
        <f t="shared" si="2"/>
        <v>○</v>
      </c>
      <c r="AL62" s="288" t="str">
        <f t="shared" si="3"/>
        <v/>
      </c>
      <c r="AM62" s="289"/>
      <c r="AN62" s="289"/>
      <c r="AO62" s="289"/>
      <c r="AP62" s="289"/>
      <c r="AQ62" s="289"/>
      <c r="AR62" s="289"/>
      <c r="AS62" s="289"/>
      <c r="AT62" s="289"/>
      <c r="AU62" s="290"/>
    </row>
    <row r="63" spans="1:47" ht="33" customHeight="1">
      <c r="A63" s="159">
        <f t="shared" si="4"/>
        <v>52</v>
      </c>
      <c r="B63" s="165" t="str">
        <f>IF('(入力①) 基本情報入力シート'!C84="","",'(入力①) 基本情報入力シート'!C84)</f>
        <v/>
      </c>
      <c r="C63" s="170" t="str">
        <f>IF('(入力①) 基本情報入力シート'!D84="","",'(入力①) 基本情報入力シート'!D84)</f>
        <v/>
      </c>
      <c r="D63" s="173" t="str">
        <f>IF('(入力①) 基本情報入力シート'!E84="","",'(入力①) 基本情報入力シート'!E84)</f>
        <v/>
      </c>
      <c r="E63" s="173" t="str">
        <f>IF('(入力①) 基本情報入力シート'!F84="","",'(入力①) 基本情報入力シート'!F84)</f>
        <v/>
      </c>
      <c r="F63" s="173" t="str">
        <f>IF('(入力①) 基本情報入力シート'!G84="","",'(入力①) 基本情報入力シート'!G84)</f>
        <v/>
      </c>
      <c r="G63" s="173" t="str">
        <f>IF('(入力①) 基本情報入力シート'!H84="","",'(入力①) 基本情報入力シート'!H84)</f>
        <v/>
      </c>
      <c r="H63" s="173" t="str">
        <f>IF('(入力①) 基本情報入力シート'!I84="","",'(入力①) 基本情報入力シート'!I84)</f>
        <v/>
      </c>
      <c r="I63" s="173" t="str">
        <f>IF('(入力①) 基本情報入力シート'!J84="","",'(入力①) 基本情報入力シート'!J84)</f>
        <v/>
      </c>
      <c r="J63" s="173" t="str">
        <f>IF('(入力①) 基本情報入力シート'!K84="","",'(入力①) 基本情報入力シート'!K84)</f>
        <v/>
      </c>
      <c r="K63" s="178" t="str">
        <f>IF('(入力①) 基本情報入力シート'!L84="","",'(入力①) 基本情報入力シート'!L84)</f>
        <v/>
      </c>
      <c r="L63" s="182" t="str">
        <f>IF('(入力①) 基本情報入力シート'!M84="","",'(入力①) 基本情報入力シート'!M84)</f>
        <v/>
      </c>
      <c r="M63" s="182" t="str">
        <f>IF('(入力①) 基本情報入力シート'!R84="","",'(入力①) 基本情報入力シート'!R84)</f>
        <v/>
      </c>
      <c r="N63" s="182" t="str">
        <f>IF('(入力①) 基本情報入力シート'!W84="","",'(入力①) 基本情報入力シート'!W84)</f>
        <v/>
      </c>
      <c r="O63" s="159" t="str">
        <f>IF('(入力①) 基本情報入力シート'!X84="","",'(入力①) 基本情報入力シート'!X84)</f>
        <v/>
      </c>
      <c r="P63" s="198" t="str">
        <f>IF('(入力①) 基本情報入力シート'!Y84="","",'(入力①) 基本情報入力シート'!Y84)</f>
        <v/>
      </c>
      <c r="Q63" s="204" t="str">
        <f>IF('(入力①) 基本情報入力シート'!Z84="","",'(入力①) 基本情報入力シート'!Z84)</f>
        <v/>
      </c>
      <c r="R63" s="252" t="str">
        <f>IF('(入力①) 基本情報入力シート'!AA84="","",'(入力①) 基本情報入力シート'!AA84)</f>
        <v/>
      </c>
      <c r="S63" s="255"/>
      <c r="T63" s="259"/>
      <c r="U63" s="263" t="str">
        <f>IF(P63="","",VLOOKUP(P63,'【参考】数式用'!$A$5:$I$38,MATCH(T63,'【参考】数式用'!$H$4:$I$4,0)+7,0))</f>
        <v/>
      </c>
      <c r="V63" s="269"/>
      <c r="W63" s="225" t="s">
        <v>249</v>
      </c>
      <c r="X63" s="274"/>
      <c r="Y63" s="232" t="s">
        <v>35</v>
      </c>
      <c r="Z63" s="274"/>
      <c r="AA63" s="233" t="s">
        <v>236</v>
      </c>
      <c r="AB63" s="274"/>
      <c r="AC63" s="232" t="s">
        <v>35</v>
      </c>
      <c r="AD63" s="274"/>
      <c r="AE63" s="232" t="s">
        <v>40</v>
      </c>
      <c r="AF63" s="237" t="s">
        <v>70</v>
      </c>
      <c r="AG63" s="238" t="str">
        <f t="shared" si="0"/>
        <v/>
      </c>
      <c r="AH63" s="279" t="s">
        <v>252</v>
      </c>
      <c r="AI63" s="244" t="str">
        <f t="shared" si="1"/>
        <v/>
      </c>
      <c r="AJ63" s="152"/>
      <c r="AK63" s="287" t="str">
        <f t="shared" si="2"/>
        <v>○</v>
      </c>
      <c r="AL63" s="288" t="str">
        <f t="shared" si="3"/>
        <v/>
      </c>
      <c r="AM63" s="289"/>
      <c r="AN63" s="289"/>
      <c r="AO63" s="289"/>
      <c r="AP63" s="289"/>
      <c r="AQ63" s="289"/>
      <c r="AR63" s="289"/>
      <c r="AS63" s="289"/>
      <c r="AT63" s="289"/>
      <c r="AU63" s="290"/>
    </row>
    <row r="64" spans="1:47" ht="33" customHeight="1">
      <c r="A64" s="159">
        <f t="shared" si="4"/>
        <v>53</v>
      </c>
      <c r="B64" s="165" t="str">
        <f>IF('(入力①) 基本情報入力シート'!C85="","",'(入力①) 基本情報入力シート'!C85)</f>
        <v/>
      </c>
      <c r="C64" s="170" t="str">
        <f>IF('(入力①) 基本情報入力シート'!D85="","",'(入力①) 基本情報入力シート'!D85)</f>
        <v/>
      </c>
      <c r="D64" s="173" t="str">
        <f>IF('(入力①) 基本情報入力シート'!E85="","",'(入力①) 基本情報入力シート'!E85)</f>
        <v/>
      </c>
      <c r="E64" s="173" t="str">
        <f>IF('(入力①) 基本情報入力シート'!F85="","",'(入力①) 基本情報入力シート'!F85)</f>
        <v/>
      </c>
      <c r="F64" s="173" t="str">
        <f>IF('(入力①) 基本情報入力シート'!G85="","",'(入力①) 基本情報入力シート'!G85)</f>
        <v/>
      </c>
      <c r="G64" s="173" t="str">
        <f>IF('(入力①) 基本情報入力シート'!H85="","",'(入力①) 基本情報入力シート'!H85)</f>
        <v/>
      </c>
      <c r="H64" s="173" t="str">
        <f>IF('(入力①) 基本情報入力シート'!I85="","",'(入力①) 基本情報入力シート'!I85)</f>
        <v/>
      </c>
      <c r="I64" s="173" t="str">
        <f>IF('(入力①) 基本情報入力シート'!J85="","",'(入力①) 基本情報入力シート'!J85)</f>
        <v/>
      </c>
      <c r="J64" s="173" t="str">
        <f>IF('(入力①) 基本情報入力シート'!K85="","",'(入力①) 基本情報入力シート'!K85)</f>
        <v/>
      </c>
      <c r="K64" s="178" t="str">
        <f>IF('(入力①) 基本情報入力シート'!L85="","",'(入力①) 基本情報入力シート'!L85)</f>
        <v/>
      </c>
      <c r="L64" s="182" t="str">
        <f>IF('(入力①) 基本情報入力シート'!M85="","",'(入力①) 基本情報入力シート'!M85)</f>
        <v/>
      </c>
      <c r="M64" s="182" t="str">
        <f>IF('(入力①) 基本情報入力シート'!R85="","",'(入力①) 基本情報入力シート'!R85)</f>
        <v/>
      </c>
      <c r="N64" s="182" t="str">
        <f>IF('(入力①) 基本情報入力シート'!W85="","",'(入力①) 基本情報入力シート'!W85)</f>
        <v/>
      </c>
      <c r="O64" s="159" t="str">
        <f>IF('(入力①) 基本情報入力シート'!X85="","",'(入力①) 基本情報入力シート'!X85)</f>
        <v/>
      </c>
      <c r="P64" s="198" t="str">
        <f>IF('(入力①) 基本情報入力シート'!Y85="","",'(入力①) 基本情報入力シート'!Y85)</f>
        <v/>
      </c>
      <c r="Q64" s="204" t="str">
        <f>IF('(入力①) 基本情報入力シート'!Z85="","",'(入力①) 基本情報入力シート'!Z85)</f>
        <v/>
      </c>
      <c r="R64" s="252" t="str">
        <f>IF('(入力①) 基本情報入力シート'!AA85="","",'(入力①) 基本情報入力シート'!AA85)</f>
        <v/>
      </c>
      <c r="S64" s="255"/>
      <c r="T64" s="259"/>
      <c r="U64" s="263" t="str">
        <f>IF(P64="","",VLOOKUP(P64,'【参考】数式用'!$A$5:$I$38,MATCH(T64,'【参考】数式用'!$H$4:$I$4,0)+7,0))</f>
        <v/>
      </c>
      <c r="V64" s="269"/>
      <c r="W64" s="225" t="s">
        <v>249</v>
      </c>
      <c r="X64" s="274"/>
      <c r="Y64" s="232" t="s">
        <v>35</v>
      </c>
      <c r="Z64" s="274"/>
      <c r="AA64" s="233" t="s">
        <v>236</v>
      </c>
      <c r="AB64" s="274"/>
      <c r="AC64" s="232" t="s">
        <v>35</v>
      </c>
      <c r="AD64" s="274"/>
      <c r="AE64" s="232" t="s">
        <v>40</v>
      </c>
      <c r="AF64" s="237" t="s">
        <v>70</v>
      </c>
      <c r="AG64" s="238" t="str">
        <f t="shared" si="0"/>
        <v/>
      </c>
      <c r="AH64" s="279" t="s">
        <v>252</v>
      </c>
      <c r="AI64" s="244" t="str">
        <f t="shared" si="1"/>
        <v/>
      </c>
      <c r="AJ64" s="152"/>
      <c r="AK64" s="287" t="str">
        <f t="shared" si="2"/>
        <v>○</v>
      </c>
      <c r="AL64" s="288" t="str">
        <f t="shared" si="3"/>
        <v/>
      </c>
      <c r="AM64" s="289"/>
      <c r="AN64" s="289"/>
      <c r="AO64" s="289"/>
      <c r="AP64" s="289"/>
      <c r="AQ64" s="289"/>
      <c r="AR64" s="289"/>
      <c r="AS64" s="289"/>
      <c r="AT64" s="289"/>
      <c r="AU64" s="290"/>
    </row>
    <row r="65" spans="1:47" ht="33" customHeight="1">
      <c r="A65" s="159">
        <f t="shared" si="4"/>
        <v>54</v>
      </c>
      <c r="B65" s="165" t="str">
        <f>IF('(入力①) 基本情報入力シート'!C86="","",'(入力①) 基本情報入力シート'!C86)</f>
        <v/>
      </c>
      <c r="C65" s="170" t="str">
        <f>IF('(入力①) 基本情報入力シート'!D86="","",'(入力①) 基本情報入力シート'!D86)</f>
        <v/>
      </c>
      <c r="D65" s="173" t="str">
        <f>IF('(入力①) 基本情報入力シート'!E86="","",'(入力①) 基本情報入力シート'!E86)</f>
        <v/>
      </c>
      <c r="E65" s="173" t="str">
        <f>IF('(入力①) 基本情報入力シート'!F86="","",'(入力①) 基本情報入力シート'!F86)</f>
        <v/>
      </c>
      <c r="F65" s="173" t="str">
        <f>IF('(入力①) 基本情報入力シート'!G86="","",'(入力①) 基本情報入力シート'!G86)</f>
        <v/>
      </c>
      <c r="G65" s="173" t="str">
        <f>IF('(入力①) 基本情報入力シート'!H86="","",'(入力①) 基本情報入力シート'!H86)</f>
        <v/>
      </c>
      <c r="H65" s="173" t="str">
        <f>IF('(入力①) 基本情報入力シート'!I86="","",'(入力①) 基本情報入力シート'!I86)</f>
        <v/>
      </c>
      <c r="I65" s="173" t="str">
        <f>IF('(入力①) 基本情報入力シート'!J86="","",'(入力①) 基本情報入力シート'!J86)</f>
        <v/>
      </c>
      <c r="J65" s="173" t="str">
        <f>IF('(入力①) 基本情報入力シート'!K86="","",'(入力①) 基本情報入力シート'!K86)</f>
        <v/>
      </c>
      <c r="K65" s="178" t="str">
        <f>IF('(入力①) 基本情報入力シート'!L86="","",'(入力①) 基本情報入力シート'!L86)</f>
        <v/>
      </c>
      <c r="L65" s="182" t="str">
        <f>IF('(入力①) 基本情報入力シート'!M86="","",'(入力①) 基本情報入力シート'!M86)</f>
        <v/>
      </c>
      <c r="M65" s="182" t="str">
        <f>IF('(入力①) 基本情報入力シート'!R86="","",'(入力①) 基本情報入力シート'!R86)</f>
        <v/>
      </c>
      <c r="N65" s="182" t="str">
        <f>IF('(入力①) 基本情報入力シート'!W86="","",'(入力①) 基本情報入力シート'!W86)</f>
        <v/>
      </c>
      <c r="O65" s="159" t="str">
        <f>IF('(入力①) 基本情報入力シート'!X86="","",'(入力①) 基本情報入力シート'!X86)</f>
        <v/>
      </c>
      <c r="P65" s="198" t="str">
        <f>IF('(入力①) 基本情報入力シート'!Y86="","",'(入力①) 基本情報入力シート'!Y86)</f>
        <v/>
      </c>
      <c r="Q65" s="204" t="str">
        <f>IF('(入力①) 基本情報入力シート'!Z86="","",'(入力①) 基本情報入力シート'!Z86)</f>
        <v/>
      </c>
      <c r="R65" s="252" t="str">
        <f>IF('(入力①) 基本情報入力シート'!AA86="","",'(入力①) 基本情報入力シート'!AA86)</f>
        <v/>
      </c>
      <c r="S65" s="255"/>
      <c r="T65" s="259"/>
      <c r="U65" s="263" t="str">
        <f>IF(P65="","",VLOOKUP(P65,'【参考】数式用'!$A$5:$I$38,MATCH(T65,'【参考】数式用'!$H$4:$I$4,0)+7,0))</f>
        <v/>
      </c>
      <c r="V65" s="269"/>
      <c r="W65" s="225" t="s">
        <v>249</v>
      </c>
      <c r="X65" s="274"/>
      <c r="Y65" s="232" t="s">
        <v>35</v>
      </c>
      <c r="Z65" s="274"/>
      <c r="AA65" s="233" t="s">
        <v>236</v>
      </c>
      <c r="AB65" s="274"/>
      <c r="AC65" s="232" t="s">
        <v>35</v>
      </c>
      <c r="AD65" s="274"/>
      <c r="AE65" s="232" t="s">
        <v>40</v>
      </c>
      <c r="AF65" s="237" t="s">
        <v>70</v>
      </c>
      <c r="AG65" s="238" t="str">
        <f t="shared" si="0"/>
        <v/>
      </c>
      <c r="AH65" s="279" t="s">
        <v>252</v>
      </c>
      <c r="AI65" s="244" t="str">
        <f t="shared" si="1"/>
        <v/>
      </c>
      <c r="AJ65" s="152"/>
      <c r="AK65" s="287" t="str">
        <f t="shared" si="2"/>
        <v>○</v>
      </c>
      <c r="AL65" s="288" t="str">
        <f t="shared" si="3"/>
        <v/>
      </c>
      <c r="AM65" s="289"/>
      <c r="AN65" s="289"/>
      <c r="AO65" s="289"/>
      <c r="AP65" s="289"/>
      <c r="AQ65" s="289"/>
      <c r="AR65" s="289"/>
      <c r="AS65" s="289"/>
      <c r="AT65" s="289"/>
      <c r="AU65" s="290"/>
    </row>
    <row r="66" spans="1:47" ht="33" customHeight="1">
      <c r="A66" s="159">
        <f t="shared" si="4"/>
        <v>55</v>
      </c>
      <c r="B66" s="165" t="str">
        <f>IF('(入力①) 基本情報入力シート'!C87="","",'(入力①) 基本情報入力シート'!C87)</f>
        <v/>
      </c>
      <c r="C66" s="170" t="str">
        <f>IF('(入力①) 基本情報入力シート'!D87="","",'(入力①) 基本情報入力シート'!D87)</f>
        <v/>
      </c>
      <c r="D66" s="173" t="str">
        <f>IF('(入力①) 基本情報入力シート'!E87="","",'(入力①) 基本情報入力シート'!E87)</f>
        <v/>
      </c>
      <c r="E66" s="173" t="str">
        <f>IF('(入力①) 基本情報入力シート'!F87="","",'(入力①) 基本情報入力シート'!F87)</f>
        <v/>
      </c>
      <c r="F66" s="173" t="str">
        <f>IF('(入力①) 基本情報入力シート'!G87="","",'(入力①) 基本情報入力シート'!G87)</f>
        <v/>
      </c>
      <c r="G66" s="173" t="str">
        <f>IF('(入力①) 基本情報入力シート'!H87="","",'(入力①) 基本情報入力シート'!H87)</f>
        <v/>
      </c>
      <c r="H66" s="173" t="str">
        <f>IF('(入力①) 基本情報入力シート'!I87="","",'(入力①) 基本情報入力シート'!I87)</f>
        <v/>
      </c>
      <c r="I66" s="173" t="str">
        <f>IF('(入力①) 基本情報入力シート'!J87="","",'(入力①) 基本情報入力シート'!J87)</f>
        <v/>
      </c>
      <c r="J66" s="173" t="str">
        <f>IF('(入力①) 基本情報入力シート'!K87="","",'(入力①) 基本情報入力シート'!K87)</f>
        <v/>
      </c>
      <c r="K66" s="178" t="str">
        <f>IF('(入力①) 基本情報入力シート'!L87="","",'(入力①) 基本情報入力シート'!L87)</f>
        <v/>
      </c>
      <c r="L66" s="182" t="str">
        <f>IF('(入力①) 基本情報入力シート'!M87="","",'(入力①) 基本情報入力シート'!M87)</f>
        <v/>
      </c>
      <c r="M66" s="182" t="str">
        <f>IF('(入力①) 基本情報入力シート'!R87="","",'(入力①) 基本情報入力シート'!R87)</f>
        <v/>
      </c>
      <c r="N66" s="182" t="str">
        <f>IF('(入力①) 基本情報入力シート'!W87="","",'(入力①) 基本情報入力シート'!W87)</f>
        <v/>
      </c>
      <c r="O66" s="159" t="str">
        <f>IF('(入力①) 基本情報入力シート'!X87="","",'(入力①) 基本情報入力シート'!X87)</f>
        <v/>
      </c>
      <c r="P66" s="198" t="str">
        <f>IF('(入力①) 基本情報入力シート'!Y87="","",'(入力①) 基本情報入力シート'!Y87)</f>
        <v/>
      </c>
      <c r="Q66" s="204" t="str">
        <f>IF('(入力①) 基本情報入力シート'!Z87="","",'(入力①) 基本情報入力シート'!Z87)</f>
        <v/>
      </c>
      <c r="R66" s="252" t="str">
        <f>IF('(入力①) 基本情報入力シート'!AA87="","",'(入力①) 基本情報入力シート'!AA87)</f>
        <v/>
      </c>
      <c r="S66" s="255"/>
      <c r="T66" s="259"/>
      <c r="U66" s="263" t="str">
        <f>IF(P66="","",VLOOKUP(P66,'【参考】数式用'!$A$5:$I$38,MATCH(T66,'【参考】数式用'!$H$4:$I$4,0)+7,0))</f>
        <v/>
      </c>
      <c r="V66" s="269"/>
      <c r="W66" s="225" t="s">
        <v>249</v>
      </c>
      <c r="X66" s="274"/>
      <c r="Y66" s="232" t="s">
        <v>35</v>
      </c>
      <c r="Z66" s="274"/>
      <c r="AA66" s="233" t="s">
        <v>236</v>
      </c>
      <c r="AB66" s="274"/>
      <c r="AC66" s="232" t="s">
        <v>35</v>
      </c>
      <c r="AD66" s="274"/>
      <c r="AE66" s="232" t="s">
        <v>40</v>
      </c>
      <c r="AF66" s="237" t="s">
        <v>70</v>
      </c>
      <c r="AG66" s="238" t="str">
        <f t="shared" si="0"/>
        <v/>
      </c>
      <c r="AH66" s="279" t="s">
        <v>252</v>
      </c>
      <c r="AI66" s="244" t="str">
        <f t="shared" si="1"/>
        <v/>
      </c>
      <c r="AJ66" s="152"/>
      <c r="AK66" s="287" t="str">
        <f t="shared" si="2"/>
        <v>○</v>
      </c>
      <c r="AL66" s="288" t="str">
        <f t="shared" si="3"/>
        <v/>
      </c>
      <c r="AM66" s="289"/>
      <c r="AN66" s="289"/>
      <c r="AO66" s="289"/>
      <c r="AP66" s="289"/>
      <c r="AQ66" s="289"/>
      <c r="AR66" s="289"/>
      <c r="AS66" s="289"/>
      <c r="AT66" s="289"/>
      <c r="AU66" s="290"/>
    </row>
    <row r="67" spans="1:47" ht="33" customHeight="1">
      <c r="A67" s="159">
        <f t="shared" si="4"/>
        <v>56</v>
      </c>
      <c r="B67" s="165" t="str">
        <f>IF('(入力①) 基本情報入力シート'!C88="","",'(入力①) 基本情報入力シート'!C88)</f>
        <v/>
      </c>
      <c r="C67" s="170" t="str">
        <f>IF('(入力①) 基本情報入力シート'!D88="","",'(入力①) 基本情報入力シート'!D88)</f>
        <v/>
      </c>
      <c r="D67" s="173" t="str">
        <f>IF('(入力①) 基本情報入力シート'!E88="","",'(入力①) 基本情報入力シート'!E88)</f>
        <v/>
      </c>
      <c r="E67" s="173" t="str">
        <f>IF('(入力①) 基本情報入力シート'!F88="","",'(入力①) 基本情報入力シート'!F88)</f>
        <v/>
      </c>
      <c r="F67" s="173" t="str">
        <f>IF('(入力①) 基本情報入力シート'!G88="","",'(入力①) 基本情報入力シート'!G88)</f>
        <v/>
      </c>
      <c r="G67" s="173" t="str">
        <f>IF('(入力①) 基本情報入力シート'!H88="","",'(入力①) 基本情報入力シート'!H88)</f>
        <v/>
      </c>
      <c r="H67" s="173" t="str">
        <f>IF('(入力①) 基本情報入力シート'!I88="","",'(入力①) 基本情報入力シート'!I88)</f>
        <v/>
      </c>
      <c r="I67" s="173" t="str">
        <f>IF('(入力①) 基本情報入力シート'!J88="","",'(入力①) 基本情報入力シート'!J88)</f>
        <v/>
      </c>
      <c r="J67" s="173" t="str">
        <f>IF('(入力①) 基本情報入力シート'!K88="","",'(入力①) 基本情報入力シート'!K88)</f>
        <v/>
      </c>
      <c r="K67" s="178" t="str">
        <f>IF('(入力①) 基本情報入力シート'!L88="","",'(入力①) 基本情報入力シート'!L88)</f>
        <v/>
      </c>
      <c r="L67" s="182" t="str">
        <f>IF('(入力①) 基本情報入力シート'!M88="","",'(入力①) 基本情報入力シート'!M88)</f>
        <v/>
      </c>
      <c r="M67" s="182" t="str">
        <f>IF('(入力①) 基本情報入力シート'!R88="","",'(入力①) 基本情報入力シート'!R88)</f>
        <v/>
      </c>
      <c r="N67" s="182" t="str">
        <f>IF('(入力①) 基本情報入力シート'!W88="","",'(入力①) 基本情報入力シート'!W88)</f>
        <v/>
      </c>
      <c r="O67" s="159" t="str">
        <f>IF('(入力①) 基本情報入力シート'!X88="","",'(入力①) 基本情報入力シート'!X88)</f>
        <v/>
      </c>
      <c r="P67" s="198" t="str">
        <f>IF('(入力①) 基本情報入力シート'!Y88="","",'(入力①) 基本情報入力シート'!Y88)</f>
        <v/>
      </c>
      <c r="Q67" s="204" t="str">
        <f>IF('(入力①) 基本情報入力シート'!Z88="","",'(入力①) 基本情報入力シート'!Z88)</f>
        <v/>
      </c>
      <c r="R67" s="252" t="str">
        <f>IF('(入力①) 基本情報入力シート'!AA88="","",'(入力①) 基本情報入力シート'!AA88)</f>
        <v/>
      </c>
      <c r="S67" s="255"/>
      <c r="T67" s="259"/>
      <c r="U67" s="263" t="str">
        <f>IF(P67="","",VLOOKUP(P67,'【参考】数式用'!$A$5:$I$38,MATCH(T67,'【参考】数式用'!$H$4:$I$4,0)+7,0))</f>
        <v/>
      </c>
      <c r="V67" s="269"/>
      <c r="W67" s="225" t="s">
        <v>249</v>
      </c>
      <c r="X67" s="274"/>
      <c r="Y67" s="232" t="s">
        <v>35</v>
      </c>
      <c r="Z67" s="274"/>
      <c r="AA67" s="233" t="s">
        <v>236</v>
      </c>
      <c r="AB67" s="274"/>
      <c r="AC67" s="232" t="s">
        <v>35</v>
      </c>
      <c r="AD67" s="274"/>
      <c r="AE67" s="232" t="s">
        <v>40</v>
      </c>
      <c r="AF67" s="237" t="s">
        <v>70</v>
      </c>
      <c r="AG67" s="238" t="str">
        <f t="shared" si="0"/>
        <v/>
      </c>
      <c r="AH67" s="279" t="s">
        <v>252</v>
      </c>
      <c r="AI67" s="244" t="str">
        <f t="shared" si="1"/>
        <v/>
      </c>
      <c r="AJ67" s="152"/>
      <c r="AK67" s="287" t="str">
        <f t="shared" si="2"/>
        <v>○</v>
      </c>
      <c r="AL67" s="288" t="str">
        <f t="shared" si="3"/>
        <v/>
      </c>
      <c r="AM67" s="289"/>
      <c r="AN67" s="289"/>
      <c r="AO67" s="289"/>
      <c r="AP67" s="289"/>
      <c r="AQ67" s="289"/>
      <c r="AR67" s="289"/>
      <c r="AS67" s="289"/>
      <c r="AT67" s="289"/>
      <c r="AU67" s="290"/>
    </row>
    <row r="68" spans="1:47" ht="33" customHeight="1">
      <c r="A68" s="159">
        <f t="shared" si="4"/>
        <v>57</v>
      </c>
      <c r="B68" s="165" t="str">
        <f>IF('(入力①) 基本情報入力シート'!C89="","",'(入力①) 基本情報入力シート'!C89)</f>
        <v/>
      </c>
      <c r="C68" s="170" t="str">
        <f>IF('(入力①) 基本情報入力シート'!D89="","",'(入力①) 基本情報入力シート'!D89)</f>
        <v/>
      </c>
      <c r="D68" s="173" t="str">
        <f>IF('(入力①) 基本情報入力シート'!E89="","",'(入力①) 基本情報入力シート'!E89)</f>
        <v/>
      </c>
      <c r="E68" s="173" t="str">
        <f>IF('(入力①) 基本情報入力シート'!F89="","",'(入力①) 基本情報入力シート'!F89)</f>
        <v/>
      </c>
      <c r="F68" s="173" t="str">
        <f>IF('(入力①) 基本情報入力シート'!G89="","",'(入力①) 基本情報入力シート'!G89)</f>
        <v/>
      </c>
      <c r="G68" s="173" t="str">
        <f>IF('(入力①) 基本情報入力シート'!H89="","",'(入力①) 基本情報入力シート'!H89)</f>
        <v/>
      </c>
      <c r="H68" s="173" t="str">
        <f>IF('(入力①) 基本情報入力シート'!I89="","",'(入力①) 基本情報入力シート'!I89)</f>
        <v/>
      </c>
      <c r="I68" s="173" t="str">
        <f>IF('(入力①) 基本情報入力シート'!J89="","",'(入力①) 基本情報入力シート'!J89)</f>
        <v/>
      </c>
      <c r="J68" s="173" t="str">
        <f>IF('(入力①) 基本情報入力シート'!K89="","",'(入力①) 基本情報入力シート'!K89)</f>
        <v/>
      </c>
      <c r="K68" s="178" t="str">
        <f>IF('(入力①) 基本情報入力シート'!L89="","",'(入力①) 基本情報入力シート'!L89)</f>
        <v/>
      </c>
      <c r="L68" s="182" t="str">
        <f>IF('(入力①) 基本情報入力シート'!M89="","",'(入力①) 基本情報入力シート'!M89)</f>
        <v/>
      </c>
      <c r="M68" s="182" t="str">
        <f>IF('(入力①) 基本情報入力シート'!R89="","",'(入力①) 基本情報入力シート'!R89)</f>
        <v/>
      </c>
      <c r="N68" s="182" t="str">
        <f>IF('(入力①) 基本情報入力シート'!W89="","",'(入力①) 基本情報入力シート'!W89)</f>
        <v/>
      </c>
      <c r="O68" s="159" t="str">
        <f>IF('(入力①) 基本情報入力シート'!X89="","",'(入力①) 基本情報入力シート'!X89)</f>
        <v/>
      </c>
      <c r="P68" s="198" t="str">
        <f>IF('(入力①) 基本情報入力シート'!Y89="","",'(入力①) 基本情報入力シート'!Y89)</f>
        <v/>
      </c>
      <c r="Q68" s="204" t="str">
        <f>IF('(入力①) 基本情報入力シート'!Z89="","",'(入力①) 基本情報入力シート'!Z89)</f>
        <v/>
      </c>
      <c r="R68" s="252" t="str">
        <f>IF('(入力①) 基本情報入力シート'!AA89="","",'(入力①) 基本情報入力シート'!AA89)</f>
        <v/>
      </c>
      <c r="S68" s="255"/>
      <c r="T68" s="259"/>
      <c r="U68" s="263" t="str">
        <f>IF(P68="","",VLOOKUP(P68,'【参考】数式用'!$A$5:$I$38,MATCH(T68,'【参考】数式用'!$H$4:$I$4,0)+7,0))</f>
        <v/>
      </c>
      <c r="V68" s="269"/>
      <c r="W68" s="225" t="s">
        <v>249</v>
      </c>
      <c r="X68" s="274"/>
      <c r="Y68" s="232" t="s">
        <v>35</v>
      </c>
      <c r="Z68" s="274"/>
      <c r="AA68" s="233" t="s">
        <v>236</v>
      </c>
      <c r="AB68" s="274"/>
      <c r="AC68" s="232" t="s">
        <v>35</v>
      </c>
      <c r="AD68" s="274"/>
      <c r="AE68" s="232" t="s">
        <v>40</v>
      </c>
      <c r="AF68" s="237" t="s">
        <v>70</v>
      </c>
      <c r="AG68" s="238" t="str">
        <f t="shared" si="0"/>
        <v/>
      </c>
      <c r="AH68" s="279" t="s">
        <v>252</v>
      </c>
      <c r="AI68" s="244" t="str">
        <f t="shared" si="1"/>
        <v/>
      </c>
      <c r="AJ68" s="152"/>
      <c r="AK68" s="287" t="str">
        <f t="shared" si="2"/>
        <v>○</v>
      </c>
      <c r="AL68" s="288" t="str">
        <f t="shared" si="3"/>
        <v/>
      </c>
      <c r="AM68" s="289"/>
      <c r="AN68" s="289"/>
      <c r="AO68" s="289"/>
      <c r="AP68" s="289"/>
      <c r="AQ68" s="289"/>
      <c r="AR68" s="289"/>
      <c r="AS68" s="289"/>
      <c r="AT68" s="289"/>
      <c r="AU68" s="290"/>
    </row>
    <row r="69" spans="1:47" ht="33" customHeight="1">
      <c r="A69" s="159">
        <f t="shared" si="4"/>
        <v>58</v>
      </c>
      <c r="B69" s="165" t="str">
        <f>IF('(入力①) 基本情報入力シート'!C90="","",'(入力①) 基本情報入力シート'!C90)</f>
        <v/>
      </c>
      <c r="C69" s="170" t="str">
        <f>IF('(入力①) 基本情報入力シート'!D90="","",'(入力①) 基本情報入力シート'!D90)</f>
        <v/>
      </c>
      <c r="D69" s="173" t="str">
        <f>IF('(入力①) 基本情報入力シート'!E90="","",'(入力①) 基本情報入力シート'!E90)</f>
        <v/>
      </c>
      <c r="E69" s="173" t="str">
        <f>IF('(入力①) 基本情報入力シート'!F90="","",'(入力①) 基本情報入力シート'!F90)</f>
        <v/>
      </c>
      <c r="F69" s="173" t="str">
        <f>IF('(入力①) 基本情報入力シート'!G90="","",'(入力①) 基本情報入力シート'!G90)</f>
        <v/>
      </c>
      <c r="G69" s="173" t="str">
        <f>IF('(入力①) 基本情報入力シート'!H90="","",'(入力①) 基本情報入力シート'!H90)</f>
        <v/>
      </c>
      <c r="H69" s="173" t="str">
        <f>IF('(入力①) 基本情報入力シート'!I90="","",'(入力①) 基本情報入力シート'!I90)</f>
        <v/>
      </c>
      <c r="I69" s="173" t="str">
        <f>IF('(入力①) 基本情報入力シート'!J90="","",'(入力①) 基本情報入力シート'!J90)</f>
        <v/>
      </c>
      <c r="J69" s="173" t="str">
        <f>IF('(入力①) 基本情報入力シート'!K90="","",'(入力①) 基本情報入力シート'!K90)</f>
        <v/>
      </c>
      <c r="K69" s="178" t="str">
        <f>IF('(入力①) 基本情報入力シート'!L90="","",'(入力①) 基本情報入力シート'!L90)</f>
        <v/>
      </c>
      <c r="L69" s="182" t="str">
        <f>IF('(入力①) 基本情報入力シート'!M90="","",'(入力①) 基本情報入力シート'!M90)</f>
        <v/>
      </c>
      <c r="M69" s="182" t="str">
        <f>IF('(入力①) 基本情報入力シート'!R90="","",'(入力①) 基本情報入力シート'!R90)</f>
        <v/>
      </c>
      <c r="N69" s="182" t="str">
        <f>IF('(入力①) 基本情報入力シート'!W90="","",'(入力①) 基本情報入力シート'!W90)</f>
        <v/>
      </c>
      <c r="O69" s="159" t="str">
        <f>IF('(入力①) 基本情報入力シート'!X90="","",'(入力①) 基本情報入力シート'!X90)</f>
        <v/>
      </c>
      <c r="P69" s="198" t="str">
        <f>IF('(入力①) 基本情報入力シート'!Y90="","",'(入力①) 基本情報入力シート'!Y90)</f>
        <v/>
      </c>
      <c r="Q69" s="204" t="str">
        <f>IF('(入力①) 基本情報入力シート'!Z90="","",'(入力①) 基本情報入力シート'!Z90)</f>
        <v/>
      </c>
      <c r="R69" s="252" t="str">
        <f>IF('(入力①) 基本情報入力シート'!AA90="","",'(入力①) 基本情報入力シート'!AA90)</f>
        <v/>
      </c>
      <c r="S69" s="255"/>
      <c r="T69" s="259"/>
      <c r="U69" s="263" t="str">
        <f>IF(P69="","",VLOOKUP(P69,'【参考】数式用'!$A$5:$I$38,MATCH(T69,'【参考】数式用'!$H$4:$I$4,0)+7,0))</f>
        <v/>
      </c>
      <c r="V69" s="269"/>
      <c r="W69" s="225" t="s">
        <v>249</v>
      </c>
      <c r="X69" s="274"/>
      <c r="Y69" s="232" t="s">
        <v>35</v>
      </c>
      <c r="Z69" s="274"/>
      <c r="AA69" s="233" t="s">
        <v>236</v>
      </c>
      <c r="AB69" s="274"/>
      <c r="AC69" s="232" t="s">
        <v>35</v>
      </c>
      <c r="AD69" s="274"/>
      <c r="AE69" s="232" t="s">
        <v>40</v>
      </c>
      <c r="AF69" s="237" t="s">
        <v>70</v>
      </c>
      <c r="AG69" s="238" t="str">
        <f t="shared" si="0"/>
        <v/>
      </c>
      <c r="AH69" s="279" t="s">
        <v>252</v>
      </c>
      <c r="AI69" s="244" t="str">
        <f t="shared" si="1"/>
        <v/>
      </c>
      <c r="AJ69" s="152"/>
      <c r="AK69" s="287" t="str">
        <f t="shared" si="2"/>
        <v>○</v>
      </c>
      <c r="AL69" s="288" t="str">
        <f t="shared" si="3"/>
        <v/>
      </c>
      <c r="AM69" s="289"/>
      <c r="AN69" s="289"/>
      <c r="AO69" s="289"/>
      <c r="AP69" s="289"/>
      <c r="AQ69" s="289"/>
      <c r="AR69" s="289"/>
      <c r="AS69" s="289"/>
      <c r="AT69" s="289"/>
      <c r="AU69" s="290"/>
    </row>
    <row r="70" spans="1:47" ht="33" customHeight="1">
      <c r="A70" s="159">
        <f t="shared" si="4"/>
        <v>59</v>
      </c>
      <c r="B70" s="165" t="str">
        <f>IF('(入力①) 基本情報入力シート'!C91="","",'(入力①) 基本情報入力シート'!C91)</f>
        <v/>
      </c>
      <c r="C70" s="170" t="str">
        <f>IF('(入力①) 基本情報入力シート'!D91="","",'(入力①) 基本情報入力シート'!D91)</f>
        <v/>
      </c>
      <c r="D70" s="173" t="str">
        <f>IF('(入力①) 基本情報入力シート'!E91="","",'(入力①) 基本情報入力シート'!E91)</f>
        <v/>
      </c>
      <c r="E70" s="173" t="str">
        <f>IF('(入力①) 基本情報入力シート'!F91="","",'(入力①) 基本情報入力シート'!F91)</f>
        <v/>
      </c>
      <c r="F70" s="173" t="str">
        <f>IF('(入力①) 基本情報入力シート'!G91="","",'(入力①) 基本情報入力シート'!G91)</f>
        <v/>
      </c>
      <c r="G70" s="173" t="str">
        <f>IF('(入力①) 基本情報入力シート'!H91="","",'(入力①) 基本情報入力シート'!H91)</f>
        <v/>
      </c>
      <c r="H70" s="173" t="str">
        <f>IF('(入力①) 基本情報入力シート'!I91="","",'(入力①) 基本情報入力シート'!I91)</f>
        <v/>
      </c>
      <c r="I70" s="173" t="str">
        <f>IF('(入力①) 基本情報入力シート'!J91="","",'(入力①) 基本情報入力シート'!J91)</f>
        <v/>
      </c>
      <c r="J70" s="173" t="str">
        <f>IF('(入力①) 基本情報入力シート'!K91="","",'(入力①) 基本情報入力シート'!K91)</f>
        <v/>
      </c>
      <c r="K70" s="178" t="str">
        <f>IF('(入力①) 基本情報入力シート'!L91="","",'(入力①) 基本情報入力シート'!L91)</f>
        <v/>
      </c>
      <c r="L70" s="182" t="str">
        <f>IF('(入力①) 基本情報入力シート'!M91="","",'(入力①) 基本情報入力シート'!M91)</f>
        <v/>
      </c>
      <c r="M70" s="182" t="str">
        <f>IF('(入力①) 基本情報入力シート'!R91="","",'(入力①) 基本情報入力シート'!R91)</f>
        <v/>
      </c>
      <c r="N70" s="182" t="str">
        <f>IF('(入力①) 基本情報入力シート'!W91="","",'(入力①) 基本情報入力シート'!W91)</f>
        <v/>
      </c>
      <c r="O70" s="159" t="str">
        <f>IF('(入力①) 基本情報入力シート'!X91="","",'(入力①) 基本情報入力シート'!X91)</f>
        <v/>
      </c>
      <c r="P70" s="198" t="str">
        <f>IF('(入力①) 基本情報入力シート'!Y91="","",'(入力①) 基本情報入力シート'!Y91)</f>
        <v/>
      </c>
      <c r="Q70" s="204" t="str">
        <f>IF('(入力①) 基本情報入力シート'!Z91="","",'(入力①) 基本情報入力シート'!Z91)</f>
        <v/>
      </c>
      <c r="R70" s="252" t="str">
        <f>IF('(入力①) 基本情報入力シート'!AA91="","",'(入力①) 基本情報入力シート'!AA91)</f>
        <v/>
      </c>
      <c r="S70" s="255"/>
      <c r="T70" s="259"/>
      <c r="U70" s="263" t="str">
        <f>IF(P70="","",VLOOKUP(P70,'【参考】数式用'!$A$5:$I$38,MATCH(T70,'【参考】数式用'!$H$4:$I$4,0)+7,0))</f>
        <v/>
      </c>
      <c r="V70" s="269"/>
      <c r="W70" s="225" t="s">
        <v>249</v>
      </c>
      <c r="X70" s="274"/>
      <c r="Y70" s="232" t="s">
        <v>35</v>
      </c>
      <c r="Z70" s="274"/>
      <c r="AA70" s="233" t="s">
        <v>236</v>
      </c>
      <c r="AB70" s="274"/>
      <c r="AC70" s="232" t="s">
        <v>35</v>
      </c>
      <c r="AD70" s="274"/>
      <c r="AE70" s="232" t="s">
        <v>40</v>
      </c>
      <c r="AF70" s="237" t="s">
        <v>70</v>
      </c>
      <c r="AG70" s="238" t="str">
        <f t="shared" si="0"/>
        <v/>
      </c>
      <c r="AH70" s="279" t="s">
        <v>252</v>
      </c>
      <c r="AI70" s="244" t="str">
        <f t="shared" si="1"/>
        <v/>
      </c>
      <c r="AJ70" s="152"/>
      <c r="AK70" s="287" t="str">
        <f t="shared" si="2"/>
        <v>○</v>
      </c>
      <c r="AL70" s="288" t="str">
        <f t="shared" si="3"/>
        <v/>
      </c>
      <c r="AM70" s="289"/>
      <c r="AN70" s="289"/>
      <c r="AO70" s="289"/>
      <c r="AP70" s="289"/>
      <c r="AQ70" s="289"/>
      <c r="AR70" s="289"/>
      <c r="AS70" s="289"/>
      <c r="AT70" s="289"/>
      <c r="AU70" s="290"/>
    </row>
    <row r="71" spans="1:47" ht="33" customHeight="1">
      <c r="A71" s="159">
        <f t="shared" si="4"/>
        <v>60</v>
      </c>
      <c r="B71" s="165" t="str">
        <f>IF('(入力①) 基本情報入力シート'!C92="","",'(入力①) 基本情報入力シート'!C92)</f>
        <v/>
      </c>
      <c r="C71" s="170" t="str">
        <f>IF('(入力①) 基本情報入力シート'!D92="","",'(入力①) 基本情報入力シート'!D92)</f>
        <v/>
      </c>
      <c r="D71" s="173" t="str">
        <f>IF('(入力①) 基本情報入力シート'!E92="","",'(入力①) 基本情報入力シート'!E92)</f>
        <v/>
      </c>
      <c r="E71" s="173" t="str">
        <f>IF('(入力①) 基本情報入力シート'!F92="","",'(入力①) 基本情報入力シート'!F92)</f>
        <v/>
      </c>
      <c r="F71" s="173" t="str">
        <f>IF('(入力①) 基本情報入力シート'!G92="","",'(入力①) 基本情報入力シート'!G92)</f>
        <v/>
      </c>
      <c r="G71" s="173" t="str">
        <f>IF('(入力①) 基本情報入力シート'!H92="","",'(入力①) 基本情報入力シート'!H92)</f>
        <v/>
      </c>
      <c r="H71" s="173" t="str">
        <f>IF('(入力①) 基本情報入力シート'!I92="","",'(入力①) 基本情報入力シート'!I92)</f>
        <v/>
      </c>
      <c r="I71" s="173" t="str">
        <f>IF('(入力①) 基本情報入力シート'!J92="","",'(入力①) 基本情報入力シート'!J92)</f>
        <v/>
      </c>
      <c r="J71" s="173" t="str">
        <f>IF('(入力①) 基本情報入力シート'!K92="","",'(入力①) 基本情報入力シート'!K92)</f>
        <v/>
      </c>
      <c r="K71" s="178" t="str">
        <f>IF('(入力①) 基本情報入力シート'!L92="","",'(入力①) 基本情報入力シート'!L92)</f>
        <v/>
      </c>
      <c r="L71" s="182" t="str">
        <f>IF('(入力①) 基本情報入力シート'!M92="","",'(入力①) 基本情報入力シート'!M92)</f>
        <v/>
      </c>
      <c r="M71" s="182" t="str">
        <f>IF('(入力①) 基本情報入力シート'!R92="","",'(入力①) 基本情報入力シート'!R92)</f>
        <v/>
      </c>
      <c r="N71" s="182" t="str">
        <f>IF('(入力①) 基本情報入力シート'!W92="","",'(入力①) 基本情報入力シート'!W92)</f>
        <v/>
      </c>
      <c r="O71" s="159" t="str">
        <f>IF('(入力①) 基本情報入力シート'!X92="","",'(入力①) 基本情報入力シート'!X92)</f>
        <v/>
      </c>
      <c r="P71" s="198" t="str">
        <f>IF('(入力①) 基本情報入力シート'!Y92="","",'(入力①) 基本情報入力シート'!Y92)</f>
        <v/>
      </c>
      <c r="Q71" s="204" t="str">
        <f>IF('(入力①) 基本情報入力シート'!Z92="","",'(入力①) 基本情報入力シート'!Z92)</f>
        <v/>
      </c>
      <c r="R71" s="252" t="str">
        <f>IF('(入力①) 基本情報入力シート'!AA92="","",'(入力①) 基本情報入力シート'!AA92)</f>
        <v/>
      </c>
      <c r="S71" s="255"/>
      <c r="T71" s="259"/>
      <c r="U71" s="263" t="str">
        <f>IF(P71="","",VLOOKUP(P71,'【参考】数式用'!$A$5:$I$38,MATCH(T71,'【参考】数式用'!$H$4:$I$4,0)+7,0))</f>
        <v/>
      </c>
      <c r="V71" s="269"/>
      <c r="W71" s="225" t="s">
        <v>249</v>
      </c>
      <c r="X71" s="274"/>
      <c r="Y71" s="232" t="s">
        <v>35</v>
      </c>
      <c r="Z71" s="274"/>
      <c r="AA71" s="233" t="s">
        <v>236</v>
      </c>
      <c r="AB71" s="274"/>
      <c r="AC71" s="232" t="s">
        <v>35</v>
      </c>
      <c r="AD71" s="274"/>
      <c r="AE71" s="232" t="s">
        <v>40</v>
      </c>
      <c r="AF71" s="237" t="s">
        <v>70</v>
      </c>
      <c r="AG71" s="238" t="str">
        <f t="shared" si="0"/>
        <v/>
      </c>
      <c r="AH71" s="279" t="s">
        <v>252</v>
      </c>
      <c r="AI71" s="244" t="str">
        <f t="shared" si="1"/>
        <v/>
      </c>
      <c r="AJ71" s="152"/>
      <c r="AK71" s="287" t="str">
        <f t="shared" si="2"/>
        <v>○</v>
      </c>
      <c r="AL71" s="288" t="str">
        <f t="shared" si="3"/>
        <v/>
      </c>
      <c r="AM71" s="289"/>
      <c r="AN71" s="289"/>
      <c r="AO71" s="289"/>
      <c r="AP71" s="289"/>
      <c r="AQ71" s="289"/>
      <c r="AR71" s="289"/>
      <c r="AS71" s="289"/>
      <c r="AT71" s="289"/>
      <c r="AU71" s="290"/>
    </row>
    <row r="72" spans="1:47" ht="33" customHeight="1">
      <c r="A72" s="159">
        <f t="shared" si="4"/>
        <v>61</v>
      </c>
      <c r="B72" s="165" t="str">
        <f>IF('(入力①) 基本情報入力シート'!C93="","",'(入力①) 基本情報入力シート'!C93)</f>
        <v/>
      </c>
      <c r="C72" s="170" t="str">
        <f>IF('(入力①) 基本情報入力シート'!D93="","",'(入力①) 基本情報入力シート'!D93)</f>
        <v/>
      </c>
      <c r="D72" s="173" t="str">
        <f>IF('(入力①) 基本情報入力シート'!E93="","",'(入力①) 基本情報入力シート'!E93)</f>
        <v/>
      </c>
      <c r="E72" s="173" t="str">
        <f>IF('(入力①) 基本情報入力シート'!F93="","",'(入力①) 基本情報入力シート'!F93)</f>
        <v/>
      </c>
      <c r="F72" s="173" t="str">
        <f>IF('(入力①) 基本情報入力シート'!G93="","",'(入力①) 基本情報入力シート'!G93)</f>
        <v/>
      </c>
      <c r="G72" s="173" t="str">
        <f>IF('(入力①) 基本情報入力シート'!H93="","",'(入力①) 基本情報入力シート'!H93)</f>
        <v/>
      </c>
      <c r="H72" s="173" t="str">
        <f>IF('(入力①) 基本情報入力シート'!I93="","",'(入力①) 基本情報入力シート'!I93)</f>
        <v/>
      </c>
      <c r="I72" s="173" t="str">
        <f>IF('(入力①) 基本情報入力シート'!J93="","",'(入力①) 基本情報入力シート'!J93)</f>
        <v/>
      </c>
      <c r="J72" s="173" t="str">
        <f>IF('(入力①) 基本情報入力シート'!K93="","",'(入力①) 基本情報入力シート'!K93)</f>
        <v/>
      </c>
      <c r="K72" s="178" t="str">
        <f>IF('(入力①) 基本情報入力シート'!L93="","",'(入力①) 基本情報入力シート'!L93)</f>
        <v/>
      </c>
      <c r="L72" s="182" t="str">
        <f>IF('(入力①) 基本情報入力シート'!M93="","",'(入力①) 基本情報入力シート'!M93)</f>
        <v/>
      </c>
      <c r="M72" s="182" t="str">
        <f>IF('(入力①) 基本情報入力シート'!R93="","",'(入力①) 基本情報入力シート'!R93)</f>
        <v/>
      </c>
      <c r="N72" s="182" t="str">
        <f>IF('(入力①) 基本情報入力シート'!W93="","",'(入力①) 基本情報入力シート'!W93)</f>
        <v/>
      </c>
      <c r="O72" s="159" t="str">
        <f>IF('(入力①) 基本情報入力シート'!X93="","",'(入力①) 基本情報入力シート'!X93)</f>
        <v/>
      </c>
      <c r="P72" s="198" t="str">
        <f>IF('(入力①) 基本情報入力シート'!Y93="","",'(入力①) 基本情報入力シート'!Y93)</f>
        <v/>
      </c>
      <c r="Q72" s="204" t="str">
        <f>IF('(入力①) 基本情報入力シート'!Z93="","",'(入力①) 基本情報入力シート'!Z93)</f>
        <v/>
      </c>
      <c r="R72" s="252" t="str">
        <f>IF('(入力①) 基本情報入力シート'!AA93="","",'(入力①) 基本情報入力シート'!AA93)</f>
        <v/>
      </c>
      <c r="S72" s="255"/>
      <c r="T72" s="259"/>
      <c r="U72" s="263" t="str">
        <f>IF(P72="","",VLOOKUP(P72,'【参考】数式用'!$A$5:$I$38,MATCH(T72,'【参考】数式用'!$H$4:$I$4,0)+7,0))</f>
        <v/>
      </c>
      <c r="V72" s="269"/>
      <c r="W72" s="225" t="s">
        <v>249</v>
      </c>
      <c r="X72" s="274"/>
      <c r="Y72" s="232" t="s">
        <v>35</v>
      </c>
      <c r="Z72" s="274"/>
      <c r="AA72" s="233" t="s">
        <v>236</v>
      </c>
      <c r="AB72" s="274"/>
      <c r="AC72" s="232" t="s">
        <v>35</v>
      </c>
      <c r="AD72" s="274"/>
      <c r="AE72" s="232" t="s">
        <v>40</v>
      </c>
      <c r="AF72" s="237" t="s">
        <v>70</v>
      </c>
      <c r="AG72" s="238" t="str">
        <f t="shared" si="0"/>
        <v/>
      </c>
      <c r="AH72" s="279" t="s">
        <v>252</v>
      </c>
      <c r="AI72" s="244" t="str">
        <f t="shared" si="1"/>
        <v/>
      </c>
      <c r="AJ72" s="152"/>
      <c r="AK72" s="287" t="str">
        <f t="shared" si="2"/>
        <v>○</v>
      </c>
      <c r="AL72" s="288" t="str">
        <f t="shared" si="3"/>
        <v/>
      </c>
      <c r="AM72" s="289"/>
      <c r="AN72" s="289"/>
      <c r="AO72" s="289"/>
      <c r="AP72" s="289"/>
      <c r="AQ72" s="289"/>
      <c r="AR72" s="289"/>
      <c r="AS72" s="289"/>
      <c r="AT72" s="289"/>
      <c r="AU72" s="290"/>
    </row>
    <row r="73" spans="1:47" ht="33" customHeight="1">
      <c r="A73" s="159">
        <f t="shared" si="4"/>
        <v>62</v>
      </c>
      <c r="B73" s="165" t="str">
        <f>IF('(入力①) 基本情報入力シート'!C94="","",'(入力①) 基本情報入力シート'!C94)</f>
        <v/>
      </c>
      <c r="C73" s="170" t="str">
        <f>IF('(入力①) 基本情報入力シート'!D94="","",'(入力①) 基本情報入力シート'!D94)</f>
        <v/>
      </c>
      <c r="D73" s="173" t="str">
        <f>IF('(入力①) 基本情報入力シート'!E94="","",'(入力①) 基本情報入力シート'!E94)</f>
        <v/>
      </c>
      <c r="E73" s="173" t="str">
        <f>IF('(入力①) 基本情報入力シート'!F94="","",'(入力①) 基本情報入力シート'!F94)</f>
        <v/>
      </c>
      <c r="F73" s="173" t="str">
        <f>IF('(入力①) 基本情報入力シート'!G94="","",'(入力①) 基本情報入力シート'!G94)</f>
        <v/>
      </c>
      <c r="G73" s="173" t="str">
        <f>IF('(入力①) 基本情報入力シート'!H94="","",'(入力①) 基本情報入力シート'!H94)</f>
        <v/>
      </c>
      <c r="H73" s="173" t="str">
        <f>IF('(入力①) 基本情報入力シート'!I94="","",'(入力①) 基本情報入力シート'!I94)</f>
        <v/>
      </c>
      <c r="I73" s="173" t="str">
        <f>IF('(入力①) 基本情報入力シート'!J94="","",'(入力①) 基本情報入力シート'!J94)</f>
        <v/>
      </c>
      <c r="J73" s="173" t="str">
        <f>IF('(入力①) 基本情報入力シート'!K94="","",'(入力①) 基本情報入力シート'!K94)</f>
        <v/>
      </c>
      <c r="K73" s="178" t="str">
        <f>IF('(入力①) 基本情報入力シート'!L94="","",'(入力①) 基本情報入力シート'!L94)</f>
        <v/>
      </c>
      <c r="L73" s="182" t="str">
        <f>IF('(入力①) 基本情報入力シート'!M94="","",'(入力①) 基本情報入力シート'!M94)</f>
        <v/>
      </c>
      <c r="M73" s="182" t="str">
        <f>IF('(入力①) 基本情報入力シート'!R94="","",'(入力①) 基本情報入力シート'!R94)</f>
        <v/>
      </c>
      <c r="N73" s="182" t="str">
        <f>IF('(入力①) 基本情報入力シート'!W94="","",'(入力①) 基本情報入力シート'!W94)</f>
        <v/>
      </c>
      <c r="O73" s="159" t="str">
        <f>IF('(入力①) 基本情報入力シート'!X94="","",'(入力①) 基本情報入力シート'!X94)</f>
        <v/>
      </c>
      <c r="P73" s="198" t="str">
        <f>IF('(入力①) 基本情報入力シート'!Y94="","",'(入力①) 基本情報入力シート'!Y94)</f>
        <v/>
      </c>
      <c r="Q73" s="204" t="str">
        <f>IF('(入力①) 基本情報入力シート'!Z94="","",'(入力①) 基本情報入力シート'!Z94)</f>
        <v/>
      </c>
      <c r="R73" s="252" t="str">
        <f>IF('(入力①) 基本情報入力シート'!AA94="","",'(入力①) 基本情報入力シート'!AA94)</f>
        <v/>
      </c>
      <c r="S73" s="255"/>
      <c r="T73" s="259"/>
      <c r="U73" s="263" t="str">
        <f>IF(P73="","",VLOOKUP(P73,'【参考】数式用'!$A$5:$I$38,MATCH(T73,'【参考】数式用'!$H$4:$I$4,0)+7,0))</f>
        <v/>
      </c>
      <c r="V73" s="269"/>
      <c r="W73" s="225" t="s">
        <v>249</v>
      </c>
      <c r="X73" s="274"/>
      <c r="Y73" s="232" t="s">
        <v>35</v>
      </c>
      <c r="Z73" s="274"/>
      <c r="AA73" s="233" t="s">
        <v>236</v>
      </c>
      <c r="AB73" s="274"/>
      <c r="AC73" s="232" t="s">
        <v>35</v>
      </c>
      <c r="AD73" s="274"/>
      <c r="AE73" s="232" t="s">
        <v>40</v>
      </c>
      <c r="AF73" s="237" t="s">
        <v>70</v>
      </c>
      <c r="AG73" s="238" t="str">
        <f t="shared" si="0"/>
        <v/>
      </c>
      <c r="AH73" s="279" t="s">
        <v>252</v>
      </c>
      <c r="AI73" s="244" t="str">
        <f t="shared" si="1"/>
        <v/>
      </c>
      <c r="AJ73" s="152"/>
      <c r="AK73" s="287" t="str">
        <f t="shared" si="2"/>
        <v>○</v>
      </c>
      <c r="AL73" s="288" t="str">
        <f t="shared" si="3"/>
        <v/>
      </c>
      <c r="AM73" s="289"/>
      <c r="AN73" s="289"/>
      <c r="AO73" s="289"/>
      <c r="AP73" s="289"/>
      <c r="AQ73" s="289"/>
      <c r="AR73" s="289"/>
      <c r="AS73" s="289"/>
      <c r="AT73" s="289"/>
      <c r="AU73" s="290"/>
    </row>
    <row r="74" spans="1:47" ht="33" customHeight="1">
      <c r="A74" s="159">
        <f t="shared" si="4"/>
        <v>63</v>
      </c>
      <c r="B74" s="165" t="str">
        <f>IF('(入力①) 基本情報入力シート'!C95="","",'(入力①) 基本情報入力シート'!C95)</f>
        <v/>
      </c>
      <c r="C74" s="170" t="str">
        <f>IF('(入力①) 基本情報入力シート'!D95="","",'(入力①) 基本情報入力シート'!D95)</f>
        <v/>
      </c>
      <c r="D74" s="173" t="str">
        <f>IF('(入力①) 基本情報入力シート'!E95="","",'(入力①) 基本情報入力シート'!E95)</f>
        <v/>
      </c>
      <c r="E74" s="173" t="str">
        <f>IF('(入力①) 基本情報入力シート'!F95="","",'(入力①) 基本情報入力シート'!F95)</f>
        <v/>
      </c>
      <c r="F74" s="173" t="str">
        <f>IF('(入力①) 基本情報入力シート'!G95="","",'(入力①) 基本情報入力シート'!G95)</f>
        <v/>
      </c>
      <c r="G74" s="173" t="str">
        <f>IF('(入力①) 基本情報入力シート'!H95="","",'(入力①) 基本情報入力シート'!H95)</f>
        <v/>
      </c>
      <c r="H74" s="173" t="str">
        <f>IF('(入力①) 基本情報入力シート'!I95="","",'(入力①) 基本情報入力シート'!I95)</f>
        <v/>
      </c>
      <c r="I74" s="173" t="str">
        <f>IF('(入力①) 基本情報入力シート'!J95="","",'(入力①) 基本情報入力シート'!J95)</f>
        <v/>
      </c>
      <c r="J74" s="173" t="str">
        <f>IF('(入力①) 基本情報入力シート'!K95="","",'(入力①) 基本情報入力シート'!K95)</f>
        <v/>
      </c>
      <c r="K74" s="178" t="str">
        <f>IF('(入力①) 基本情報入力シート'!L95="","",'(入力①) 基本情報入力シート'!L95)</f>
        <v/>
      </c>
      <c r="L74" s="182" t="str">
        <f>IF('(入力①) 基本情報入力シート'!M95="","",'(入力①) 基本情報入力シート'!M95)</f>
        <v/>
      </c>
      <c r="M74" s="182" t="str">
        <f>IF('(入力①) 基本情報入力シート'!R95="","",'(入力①) 基本情報入力シート'!R95)</f>
        <v/>
      </c>
      <c r="N74" s="182" t="str">
        <f>IF('(入力①) 基本情報入力シート'!W95="","",'(入力①) 基本情報入力シート'!W95)</f>
        <v/>
      </c>
      <c r="O74" s="159" t="str">
        <f>IF('(入力①) 基本情報入力シート'!X95="","",'(入力①) 基本情報入力シート'!X95)</f>
        <v/>
      </c>
      <c r="P74" s="198" t="str">
        <f>IF('(入力①) 基本情報入力シート'!Y95="","",'(入力①) 基本情報入力シート'!Y95)</f>
        <v/>
      </c>
      <c r="Q74" s="204" t="str">
        <f>IF('(入力①) 基本情報入力シート'!Z95="","",'(入力①) 基本情報入力シート'!Z95)</f>
        <v/>
      </c>
      <c r="R74" s="252" t="str">
        <f>IF('(入力①) 基本情報入力シート'!AA95="","",'(入力①) 基本情報入力シート'!AA95)</f>
        <v/>
      </c>
      <c r="S74" s="255"/>
      <c r="T74" s="259"/>
      <c r="U74" s="263" t="str">
        <f>IF(P74="","",VLOOKUP(P74,'【参考】数式用'!$A$5:$I$38,MATCH(T74,'【参考】数式用'!$H$4:$I$4,0)+7,0))</f>
        <v/>
      </c>
      <c r="V74" s="269"/>
      <c r="W74" s="225" t="s">
        <v>249</v>
      </c>
      <c r="X74" s="274"/>
      <c r="Y74" s="232" t="s">
        <v>35</v>
      </c>
      <c r="Z74" s="274"/>
      <c r="AA74" s="233" t="s">
        <v>236</v>
      </c>
      <c r="AB74" s="274"/>
      <c r="AC74" s="232" t="s">
        <v>35</v>
      </c>
      <c r="AD74" s="274"/>
      <c r="AE74" s="232" t="s">
        <v>40</v>
      </c>
      <c r="AF74" s="237" t="s">
        <v>70</v>
      </c>
      <c r="AG74" s="238" t="str">
        <f t="shared" si="0"/>
        <v/>
      </c>
      <c r="AH74" s="279" t="s">
        <v>252</v>
      </c>
      <c r="AI74" s="244" t="str">
        <f t="shared" si="1"/>
        <v/>
      </c>
      <c r="AJ74" s="152"/>
      <c r="AK74" s="287" t="str">
        <f t="shared" si="2"/>
        <v>○</v>
      </c>
      <c r="AL74" s="288" t="str">
        <f t="shared" si="3"/>
        <v/>
      </c>
      <c r="AM74" s="289"/>
      <c r="AN74" s="289"/>
      <c r="AO74" s="289"/>
      <c r="AP74" s="289"/>
      <c r="AQ74" s="289"/>
      <c r="AR74" s="289"/>
      <c r="AS74" s="289"/>
      <c r="AT74" s="289"/>
      <c r="AU74" s="290"/>
    </row>
    <row r="75" spans="1:47" ht="33" customHeight="1">
      <c r="A75" s="159">
        <f t="shared" si="4"/>
        <v>64</v>
      </c>
      <c r="B75" s="165" t="str">
        <f>IF('(入力①) 基本情報入力シート'!C96="","",'(入力①) 基本情報入力シート'!C96)</f>
        <v/>
      </c>
      <c r="C75" s="170" t="str">
        <f>IF('(入力①) 基本情報入力シート'!D96="","",'(入力①) 基本情報入力シート'!D96)</f>
        <v/>
      </c>
      <c r="D75" s="173" t="str">
        <f>IF('(入力①) 基本情報入力シート'!E96="","",'(入力①) 基本情報入力シート'!E96)</f>
        <v/>
      </c>
      <c r="E75" s="173" t="str">
        <f>IF('(入力①) 基本情報入力シート'!F96="","",'(入力①) 基本情報入力シート'!F96)</f>
        <v/>
      </c>
      <c r="F75" s="173" t="str">
        <f>IF('(入力①) 基本情報入力シート'!G96="","",'(入力①) 基本情報入力シート'!G96)</f>
        <v/>
      </c>
      <c r="G75" s="173" t="str">
        <f>IF('(入力①) 基本情報入力シート'!H96="","",'(入力①) 基本情報入力シート'!H96)</f>
        <v/>
      </c>
      <c r="H75" s="173" t="str">
        <f>IF('(入力①) 基本情報入力シート'!I96="","",'(入力①) 基本情報入力シート'!I96)</f>
        <v/>
      </c>
      <c r="I75" s="173" t="str">
        <f>IF('(入力①) 基本情報入力シート'!J96="","",'(入力①) 基本情報入力シート'!J96)</f>
        <v/>
      </c>
      <c r="J75" s="173" t="str">
        <f>IF('(入力①) 基本情報入力シート'!K96="","",'(入力①) 基本情報入力シート'!K96)</f>
        <v/>
      </c>
      <c r="K75" s="178" t="str">
        <f>IF('(入力①) 基本情報入力シート'!L96="","",'(入力①) 基本情報入力シート'!L96)</f>
        <v/>
      </c>
      <c r="L75" s="182" t="str">
        <f>IF('(入力①) 基本情報入力シート'!M96="","",'(入力①) 基本情報入力シート'!M96)</f>
        <v/>
      </c>
      <c r="M75" s="182" t="str">
        <f>IF('(入力①) 基本情報入力シート'!R96="","",'(入力①) 基本情報入力シート'!R96)</f>
        <v/>
      </c>
      <c r="N75" s="182" t="str">
        <f>IF('(入力①) 基本情報入力シート'!W96="","",'(入力①) 基本情報入力シート'!W96)</f>
        <v/>
      </c>
      <c r="O75" s="159" t="str">
        <f>IF('(入力①) 基本情報入力シート'!X96="","",'(入力①) 基本情報入力シート'!X96)</f>
        <v/>
      </c>
      <c r="P75" s="198" t="str">
        <f>IF('(入力①) 基本情報入力シート'!Y96="","",'(入力①) 基本情報入力シート'!Y96)</f>
        <v/>
      </c>
      <c r="Q75" s="204" t="str">
        <f>IF('(入力①) 基本情報入力シート'!Z96="","",'(入力①) 基本情報入力シート'!Z96)</f>
        <v/>
      </c>
      <c r="R75" s="252" t="str">
        <f>IF('(入力①) 基本情報入力シート'!AA96="","",'(入力①) 基本情報入力シート'!AA96)</f>
        <v/>
      </c>
      <c r="S75" s="255"/>
      <c r="T75" s="259"/>
      <c r="U75" s="263" t="str">
        <f>IF(P75="","",VLOOKUP(P75,'【参考】数式用'!$A$5:$I$38,MATCH(T75,'【参考】数式用'!$H$4:$I$4,0)+7,0))</f>
        <v/>
      </c>
      <c r="V75" s="269"/>
      <c r="W75" s="225" t="s">
        <v>249</v>
      </c>
      <c r="X75" s="274"/>
      <c r="Y75" s="232" t="s">
        <v>35</v>
      </c>
      <c r="Z75" s="274"/>
      <c r="AA75" s="233" t="s">
        <v>236</v>
      </c>
      <c r="AB75" s="274"/>
      <c r="AC75" s="232" t="s">
        <v>35</v>
      </c>
      <c r="AD75" s="274"/>
      <c r="AE75" s="232" t="s">
        <v>40</v>
      </c>
      <c r="AF75" s="237" t="s">
        <v>70</v>
      </c>
      <c r="AG75" s="238" t="str">
        <f t="shared" si="0"/>
        <v/>
      </c>
      <c r="AH75" s="279" t="s">
        <v>252</v>
      </c>
      <c r="AI75" s="244" t="str">
        <f t="shared" si="1"/>
        <v/>
      </c>
      <c r="AJ75" s="152"/>
      <c r="AK75" s="287" t="str">
        <f t="shared" si="2"/>
        <v>○</v>
      </c>
      <c r="AL75" s="288" t="str">
        <f t="shared" si="3"/>
        <v/>
      </c>
      <c r="AM75" s="289"/>
      <c r="AN75" s="289"/>
      <c r="AO75" s="289"/>
      <c r="AP75" s="289"/>
      <c r="AQ75" s="289"/>
      <c r="AR75" s="289"/>
      <c r="AS75" s="289"/>
      <c r="AT75" s="289"/>
      <c r="AU75" s="290"/>
    </row>
    <row r="76" spans="1:47" ht="33" customHeight="1">
      <c r="A76" s="159">
        <f t="shared" si="4"/>
        <v>65</v>
      </c>
      <c r="B76" s="165" t="str">
        <f>IF('(入力①) 基本情報入力シート'!C97="","",'(入力①) 基本情報入力シート'!C97)</f>
        <v/>
      </c>
      <c r="C76" s="170" t="str">
        <f>IF('(入力①) 基本情報入力シート'!D97="","",'(入力①) 基本情報入力シート'!D97)</f>
        <v/>
      </c>
      <c r="D76" s="173" t="str">
        <f>IF('(入力①) 基本情報入力シート'!E97="","",'(入力①) 基本情報入力シート'!E97)</f>
        <v/>
      </c>
      <c r="E76" s="173" t="str">
        <f>IF('(入力①) 基本情報入力シート'!F97="","",'(入力①) 基本情報入力シート'!F97)</f>
        <v/>
      </c>
      <c r="F76" s="173" t="str">
        <f>IF('(入力①) 基本情報入力シート'!G97="","",'(入力①) 基本情報入力シート'!G97)</f>
        <v/>
      </c>
      <c r="G76" s="173" t="str">
        <f>IF('(入力①) 基本情報入力シート'!H97="","",'(入力①) 基本情報入力シート'!H97)</f>
        <v/>
      </c>
      <c r="H76" s="173" t="str">
        <f>IF('(入力①) 基本情報入力シート'!I97="","",'(入力①) 基本情報入力シート'!I97)</f>
        <v/>
      </c>
      <c r="I76" s="173" t="str">
        <f>IF('(入力①) 基本情報入力シート'!J97="","",'(入力①) 基本情報入力シート'!J97)</f>
        <v/>
      </c>
      <c r="J76" s="173" t="str">
        <f>IF('(入力①) 基本情報入力シート'!K97="","",'(入力①) 基本情報入力シート'!K97)</f>
        <v/>
      </c>
      <c r="K76" s="178" t="str">
        <f>IF('(入力①) 基本情報入力シート'!L97="","",'(入力①) 基本情報入力シート'!L97)</f>
        <v/>
      </c>
      <c r="L76" s="182" t="str">
        <f>IF('(入力①) 基本情報入力シート'!M97="","",'(入力①) 基本情報入力シート'!M97)</f>
        <v/>
      </c>
      <c r="M76" s="182" t="str">
        <f>IF('(入力①) 基本情報入力シート'!R97="","",'(入力①) 基本情報入力シート'!R97)</f>
        <v/>
      </c>
      <c r="N76" s="182" t="str">
        <f>IF('(入力①) 基本情報入力シート'!W97="","",'(入力①) 基本情報入力シート'!W97)</f>
        <v/>
      </c>
      <c r="O76" s="159" t="str">
        <f>IF('(入力①) 基本情報入力シート'!X97="","",'(入力①) 基本情報入力シート'!X97)</f>
        <v/>
      </c>
      <c r="P76" s="198" t="str">
        <f>IF('(入力①) 基本情報入力シート'!Y97="","",'(入力①) 基本情報入力シート'!Y97)</f>
        <v/>
      </c>
      <c r="Q76" s="204" t="str">
        <f>IF('(入力①) 基本情報入力シート'!Z97="","",'(入力①) 基本情報入力シート'!Z97)</f>
        <v/>
      </c>
      <c r="R76" s="252" t="str">
        <f>IF('(入力①) 基本情報入力シート'!AA97="","",'(入力①) 基本情報入力シート'!AA97)</f>
        <v/>
      </c>
      <c r="S76" s="255"/>
      <c r="T76" s="259"/>
      <c r="U76" s="263" t="str">
        <f>IF(P76="","",VLOOKUP(P76,'【参考】数式用'!$A$5:$I$38,MATCH(T76,'【参考】数式用'!$H$4:$I$4,0)+7,0))</f>
        <v/>
      </c>
      <c r="V76" s="269"/>
      <c r="W76" s="225" t="s">
        <v>249</v>
      </c>
      <c r="X76" s="274"/>
      <c r="Y76" s="232" t="s">
        <v>35</v>
      </c>
      <c r="Z76" s="274"/>
      <c r="AA76" s="233" t="s">
        <v>236</v>
      </c>
      <c r="AB76" s="274"/>
      <c r="AC76" s="232" t="s">
        <v>35</v>
      </c>
      <c r="AD76" s="274"/>
      <c r="AE76" s="232" t="s">
        <v>40</v>
      </c>
      <c r="AF76" s="237" t="s">
        <v>70</v>
      </c>
      <c r="AG76" s="238" t="str">
        <f t="shared" ref="AG76:AG111" si="5">IF(X76&gt;=1,(AB76*12+AD76)-(X76*12+Z76)+1,"")</f>
        <v/>
      </c>
      <c r="AH76" s="279" t="s">
        <v>252</v>
      </c>
      <c r="AI76" s="244" t="str">
        <f t="shared" ref="AI76:AI111" si="6">IFERROR(ROUNDDOWN(ROUND(Q76*R76,0)*U76,0)*AG76,"")</f>
        <v/>
      </c>
      <c r="AJ76" s="152"/>
      <c r="AK76" s="287" t="str">
        <f t="shared" ref="AK76:AK111" si="7">IFERROR(IF(AND(T76="特定加算Ⅰ",OR(V76="",V76="-",V76="いずれも取得していない")),"☓","○"),"")</f>
        <v>○</v>
      </c>
      <c r="AL76" s="288" t="str">
        <f t="shared" ref="AL76:AL111" si="8">IFERROR(IF(AND(T76="特定加算Ⅰ",OR(V76="",V76="-",V76="いずれも取得していない")),"！特定加算Ⅰが選択されています。該当する介護福祉士配置等要件を選択してください。",""),"")</f>
        <v/>
      </c>
      <c r="AM76" s="289"/>
      <c r="AN76" s="289"/>
      <c r="AO76" s="289"/>
      <c r="AP76" s="289"/>
      <c r="AQ76" s="289"/>
      <c r="AR76" s="289"/>
      <c r="AS76" s="289"/>
      <c r="AT76" s="289"/>
      <c r="AU76" s="290"/>
    </row>
    <row r="77" spans="1:47" ht="33" customHeight="1">
      <c r="A77" s="159">
        <f t="shared" ref="A77:A111" si="9">A76+1</f>
        <v>66</v>
      </c>
      <c r="B77" s="165" t="str">
        <f>IF('(入力①) 基本情報入力シート'!C98="","",'(入力①) 基本情報入力シート'!C98)</f>
        <v/>
      </c>
      <c r="C77" s="170" t="str">
        <f>IF('(入力①) 基本情報入力シート'!D98="","",'(入力①) 基本情報入力シート'!D98)</f>
        <v/>
      </c>
      <c r="D77" s="173" t="str">
        <f>IF('(入力①) 基本情報入力シート'!E98="","",'(入力①) 基本情報入力シート'!E98)</f>
        <v/>
      </c>
      <c r="E77" s="173" t="str">
        <f>IF('(入力①) 基本情報入力シート'!F98="","",'(入力①) 基本情報入力シート'!F98)</f>
        <v/>
      </c>
      <c r="F77" s="173" t="str">
        <f>IF('(入力①) 基本情報入力シート'!G98="","",'(入力①) 基本情報入力シート'!G98)</f>
        <v/>
      </c>
      <c r="G77" s="173" t="str">
        <f>IF('(入力①) 基本情報入力シート'!H98="","",'(入力①) 基本情報入力シート'!H98)</f>
        <v/>
      </c>
      <c r="H77" s="173" t="str">
        <f>IF('(入力①) 基本情報入力シート'!I98="","",'(入力①) 基本情報入力シート'!I98)</f>
        <v/>
      </c>
      <c r="I77" s="173" t="str">
        <f>IF('(入力①) 基本情報入力シート'!J98="","",'(入力①) 基本情報入力シート'!J98)</f>
        <v/>
      </c>
      <c r="J77" s="173" t="str">
        <f>IF('(入力①) 基本情報入力シート'!K98="","",'(入力①) 基本情報入力シート'!K98)</f>
        <v/>
      </c>
      <c r="K77" s="178" t="str">
        <f>IF('(入力①) 基本情報入力シート'!L98="","",'(入力①) 基本情報入力シート'!L98)</f>
        <v/>
      </c>
      <c r="L77" s="182" t="str">
        <f>IF('(入力①) 基本情報入力シート'!M98="","",'(入力①) 基本情報入力シート'!M98)</f>
        <v/>
      </c>
      <c r="M77" s="182" t="str">
        <f>IF('(入力①) 基本情報入力シート'!R98="","",'(入力①) 基本情報入力シート'!R98)</f>
        <v/>
      </c>
      <c r="N77" s="182" t="str">
        <f>IF('(入力①) 基本情報入力シート'!W98="","",'(入力①) 基本情報入力シート'!W98)</f>
        <v/>
      </c>
      <c r="O77" s="159" t="str">
        <f>IF('(入力①) 基本情報入力シート'!X98="","",'(入力①) 基本情報入力シート'!X98)</f>
        <v/>
      </c>
      <c r="P77" s="198" t="str">
        <f>IF('(入力①) 基本情報入力シート'!Y98="","",'(入力①) 基本情報入力シート'!Y98)</f>
        <v/>
      </c>
      <c r="Q77" s="204" t="str">
        <f>IF('(入力①) 基本情報入力シート'!Z98="","",'(入力①) 基本情報入力シート'!Z98)</f>
        <v/>
      </c>
      <c r="R77" s="252" t="str">
        <f>IF('(入力①) 基本情報入力シート'!AA98="","",'(入力①) 基本情報入力シート'!AA98)</f>
        <v/>
      </c>
      <c r="S77" s="255"/>
      <c r="T77" s="259"/>
      <c r="U77" s="263" t="str">
        <f>IF(P77="","",VLOOKUP(P77,'【参考】数式用'!$A$5:$I$38,MATCH(T77,'【参考】数式用'!$H$4:$I$4,0)+7,0))</f>
        <v/>
      </c>
      <c r="V77" s="269"/>
      <c r="W77" s="225" t="s">
        <v>249</v>
      </c>
      <c r="X77" s="274"/>
      <c r="Y77" s="232" t="s">
        <v>35</v>
      </c>
      <c r="Z77" s="274"/>
      <c r="AA77" s="233" t="s">
        <v>236</v>
      </c>
      <c r="AB77" s="274"/>
      <c r="AC77" s="232" t="s">
        <v>35</v>
      </c>
      <c r="AD77" s="274"/>
      <c r="AE77" s="232" t="s">
        <v>40</v>
      </c>
      <c r="AF77" s="237" t="s">
        <v>70</v>
      </c>
      <c r="AG77" s="238" t="str">
        <f t="shared" si="5"/>
        <v/>
      </c>
      <c r="AH77" s="279" t="s">
        <v>252</v>
      </c>
      <c r="AI77" s="244" t="str">
        <f t="shared" si="6"/>
        <v/>
      </c>
      <c r="AJ77" s="152"/>
      <c r="AK77" s="287" t="str">
        <f t="shared" si="7"/>
        <v>○</v>
      </c>
      <c r="AL77" s="288" t="str">
        <f t="shared" si="8"/>
        <v/>
      </c>
      <c r="AM77" s="289"/>
      <c r="AN77" s="289"/>
      <c r="AO77" s="289"/>
      <c r="AP77" s="289"/>
      <c r="AQ77" s="289"/>
      <c r="AR77" s="289"/>
      <c r="AS77" s="289"/>
      <c r="AT77" s="289"/>
      <c r="AU77" s="290"/>
    </row>
    <row r="78" spans="1:47" ht="33" customHeight="1">
      <c r="A78" s="159">
        <f t="shared" si="9"/>
        <v>67</v>
      </c>
      <c r="B78" s="165" t="str">
        <f>IF('(入力①) 基本情報入力シート'!C99="","",'(入力①) 基本情報入力シート'!C99)</f>
        <v/>
      </c>
      <c r="C78" s="170" t="str">
        <f>IF('(入力①) 基本情報入力シート'!D99="","",'(入力①) 基本情報入力シート'!D99)</f>
        <v/>
      </c>
      <c r="D78" s="173" t="str">
        <f>IF('(入力①) 基本情報入力シート'!E99="","",'(入力①) 基本情報入力シート'!E99)</f>
        <v/>
      </c>
      <c r="E78" s="173" t="str">
        <f>IF('(入力①) 基本情報入力シート'!F99="","",'(入力①) 基本情報入力シート'!F99)</f>
        <v/>
      </c>
      <c r="F78" s="173" t="str">
        <f>IF('(入力①) 基本情報入力シート'!G99="","",'(入力①) 基本情報入力シート'!G99)</f>
        <v/>
      </c>
      <c r="G78" s="173" t="str">
        <f>IF('(入力①) 基本情報入力シート'!H99="","",'(入力①) 基本情報入力シート'!H99)</f>
        <v/>
      </c>
      <c r="H78" s="173" t="str">
        <f>IF('(入力①) 基本情報入力シート'!I99="","",'(入力①) 基本情報入力シート'!I99)</f>
        <v/>
      </c>
      <c r="I78" s="173" t="str">
        <f>IF('(入力①) 基本情報入力シート'!J99="","",'(入力①) 基本情報入力シート'!J99)</f>
        <v/>
      </c>
      <c r="J78" s="173" t="str">
        <f>IF('(入力①) 基本情報入力シート'!K99="","",'(入力①) 基本情報入力シート'!K99)</f>
        <v/>
      </c>
      <c r="K78" s="178" t="str">
        <f>IF('(入力①) 基本情報入力シート'!L99="","",'(入力①) 基本情報入力シート'!L99)</f>
        <v/>
      </c>
      <c r="L78" s="182" t="str">
        <f>IF('(入力①) 基本情報入力シート'!M99="","",'(入力①) 基本情報入力シート'!M99)</f>
        <v/>
      </c>
      <c r="M78" s="182" t="str">
        <f>IF('(入力①) 基本情報入力シート'!R99="","",'(入力①) 基本情報入力シート'!R99)</f>
        <v/>
      </c>
      <c r="N78" s="182" t="str">
        <f>IF('(入力①) 基本情報入力シート'!W99="","",'(入力①) 基本情報入力シート'!W99)</f>
        <v/>
      </c>
      <c r="O78" s="159" t="str">
        <f>IF('(入力①) 基本情報入力シート'!X99="","",'(入力①) 基本情報入力シート'!X99)</f>
        <v/>
      </c>
      <c r="P78" s="198" t="str">
        <f>IF('(入力①) 基本情報入力シート'!Y99="","",'(入力①) 基本情報入力シート'!Y99)</f>
        <v/>
      </c>
      <c r="Q78" s="204" t="str">
        <f>IF('(入力①) 基本情報入力シート'!Z99="","",'(入力①) 基本情報入力シート'!Z99)</f>
        <v/>
      </c>
      <c r="R78" s="252" t="str">
        <f>IF('(入力①) 基本情報入力シート'!AA99="","",'(入力①) 基本情報入力シート'!AA99)</f>
        <v/>
      </c>
      <c r="S78" s="255"/>
      <c r="T78" s="259"/>
      <c r="U78" s="263" t="str">
        <f>IF(P78="","",VLOOKUP(P78,'【参考】数式用'!$A$5:$I$38,MATCH(T78,'【参考】数式用'!$H$4:$I$4,0)+7,0))</f>
        <v/>
      </c>
      <c r="V78" s="269"/>
      <c r="W78" s="225" t="s">
        <v>249</v>
      </c>
      <c r="X78" s="274"/>
      <c r="Y78" s="232" t="s">
        <v>35</v>
      </c>
      <c r="Z78" s="274"/>
      <c r="AA78" s="233" t="s">
        <v>236</v>
      </c>
      <c r="AB78" s="274"/>
      <c r="AC78" s="232" t="s">
        <v>35</v>
      </c>
      <c r="AD78" s="274"/>
      <c r="AE78" s="232" t="s">
        <v>40</v>
      </c>
      <c r="AF78" s="237" t="s">
        <v>70</v>
      </c>
      <c r="AG78" s="238" t="str">
        <f t="shared" si="5"/>
        <v/>
      </c>
      <c r="AH78" s="279" t="s">
        <v>252</v>
      </c>
      <c r="AI78" s="244" t="str">
        <f t="shared" si="6"/>
        <v/>
      </c>
      <c r="AJ78" s="152"/>
      <c r="AK78" s="287" t="str">
        <f t="shared" si="7"/>
        <v>○</v>
      </c>
      <c r="AL78" s="288" t="str">
        <f t="shared" si="8"/>
        <v/>
      </c>
      <c r="AM78" s="289"/>
      <c r="AN78" s="289"/>
      <c r="AO78" s="289"/>
      <c r="AP78" s="289"/>
      <c r="AQ78" s="289"/>
      <c r="AR78" s="289"/>
      <c r="AS78" s="289"/>
      <c r="AT78" s="289"/>
      <c r="AU78" s="290"/>
    </row>
    <row r="79" spans="1:47" ht="33" customHeight="1">
      <c r="A79" s="159">
        <f t="shared" si="9"/>
        <v>68</v>
      </c>
      <c r="B79" s="165" t="str">
        <f>IF('(入力①) 基本情報入力シート'!C100="","",'(入力①) 基本情報入力シート'!C100)</f>
        <v/>
      </c>
      <c r="C79" s="170" t="str">
        <f>IF('(入力①) 基本情報入力シート'!D100="","",'(入力①) 基本情報入力シート'!D100)</f>
        <v/>
      </c>
      <c r="D79" s="173" t="str">
        <f>IF('(入力①) 基本情報入力シート'!E100="","",'(入力①) 基本情報入力シート'!E100)</f>
        <v/>
      </c>
      <c r="E79" s="173" t="str">
        <f>IF('(入力①) 基本情報入力シート'!F100="","",'(入力①) 基本情報入力シート'!F100)</f>
        <v/>
      </c>
      <c r="F79" s="173" t="str">
        <f>IF('(入力①) 基本情報入力シート'!G100="","",'(入力①) 基本情報入力シート'!G100)</f>
        <v/>
      </c>
      <c r="G79" s="173" t="str">
        <f>IF('(入力①) 基本情報入力シート'!H100="","",'(入力①) 基本情報入力シート'!H100)</f>
        <v/>
      </c>
      <c r="H79" s="173" t="str">
        <f>IF('(入力①) 基本情報入力シート'!I100="","",'(入力①) 基本情報入力シート'!I100)</f>
        <v/>
      </c>
      <c r="I79" s="173" t="str">
        <f>IF('(入力①) 基本情報入力シート'!J100="","",'(入力①) 基本情報入力シート'!J100)</f>
        <v/>
      </c>
      <c r="J79" s="173" t="str">
        <f>IF('(入力①) 基本情報入力シート'!K100="","",'(入力①) 基本情報入力シート'!K100)</f>
        <v/>
      </c>
      <c r="K79" s="178" t="str">
        <f>IF('(入力①) 基本情報入力シート'!L100="","",'(入力①) 基本情報入力シート'!L100)</f>
        <v/>
      </c>
      <c r="L79" s="182" t="str">
        <f>IF('(入力①) 基本情報入力シート'!M100="","",'(入力①) 基本情報入力シート'!M100)</f>
        <v/>
      </c>
      <c r="M79" s="182" t="str">
        <f>IF('(入力①) 基本情報入力シート'!R100="","",'(入力①) 基本情報入力シート'!R100)</f>
        <v/>
      </c>
      <c r="N79" s="182" t="str">
        <f>IF('(入力①) 基本情報入力シート'!W100="","",'(入力①) 基本情報入力シート'!W100)</f>
        <v/>
      </c>
      <c r="O79" s="159" t="str">
        <f>IF('(入力①) 基本情報入力シート'!X100="","",'(入力①) 基本情報入力シート'!X100)</f>
        <v/>
      </c>
      <c r="P79" s="198" t="str">
        <f>IF('(入力①) 基本情報入力シート'!Y100="","",'(入力①) 基本情報入力シート'!Y100)</f>
        <v/>
      </c>
      <c r="Q79" s="204" t="str">
        <f>IF('(入力①) 基本情報入力シート'!Z100="","",'(入力①) 基本情報入力シート'!Z100)</f>
        <v/>
      </c>
      <c r="R79" s="252" t="str">
        <f>IF('(入力①) 基本情報入力シート'!AA100="","",'(入力①) 基本情報入力シート'!AA100)</f>
        <v/>
      </c>
      <c r="S79" s="255"/>
      <c r="T79" s="259"/>
      <c r="U79" s="263" t="str">
        <f>IF(P79="","",VLOOKUP(P79,'【参考】数式用'!$A$5:$I$38,MATCH(T79,'【参考】数式用'!$H$4:$I$4,0)+7,0))</f>
        <v/>
      </c>
      <c r="V79" s="269"/>
      <c r="W79" s="225" t="s">
        <v>249</v>
      </c>
      <c r="X79" s="274"/>
      <c r="Y79" s="232" t="s">
        <v>35</v>
      </c>
      <c r="Z79" s="274"/>
      <c r="AA79" s="233" t="s">
        <v>236</v>
      </c>
      <c r="AB79" s="274"/>
      <c r="AC79" s="232" t="s">
        <v>35</v>
      </c>
      <c r="AD79" s="274"/>
      <c r="AE79" s="232" t="s">
        <v>40</v>
      </c>
      <c r="AF79" s="237" t="s">
        <v>70</v>
      </c>
      <c r="AG79" s="238" t="str">
        <f t="shared" si="5"/>
        <v/>
      </c>
      <c r="AH79" s="279" t="s">
        <v>252</v>
      </c>
      <c r="AI79" s="244" t="str">
        <f t="shared" si="6"/>
        <v/>
      </c>
      <c r="AJ79" s="152"/>
      <c r="AK79" s="287" t="str">
        <f t="shared" si="7"/>
        <v>○</v>
      </c>
      <c r="AL79" s="288" t="str">
        <f t="shared" si="8"/>
        <v/>
      </c>
      <c r="AM79" s="289"/>
      <c r="AN79" s="289"/>
      <c r="AO79" s="289"/>
      <c r="AP79" s="289"/>
      <c r="AQ79" s="289"/>
      <c r="AR79" s="289"/>
      <c r="AS79" s="289"/>
      <c r="AT79" s="289"/>
      <c r="AU79" s="290"/>
    </row>
    <row r="80" spans="1:47" ht="33" customHeight="1">
      <c r="A80" s="159">
        <f t="shared" si="9"/>
        <v>69</v>
      </c>
      <c r="B80" s="165" t="str">
        <f>IF('(入力①) 基本情報入力シート'!C101="","",'(入力①) 基本情報入力シート'!C101)</f>
        <v/>
      </c>
      <c r="C80" s="170" t="str">
        <f>IF('(入力①) 基本情報入力シート'!D101="","",'(入力①) 基本情報入力シート'!D101)</f>
        <v/>
      </c>
      <c r="D80" s="173" t="str">
        <f>IF('(入力①) 基本情報入力シート'!E101="","",'(入力①) 基本情報入力シート'!E101)</f>
        <v/>
      </c>
      <c r="E80" s="173" t="str">
        <f>IF('(入力①) 基本情報入力シート'!F101="","",'(入力①) 基本情報入力シート'!F101)</f>
        <v/>
      </c>
      <c r="F80" s="173" t="str">
        <f>IF('(入力①) 基本情報入力シート'!G101="","",'(入力①) 基本情報入力シート'!G101)</f>
        <v/>
      </c>
      <c r="G80" s="173" t="str">
        <f>IF('(入力①) 基本情報入力シート'!H101="","",'(入力①) 基本情報入力シート'!H101)</f>
        <v/>
      </c>
      <c r="H80" s="173" t="str">
        <f>IF('(入力①) 基本情報入力シート'!I101="","",'(入力①) 基本情報入力シート'!I101)</f>
        <v/>
      </c>
      <c r="I80" s="173" t="str">
        <f>IF('(入力①) 基本情報入力シート'!J101="","",'(入力①) 基本情報入力シート'!J101)</f>
        <v/>
      </c>
      <c r="J80" s="173" t="str">
        <f>IF('(入力①) 基本情報入力シート'!K101="","",'(入力①) 基本情報入力シート'!K101)</f>
        <v/>
      </c>
      <c r="K80" s="178" t="str">
        <f>IF('(入力①) 基本情報入力シート'!L101="","",'(入力①) 基本情報入力シート'!L101)</f>
        <v/>
      </c>
      <c r="L80" s="182" t="str">
        <f>IF('(入力①) 基本情報入力シート'!M101="","",'(入力①) 基本情報入力シート'!M101)</f>
        <v/>
      </c>
      <c r="M80" s="182" t="str">
        <f>IF('(入力①) 基本情報入力シート'!R101="","",'(入力①) 基本情報入力シート'!R101)</f>
        <v/>
      </c>
      <c r="N80" s="182" t="str">
        <f>IF('(入力①) 基本情報入力シート'!W101="","",'(入力①) 基本情報入力シート'!W101)</f>
        <v/>
      </c>
      <c r="O80" s="159" t="str">
        <f>IF('(入力①) 基本情報入力シート'!X101="","",'(入力①) 基本情報入力シート'!X101)</f>
        <v/>
      </c>
      <c r="P80" s="198" t="str">
        <f>IF('(入力①) 基本情報入力シート'!Y101="","",'(入力①) 基本情報入力シート'!Y101)</f>
        <v/>
      </c>
      <c r="Q80" s="204" t="str">
        <f>IF('(入力①) 基本情報入力シート'!Z101="","",'(入力①) 基本情報入力シート'!Z101)</f>
        <v/>
      </c>
      <c r="R80" s="252" t="str">
        <f>IF('(入力①) 基本情報入力シート'!AA101="","",'(入力①) 基本情報入力シート'!AA101)</f>
        <v/>
      </c>
      <c r="S80" s="255"/>
      <c r="T80" s="259"/>
      <c r="U80" s="263" t="str">
        <f>IF(P80="","",VLOOKUP(P80,'【参考】数式用'!$A$5:$I$38,MATCH(T80,'【参考】数式用'!$H$4:$I$4,0)+7,0))</f>
        <v/>
      </c>
      <c r="V80" s="269"/>
      <c r="W80" s="225" t="s">
        <v>249</v>
      </c>
      <c r="X80" s="274"/>
      <c r="Y80" s="232" t="s">
        <v>35</v>
      </c>
      <c r="Z80" s="274"/>
      <c r="AA80" s="233" t="s">
        <v>236</v>
      </c>
      <c r="AB80" s="274"/>
      <c r="AC80" s="232" t="s">
        <v>35</v>
      </c>
      <c r="AD80" s="274"/>
      <c r="AE80" s="232" t="s">
        <v>40</v>
      </c>
      <c r="AF80" s="237" t="s">
        <v>70</v>
      </c>
      <c r="AG80" s="238" t="str">
        <f t="shared" si="5"/>
        <v/>
      </c>
      <c r="AH80" s="279" t="s">
        <v>252</v>
      </c>
      <c r="AI80" s="244" t="str">
        <f t="shared" si="6"/>
        <v/>
      </c>
      <c r="AJ80" s="152"/>
      <c r="AK80" s="287" t="str">
        <f t="shared" si="7"/>
        <v>○</v>
      </c>
      <c r="AL80" s="288" t="str">
        <f t="shared" si="8"/>
        <v/>
      </c>
      <c r="AM80" s="289"/>
      <c r="AN80" s="289"/>
      <c r="AO80" s="289"/>
      <c r="AP80" s="289"/>
      <c r="AQ80" s="289"/>
      <c r="AR80" s="289"/>
      <c r="AS80" s="289"/>
      <c r="AT80" s="289"/>
      <c r="AU80" s="290"/>
    </row>
    <row r="81" spans="1:47" ht="33" customHeight="1">
      <c r="A81" s="159">
        <f t="shared" si="9"/>
        <v>70</v>
      </c>
      <c r="B81" s="165" t="str">
        <f>IF('(入力①) 基本情報入力シート'!C102="","",'(入力①) 基本情報入力シート'!C102)</f>
        <v/>
      </c>
      <c r="C81" s="170" t="str">
        <f>IF('(入力①) 基本情報入力シート'!D102="","",'(入力①) 基本情報入力シート'!D102)</f>
        <v/>
      </c>
      <c r="D81" s="173" t="str">
        <f>IF('(入力①) 基本情報入力シート'!E102="","",'(入力①) 基本情報入力シート'!E102)</f>
        <v/>
      </c>
      <c r="E81" s="173" t="str">
        <f>IF('(入力①) 基本情報入力シート'!F102="","",'(入力①) 基本情報入力シート'!F102)</f>
        <v/>
      </c>
      <c r="F81" s="173" t="str">
        <f>IF('(入力①) 基本情報入力シート'!G102="","",'(入力①) 基本情報入力シート'!G102)</f>
        <v/>
      </c>
      <c r="G81" s="173" t="str">
        <f>IF('(入力①) 基本情報入力シート'!H102="","",'(入力①) 基本情報入力シート'!H102)</f>
        <v/>
      </c>
      <c r="H81" s="173" t="str">
        <f>IF('(入力①) 基本情報入力シート'!I102="","",'(入力①) 基本情報入力シート'!I102)</f>
        <v/>
      </c>
      <c r="I81" s="173" t="str">
        <f>IF('(入力①) 基本情報入力シート'!J102="","",'(入力①) 基本情報入力シート'!J102)</f>
        <v/>
      </c>
      <c r="J81" s="173" t="str">
        <f>IF('(入力①) 基本情報入力シート'!K102="","",'(入力①) 基本情報入力シート'!K102)</f>
        <v/>
      </c>
      <c r="K81" s="178" t="str">
        <f>IF('(入力①) 基本情報入力シート'!L102="","",'(入力①) 基本情報入力シート'!L102)</f>
        <v/>
      </c>
      <c r="L81" s="182" t="str">
        <f>IF('(入力①) 基本情報入力シート'!M102="","",'(入力①) 基本情報入力シート'!M102)</f>
        <v/>
      </c>
      <c r="M81" s="182" t="str">
        <f>IF('(入力①) 基本情報入力シート'!R102="","",'(入力①) 基本情報入力シート'!R102)</f>
        <v/>
      </c>
      <c r="N81" s="182" t="str">
        <f>IF('(入力①) 基本情報入力シート'!W102="","",'(入力①) 基本情報入力シート'!W102)</f>
        <v/>
      </c>
      <c r="O81" s="159" t="str">
        <f>IF('(入力①) 基本情報入力シート'!X102="","",'(入力①) 基本情報入力シート'!X102)</f>
        <v/>
      </c>
      <c r="P81" s="198" t="str">
        <f>IF('(入力①) 基本情報入力シート'!Y102="","",'(入力①) 基本情報入力シート'!Y102)</f>
        <v/>
      </c>
      <c r="Q81" s="204" t="str">
        <f>IF('(入力①) 基本情報入力シート'!Z102="","",'(入力①) 基本情報入力シート'!Z102)</f>
        <v/>
      </c>
      <c r="R81" s="252" t="str">
        <f>IF('(入力①) 基本情報入力シート'!AA102="","",'(入力①) 基本情報入力シート'!AA102)</f>
        <v/>
      </c>
      <c r="S81" s="255"/>
      <c r="T81" s="259"/>
      <c r="U81" s="263" t="str">
        <f>IF(P81="","",VLOOKUP(P81,'【参考】数式用'!$A$5:$I$38,MATCH(T81,'【参考】数式用'!$H$4:$I$4,0)+7,0))</f>
        <v/>
      </c>
      <c r="V81" s="269"/>
      <c r="W81" s="225" t="s">
        <v>249</v>
      </c>
      <c r="X81" s="274"/>
      <c r="Y81" s="232" t="s">
        <v>35</v>
      </c>
      <c r="Z81" s="274"/>
      <c r="AA81" s="233" t="s">
        <v>236</v>
      </c>
      <c r="AB81" s="274"/>
      <c r="AC81" s="232" t="s">
        <v>35</v>
      </c>
      <c r="AD81" s="274"/>
      <c r="AE81" s="232" t="s">
        <v>40</v>
      </c>
      <c r="AF81" s="237" t="s">
        <v>70</v>
      </c>
      <c r="AG81" s="238" t="str">
        <f t="shared" si="5"/>
        <v/>
      </c>
      <c r="AH81" s="279" t="s">
        <v>252</v>
      </c>
      <c r="AI81" s="244" t="str">
        <f t="shared" si="6"/>
        <v/>
      </c>
      <c r="AJ81" s="152"/>
      <c r="AK81" s="287" t="str">
        <f t="shared" si="7"/>
        <v>○</v>
      </c>
      <c r="AL81" s="288" t="str">
        <f t="shared" si="8"/>
        <v/>
      </c>
      <c r="AM81" s="289"/>
      <c r="AN81" s="289"/>
      <c r="AO81" s="289"/>
      <c r="AP81" s="289"/>
      <c r="AQ81" s="289"/>
      <c r="AR81" s="289"/>
      <c r="AS81" s="289"/>
      <c r="AT81" s="289"/>
      <c r="AU81" s="290"/>
    </row>
    <row r="82" spans="1:47" ht="33" customHeight="1">
      <c r="A82" s="159">
        <f t="shared" si="9"/>
        <v>71</v>
      </c>
      <c r="B82" s="165" t="str">
        <f>IF('(入力①) 基本情報入力シート'!C103="","",'(入力①) 基本情報入力シート'!C103)</f>
        <v/>
      </c>
      <c r="C82" s="170" t="str">
        <f>IF('(入力①) 基本情報入力シート'!D103="","",'(入力①) 基本情報入力シート'!D103)</f>
        <v/>
      </c>
      <c r="D82" s="173" t="str">
        <f>IF('(入力①) 基本情報入力シート'!E103="","",'(入力①) 基本情報入力シート'!E103)</f>
        <v/>
      </c>
      <c r="E82" s="173" t="str">
        <f>IF('(入力①) 基本情報入力シート'!F103="","",'(入力①) 基本情報入力シート'!F103)</f>
        <v/>
      </c>
      <c r="F82" s="173" t="str">
        <f>IF('(入力①) 基本情報入力シート'!G103="","",'(入力①) 基本情報入力シート'!G103)</f>
        <v/>
      </c>
      <c r="G82" s="173" t="str">
        <f>IF('(入力①) 基本情報入力シート'!H103="","",'(入力①) 基本情報入力シート'!H103)</f>
        <v/>
      </c>
      <c r="H82" s="173" t="str">
        <f>IF('(入力①) 基本情報入力シート'!I103="","",'(入力①) 基本情報入力シート'!I103)</f>
        <v/>
      </c>
      <c r="I82" s="173" t="str">
        <f>IF('(入力①) 基本情報入力シート'!J103="","",'(入力①) 基本情報入力シート'!J103)</f>
        <v/>
      </c>
      <c r="J82" s="173" t="str">
        <f>IF('(入力①) 基本情報入力シート'!K103="","",'(入力①) 基本情報入力シート'!K103)</f>
        <v/>
      </c>
      <c r="K82" s="178" t="str">
        <f>IF('(入力①) 基本情報入力シート'!L103="","",'(入力①) 基本情報入力シート'!L103)</f>
        <v/>
      </c>
      <c r="L82" s="182" t="str">
        <f>IF('(入力①) 基本情報入力シート'!M103="","",'(入力①) 基本情報入力シート'!M103)</f>
        <v/>
      </c>
      <c r="M82" s="182" t="str">
        <f>IF('(入力①) 基本情報入力シート'!R103="","",'(入力①) 基本情報入力シート'!R103)</f>
        <v/>
      </c>
      <c r="N82" s="182" t="str">
        <f>IF('(入力①) 基本情報入力シート'!W103="","",'(入力①) 基本情報入力シート'!W103)</f>
        <v/>
      </c>
      <c r="O82" s="159" t="str">
        <f>IF('(入力①) 基本情報入力シート'!X103="","",'(入力①) 基本情報入力シート'!X103)</f>
        <v/>
      </c>
      <c r="P82" s="198" t="str">
        <f>IF('(入力①) 基本情報入力シート'!Y103="","",'(入力①) 基本情報入力シート'!Y103)</f>
        <v/>
      </c>
      <c r="Q82" s="204" t="str">
        <f>IF('(入力①) 基本情報入力シート'!Z103="","",'(入力①) 基本情報入力シート'!Z103)</f>
        <v/>
      </c>
      <c r="R82" s="252" t="str">
        <f>IF('(入力①) 基本情報入力シート'!AA103="","",'(入力①) 基本情報入力シート'!AA103)</f>
        <v/>
      </c>
      <c r="S82" s="255"/>
      <c r="T82" s="259"/>
      <c r="U82" s="263" t="str">
        <f>IF(P82="","",VLOOKUP(P82,'【参考】数式用'!$A$5:$I$38,MATCH(T82,'【参考】数式用'!$H$4:$I$4,0)+7,0))</f>
        <v/>
      </c>
      <c r="V82" s="269"/>
      <c r="W82" s="225" t="s">
        <v>249</v>
      </c>
      <c r="X82" s="274"/>
      <c r="Y82" s="232" t="s">
        <v>35</v>
      </c>
      <c r="Z82" s="274"/>
      <c r="AA82" s="233" t="s">
        <v>236</v>
      </c>
      <c r="AB82" s="274"/>
      <c r="AC82" s="232" t="s">
        <v>35</v>
      </c>
      <c r="AD82" s="274"/>
      <c r="AE82" s="232" t="s">
        <v>40</v>
      </c>
      <c r="AF82" s="237" t="s">
        <v>70</v>
      </c>
      <c r="AG82" s="238" t="str">
        <f t="shared" si="5"/>
        <v/>
      </c>
      <c r="AH82" s="279" t="s">
        <v>252</v>
      </c>
      <c r="AI82" s="244" t="str">
        <f t="shared" si="6"/>
        <v/>
      </c>
      <c r="AJ82" s="152"/>
      <c r="AK82" s="287" t="str">
        <f t="shared" si="7"/>
        <v>○</v>
      </c>
      <c r="AL82" s="288" t="str">
        <f t="shared" si="8"/>
        <v/>
      </c>
      <c r="AM82" s="289"/>
      <c r="AN82" s="289"/>
      <c r="AO82" s="289"/>
      <c r="AP82" s="289"/>
      <c r="AQ82" s="289"/>
      <c r="AR82" s="289"/>
      <c r="AS82" s="289"/>
      <c r="AT82" s="289"/>
      <c r="AU82" s="290"/>
    </row>
    <row r="83" spans="1:47" ht="33" customHeight="1">
      <c r="A83" s="159">
        <f t="shared" si="9"/>
        <v>72</v>
      </c>
      <c r="B83" s="165" t="str">
        <f>IF('(入力①) 基本情報入力シート'!C104="","",'(入力①) 基本情報入力シート'!C104)</f>
        <v/>
      </c>
      <c r="C83" s="170" t="str">
        <f>IF('(入力①) 基本情報入力シート'!D104="","",'(入力①) 基本情報入力シート'!D104)</f>
        <v/>
      </c>
      <c r="D83" s="173" t="str">
        <f>IF('(入力①) 基本情報入力シート'!E104="","",'(入力①) 基本情報入力シート'!E104)</f>
        <v/>
      </c>
      <c r="E83" s="173" t="str">
        <f>IF('(入力①) 基本情報入力シート'!F104="","",'(入力①) 基本情報入力シート'!F104)</f>
        <v/>
      </c>
      <c r="F83" s="173" t="str">
        <f>IF('(入力①) 基本情報入力シート'!G104="","",'(入力①) 基本情報入力シート'!G104)</f>
        <v/>
      </c>
      <c r="G83" s="173" t="str">
        <f>IF('(入力①) 基本情報入力シート'!H104="","",'(入力①) 基本情報入力シート'!H104)</f>
        <v/>
      </c>
      <c r="H83" s="173" t="str">
        <f>IF('(入力①) 基本情報入力シート'!I104="","",'(入力①) 基本情報入力シート'!I104)</f>
        <v/>
      </c>
      <c r="I83" s="173" t="str">
        <f>IF('(入力①) 基本情報入力シート'!J104="","",'(入力①) 基本情報入力シート'!J104)</f>
        <v/>
      </c>
      <c r="J83" s="173" t="str">
        <f>IF('(入力①) 基本情報入力シート'!K104="","",'(入力①) 基本情報入力シート'!K104)</f>
        <v/>
      </c>
      <c r="K83" s="178" t="str">
        <f>IF('(入力①) 基本情報入力シート'!L104="","",'(入力①) 基本情報入力シート'!L104)</f>
        <v/>
      </c>
      <c r="L83" s="182" t="str">
        <f>IF('(入力①) 基本情報入力シート'!M104="","",'(入力①) 基本情報入力シート'!M104)</f>
        <v/>
      </c>
      <c r="M83" s="182" t="str">
        <f>IF('(入力①) 基本情報入力シート'!R104="","",'(入力①) 基本情報入力シート'!R104)</f>
        <v/>
      </c>
      <c r="N83" s="182" t="str">
        <f>IF('(入力①) 基本情報入力シート'!W104="","",'(入力①) 基本情報入力シート'!W104)</f>
        <v/>
      </c>
      <c r="O83" s="159" t="str">
        <f>IF('(入力①) 基本情報入力シート'!X104="","",'(入力①) 基本情報入力シート'!X104)</f>
        <v/>
      </c>
      <c r="P83" s="198" t="str">
        <f>IF('(入力①) 基本情報入力シート'!Y104="","",'(入力①) 基本情報入力シート'!Y104)</f>
        <v/>
      </c>
      <c r="Q83" s="204" t="str">
        <f>IF('(入力①) 基本情報入力シート'!Z104="","",'(入力①) 基本情報入力シート'!Z104)</f>
        <v/>
      </c>
      <c r="R83" s="252" t="str">
        <f>IF('(入力①) 基本情報入力シート'!AA104="","",'(入力①) 基本情報入力シート'!AA104)</f>
        <v/>
      </c>
      <c r="S83" s="255"/>
      <c r="T83" s="259"/>
      <c r="U83" s="263" t="str">
        <f>IF(P83="","",VLOOKUP(P83,'【参考】数式用'!$A$5:$I$38,MATCH(T83,'【参考】数式用'!$H$4:$I$4,0)+7,0))</f>
        <v/>
      </c>
      <c r="V83" s="269"/>
      <c r="W83" s="225" t="s">
        <v>249</v>
      </c>
      <c r="X83" s="274"/>
      <c r="Y83" s="232" t="s">
        <v>35</v>
      </c>
      <c r="Z83" s="274"/>
      <c r="AA83" s="233" t="s">
        <v>236</v>
      </c>
      <c r="AB83" s="274"/>
      <c r="AC83" s="232" t="s">
        <v>35</v>
      </c>
      <c r="AD83" s="274"/>
      <c r="AE83" s="232" t="s">
        <v>40</v>
      </c>
      <c r="AF83" s="237" t="s">
        <v>70</v>
      </c>
      <c r="AG83" s="238" t="str">
        <f t="shared" si="5"/>
        <v/>
      </c>
      <c r="AH83" s="279" t="s">
        <v>252</v>
      </c>
      <c r="AI83" s="244" t="str">
        <f t="shared" si="6"/>
        <v/>
      </c>
      <c r="AJ83" s="152"/>
      <c r="AK83" s="287" t="str">
        <f t="shared" si="7"/>
        <v>○</v>
      </c>
      <c r="AL83" s="288" t="str">
        <f t="shared" si="8"/>
        <v/>
      </c>
      <c r="AM83" s="289"/>
      <c r="AN83" s="289"/>
      <c r="AO83" s="289"/>
      <c r="AP83" s="289"/>
      <c r="AQ83" s="289"/>
      <c r="AR83" s="289"/>
      <c r="AS83" s="289"/>
      <c r="AT83" s="289"/>
      <c r="AU83" s="290"/>
    </row>
    <row r="84" spans="1:47" ht="33" customHeight="1">
      <c r="A84" s="159">
        <f t="shared" si="9"/>
        <v>73</v>
      </c>
      <c r="B84" s="165" t="str">
        <f>IF('(入力①) 基本情報入力シート'!C105="","",'(入力①) 基本情報入力シート'!C105)</f>
        <v/>
      </c>
      <c r="C84" s="170" t="str">
        <f>IF('(入力①) 基本情報入力シート'!D105="","",'(入力①) 基本情報入力シート'!D105)</f>
        <v/>
      </c>
      <c r="D84" s="173" t="str">
        <f>IF('(入力①) 基本情報入力シート'!E105="","",'(入力①) 基本情報入力シート'!E105)</f>
        <v/>
      </c>
      <c r="E84" s="173" t="str">
        <f>IF('(入力①) 基本情報入力シート'!F105="","",'(入力①) 基本情報入力シート'!F105)</f>
        <v/>
      </c>
      <c r="F84" s="173" t="str">
        <f>IF('(入力①) 基本情報入力シート'!G105="","",'(入力①) 基本情報入力シート'!G105)</f>
        <v/>
      </c>
      <c r="G84" s="173" t="str">
        <f>IF('(入力①) 基本情報入力シート'!H105="","",'(入力①) 基本情報入力シート'!H105)</f>
        <v/>
      </c>
      <c r="H84" s="173" t="str">
        <f>IF('(入力①) 基本情報入力シート'!I105="","",'(入力①) 基本情報入力シート'!I105)</f>
        <v/>
      </c>
      <c r="I84" s="173" t="str">
        <f>IF('(入力①) 基本情報入力シート'!J105="","",'(入力①) 基本情報入力シート'!J105)</f>
        <v/>
      </c>
      <c r="J84" s="173" t="str">
        <f>IF('(入力①) 基本情報入力シート'!K105="","",'(入力①) 基本情報入力シート'!K105)</f>
        <v/>
      </c>
      <c r="K84" s="178" t="str">
        <f>IF('(入力①) 基本情報入力シート'!L105="","",'(入力①) 基本情報入力シート'!L105)</f>
        <v/>
      </c>
      <c r="L84" s="182" t="str">
        <f>IF('(入力①) 基本情報入力シート'!M105="","",'(入力①) 基本情報入力シート'!M105)</f>
        <v/>
      </c>
      <c r="M84" s="182" t="str">
        <f>IF('(入力①) 基本情報入力シート'!R105="","",'(入力①) 基本情報入力シート'!R105)</f>
        <v/>
      </c>
      <c r="N84" s="182" t="str">
        <f>IF('(入力①) 基本情報入力シート'!W105="","",'(入力①) 基本情報入力シート'!W105)</f>
        <v/>
      </c>
      <c r="O84" s="159" t="str">
        <f>IF('(入力①) 基本情報入力シート'!X105="","",'(入力①) 基本情報入力シート'!X105)</f>
        <v/>
      </c>
      <c r="P84" s="198" t="str">
        <f>IF('(入力①) 基本情報入力シート'!Y105="","",'(入力①) 基本情報入力シート'!Y105)</f>
        <v/>
      </c>
      <c r="Q84" s="204" t="str">
        <f>IF('(入力①) 基本情報入力シート'!Z105="","",'(入力①) 基本情報入力シート'!Z105)</f>
        <v/>
      </c>
      <c r="R84" s="252" t="str">
        <f>IF('(入力①) 基本情報入力シート'!AA105="","",'(入力①) 基本情報入力シート'!AA105)</f>
        <v/>
      </c>
      <c r="S84" s="255"/>
      <c r="T84" s="259"/>
      <c r="U84" s="263" t="str">
        <f>IF(P84="","",VLOOKUP(P84,'【参考】数式用'!$A$5:$I$38,MATCH(T84,'【参考】数式用'!$H$4:$I$4,0)+7,0))</f>
        <v/>
      </c>
      <c r="V84" s="269"/>
      <c r="W84" s="225" t="s">
        <v>249</v>
      </c>
      <c r="X84" s="274"/>
      <c r="Y84" s="232" t="s">
        <v>35</v>
      </c>
      <c r="Z84" s="274"/>
      <c r="AA84" s="233" t="s">
        <v>236</v>
      </c>
      <c r="AB84" s="274"/>
      <c r="AC84" s="232" t="s">
        <v>35</v>
      </c>
      <c r="AD84" s="274"/>
      <c r="AE84" s="232" t="s">
        <v>40</v>
      </c>
      <c r="AF84" s="237" t="s">
        <v>70</v>
      </c>
      <c r="AG84" s="238" t="str">
        <f t="shared" si="5"/>
        <v/>
      </c>
      <c r="AH84" s="279" t="s">
        <v>252</v>
      </c>
      <c r="AI84" s="244" t="str">
        <f t="shared" si="6"/>
        <v/>
      </c>
      <c r="AJ84" s="152"/>
      <c r="AK84" s="287" t="str">
        <f t="shared" si="7"/>
        <v>○</v>
      </c>
      <c r="AL84" s="288" t="str">
        <f t="shared" si="8"/>
        <v/>
      </c>
      <c r="AM84" s="289"/>
      <c r="AN84" s="289"/>
      <c r="AO84" s="289"/>
      <c r="AP84" s="289"/>
      <c r="AQ84" s="289"/>
      <c r="AR84" s="289"/>
      <c r="AS84" s="289"/>
      <c r="AT84" s="289"/>
      <c r="AU84" s="290"/>
    </row>
    <row r="85" spans="1:47" ht="33" customHeight="1">
      <c r="A85" s="159">
        <f t="shared" si="9"/>
        <v>74</v>
      </c>
      <c r="B85" s="165" t="str">
        <f>IF('(入力①) 基本情報入力シート'!C106="","",'(入力①) 基本情報入力シート'!C106)</f>
        <v/>
      </c>
      <c r="C85" s="170" t="str">
        <f>IF('(入力①) 基本情報入力シート'!D106="","",'(入力①) 基本情報入力シート'!D106)</f>
        <v/>
      </c>
      <c r="D85" s="173" t="str">
        <f>IF('(入力①) 基本情報入力シート'!E106="","",'(入力①) 基本情報入力シート'!E106)</f>
        <v/>
      </c>
      <c r="E85" s="173" t="str">
        <f>IF('(入力①) 基本情報入力シート'!F106="","",'(入力①) 基本情報入力シート'!F106)</f>
        <v/>
      </c>
      <c r="F85" s="173" t="str">
        <f>IF('(入力①) 基本情報入力シート'!G106="","",'(入力①) 基本情報入力シート'!G106)</f>
        <v/>
      </c>
      <c r="G85" s="173" t="str">
        <f>IF('(入力①) 基本情報入力シート'!H106="","",'(入力①) 基本情報入力シート'!H106)</f>
        <v/>
      </c>
      <c r="H85" s="173" t="str">
        <f>IF('(入力①) 基本情報入力シート'!I106="","",'(入力①) 基本情報入力シート'!I106)</f>
        <v/>
      </c>
      <c r="I85" s="173" t="str">
        <f>IF('(入力①) 基本情報入力シート'!J106="","",'(入力①) 基本情報入力シート'!J106)</f>
        <v/>
      </c>
      <c r="J85" s="173" t="str">
        <f>IF('(入力①) 基本情報入力シート'!K106="","",'(入力①) 基本情報入力シート'!K106)</f>
        <v/>
      </c>
      <c r="K85" s="178" t="str">
        <f>IF('(入力①) 基本情報入力シート'!L106="","",'(入力①) 基本情報入力シート'!L106)</f>
        <v/>
      </c>
      <c r="L85" s="182" t="str">
        <f>IF('(入力①) 基本情報入力シート'!M106="","",'(入力①) 基本情報入力シート'!M106)</f>
        <v/>
      </c>
      <c r="M85" s="182" t="str">
        <f>IF('(入力①) 基本情報入力シート'!R106="","",'(入力①) 基本情報入力シート'!R106)</f>
        <v/>
      </c>
      <c r="N85" s="182" t="str">
        <f>IF('(入力①) 基本情報入力シート'!W106="","",'(入力①) 基本情報入力シート'!W106)</f>
        <v/>
      </c>
      <c r="O85" s="159" t="str">
        <f>IF('(入力①) 基本情報入力シート'!X106="","",'(入力①) 基本情報入力シート'!X106)</f>
        <v/>
      </c>
      <c r="P85" s="198" t="str">
        <f>IF('(入力①) 基本情報入力シート'!Y106="","",'(入力①) 基本情報入力シート'!Y106)</f>
        <v/>
      </c>
      <c r="Q85" s="204" t="str">
        <f>IF('(入力①) 基本情報入力シート'!Z106="","",'(入力①) 基本情報入力シート'!Z106)</f>
        <v/>
      </c>
      <c r="R85" s="252" t="str">
        <f>IF('(入力①) 基本情報入力シート'!AA106="","",'(入力①) 基本情報入力シート'!AA106)</f>
        <v/>
      </c>
      <c r="S85" s="255"/>
      <c r="T85" s="259"/>
      <c r="U85" s="263" t="str">
        <f>IF(P85="","",VLOOKUP(P85,'【参考】数式用'!$A$5:$I$38,MATCH(T85,'【参考】数式用'!$H$4:$I$4,0)+7,0))</f>
        <v/>
      </c>
      <c r="V85" s="269"/>
      <c r="W85" s="225" t="s">
        <v>249</v>
      </c>
      <c r="X85" s="274"/>
      <c r="Y85" s="232" t="s">
        <v>35</v>
      </c>
      <c r="Z85" s="274"/>
      <c r="AA85" s="233" t="s">
        <v>236</v>
      </c>
      <c r="AB85" s="274"/>
      <c r="AC85" s="232" t="s">
        <v>35</v>
      </c>
      <c r="AD85" s="274"/>
      <c r="AE85" s="232" t="s">
        <v>40</v>
      </c>
      <c r="AF85" s="237" t="s">
        <v>70</v>
      </c>
      <c r="AG85" s="238" t="str">
        <f t="shared" si="5"/>
        <v/>
      </c>
      <c r="AH85" s="279" t="s">
        <v>252</v>
      </c>
      <c r="AI85" s="244" t="str">
        <f t="shared" si="6"/>
        <v/>
      </c>
      <c r="AJ85" s="152"/>
      <c r="AK85" s="287" t="str">
        <f t="shared" si="7"/>
        <v>○</v>
      </c>
      <c r="AL85" s="288" t="str">
        <f t="shared" si="8"/>
        <v/>
      </c>
      <c r="AM85" s="289"/>
      <c r="AN85" s="289"/>
      <c r="AO85" s="289"/>
      <c r="AP85" s="289"/>
      <c r="AQ85" s="289"/>
      <c r="AR85" s="289"/>
      <c r="AS85" s="289"/>
      <c r="AT85" s="289"/>
      <c r="AU85" s="290"/>
    </row>
    <row r="86" spans="1:47" ht="33" customHeight="1">
      <c r="A86" s="159">
        <f t="shared" si="9"/>
        <v>75</v>
      </c>
      <c r="B86" s="165" t="str">
        <f>IF('(入力①) 基本情報入力シート'!C107="","",'(入力①) 基本情報入力シート'!C107)</f>
        <v/>
      </c>
      <c r="C86" s="170" t="str">
        <f>IF('(入力①) 基本情報入力シート'!D107="","",'(入力①) 基本情報入力シート'!D107)</f>
        <v/>
      </c>
      <c r="D86" s="173" t="str">
        <f>IF('(入力①) 基本情報入力シート'!E107="","",'(入力①) 基本情報入力シート'!E107)</f>
        <v/>
      </c>
      <c r="E86" s="173" t="str">
        <f>IF('(入力①) 基本情報入力シート'!F107="","",'(入力①) 基本情報入力シート'!F107)</f>
        <v/>
      </c>
      <c r="F86" s="173" t="str">
        <f>IF('(入力①) 基本情報入力シート'!G107="","",'(入力①) 基本情報入力シート'!G107)</f>
        <v/>
      </c>
      <c r="G86" s="173" t="str">
        <f>IF('(入力①) 基本情報入力シート'!H107="","",'(入力①) 基本情報入力シート'!H107)</f>
        <v/>
      </c>
      <c r="H86" s="173" t="str">
        <f>IF('(入力①) 基本情報入力シート'!I107="","",'(入力①) 基本情報入力シート'!I107)</f>
        <v/>
      </c>
      <c r="I86" s="173" t="str">
        <f>IF('(入力①) 基本情報入力シート'!J107="","",'(入力①) 基本情報入力シート'!J107)</f>
        <v/>
      </c>
      <c r="J86" s="173" t="str">
        <f>IF('(入力①) 基本情報入力シート'!K107="","",'(入力①) 基本情報入力シート'!K107)</f>
        <v/>
      </c>
      <c r="K86" s="178" t="str">
        <f>IF('(入力①) 基本情報入力シート'!L107="","",'(入力①) 基本情報入力シート'!L107)</f>
        <v/>
      </c>
      <c r="L86" s="182" t="str">
        <f>IF('(入力①) 基本情報入力シート'!M107="","",'(入力①) 基本情報入力シート'!M107)</f>
        <v/>
      </c>
      <c r="M86" s="182" t="str">
        <f>IF('(入力①) 基本情報入力シート'!R107="","",'(入力①) 基本情報入力シート'!R107)</f>
        <v/>
      </c>
      <c r="N86" s="182" t="str">
        <f>IF('(入力①) 基本情報入力シート'!W107="","",'(入力①) 基本情報入力シート'!W107)</f>
        <v/>
      </c>
      <c r="O86" s="159" t="str">
        <f>IF('(入力①) 基本情報入力シート'!X107="","",'(入力①) 基本情報入力シート'!X107)</f>
        <v/>
      </c>
      <c r="P86" s="198" t="str">
        <f>IF('(入力①) 基本情報入力シート'!Y107="","",'(入力①) 基本情報入力シート'!Y107)</f>
        <v/>
      </c>
      <c r="Q86" s="204" t="str">
        <f>IF('(入力①) 基本情報入力シート'!Z107="","",'(入力①) 基本情報入力シート'!Z107)</f>
        <v/>
      </c>
      <c r="R86" s="252" t="str">
        <f>IF('(入力①) 基本情報入力シート'!AA107="","",'(入力①) 基本情報入力シート'!AA107)</f>
        <v/>
      </c>
      <c r="S86" s="255"/>
      <c r="T86" s="259"/>
      <c r="U86" s="263" t="str">
        <f>IF(P86="","",VLOOKUP(P86,'【参考】数式用'!$A$5:$I$38,MATCH(T86,'【参考】数式用'!$H$4:$I$4,0)+7,0))</f>
        <v/>
      </c>
      <c r="V86" s="269"/>
      <c r="W86" s="225" t="s">
        <v>249</v>
      </c>
      <c r="X86" s="274"/>
      <c r="Y86" s="232" t="s">
        <v>35</v>
      </c>
      <c r="Z86" s="274"/>
      <c r="AA86" s="233" t="s">
        <v>236</v>
      </c>
      <c r="AB86" s="274"/>
      <c r="AC86" s="232" t="s">
        <v>35</v>
      </c>
      <c r="AD86" s="274"/>
      <c r="AE86" s="232" t="s">
        <v>40</v>
      </c>
      <c r="AF86" s="237" t="s">
        <v>70</v>
      </c>
      <c r="AG86" s="238" t="str">
        <f t="shared" si="5"/>
        <v/>
      </c>
      <c r="AH86" s="279" t="s">
        <v>252</v>
      </c>
      <c r="AI86" s="244" t="str">
        <f t="shared" si="6"/>
        <v/>
      </c>
      <c r="AJ86" s="152"/>
      <c r="AK86" s="287" t="str">
        <f t="shared" si="7"/>
        <v>○</v>
      </c>
      <c r="AL86" s="288" t="str">
        <f t="shared" si="8"/>
        <v/>
      </c>
      <c r="AM86" s="289"/>
      <c r="AN86" s="289"/>
      <c r="AO86" s="289"/>
      <c r="AP86" s="289"/>
      <c r="AQ86" s="289"/>
      <c r="AR86" s="289"/>
      <c r="AS86" s="289"/>
      <c r="AT86" s="289"/>
      <c r="AU86" s="290"/>
    </row>
    <row r="87" spans="1:47" ht="33" customHeight="1">
      <c r="A87" s="159">
        <f t="shared" si="9"/>
        <v>76</v>
      </c>
      <c r="B87" s="165" t="str">
        <f>IF('(入力①) 基本情報入力シート'!C108="","",'(入力①) 基本情報入力シート'!C108)</f>
        <v/>
      </c>
      <c r="C87" s="170" t="str">
        <f>IF('(入力①) 基本情報入力シート'!D108="","",'(入力①) 基本情報入力シート'!D108)</f>
        <v/>
      </c>
      <c r="D87" s="173" t="str">
        <f>IF('(入力①) 基本情報入力シート'!E108="","",'(入力①) 基本情報入力シート'!E108)</f>
        <v/>
      </c>
      <c r="E87" s="173" t="str">
        <f>IF('(入力①) 基本情報入力シート'!F108="","",'(入力①) 基本情報入力シート'!F108)</f>
        <v/>
      </c>
      <c r="F87" s="173" t="str">
        <f>IF('(入力①) 基本情報入力シート'!G108="","",'(入力①) 基本情報入力シート'!G108)</f>
        <v/>
      </c>
      <c r="G87" s="173" t="str">
        <f>IF('(入力①) 基本情報入力シート'!H108="","",'(入力①) 基本情報入力シート'!H108)</f>
        <v/>
      </c>
      <c r="H87" s="173" t="str">
        <f>IF('(入力①) 基本情報入力シート'!I108="","",'(入力①) 基本情報入力シート'!I108)</f>
        <v/>
      </c>
      <c r="I87" s="173" t="str">
        <f>IF('(入力①) 基本情報入力シート'!J108="","",'(入力①) 基本情報入力シート'!J108)</f>
        <v/>
      </c>
      <c r="J87" s="173" t="str">
        <f>IF('(入力①) 基本情報入力シート'!K108="","",'(入力①) 基本情報入力シート'!K108)</f>
        <v/>
      </c>
      <c r="K87" s="178" t="str">
        <f>IF('(入力①) 基本情報入力シート'!L108="","",'(入力①) 基本情報入力シート'!L108)</f>
        <v/>
      </c>
      <c r="L87" s="182" t="str">
        <f>IF('(入力①) 基本情報入力シート'!M108="","",'(入力①) 基本情報入力シート'!M108)</f>
        <v/>
      </c>
      <c r="M87" s="182" t="str">
        <f>IF('(入力①) 基本情報入力シート'!R108="","",'(入力①) 基本情報入力シート'!R108)</f>
        <v/>
      </c>
      <c r="N87" s="182" t="str">
        <f>IF('(入力①) 基本情報入力シート'!W108="","",'(入力①) 基本情報入力シート'!W108)</f>
        <v/>
      </c>
      <c r="O87" s="159" t="str">
        <f>IF('(入力①) 基本情報入力シート'!X108="","",'(入力①) 基本情報入力シート'!X108)</f>
        <v/>
      </c>
      <c r="P87" s="198" t="str">
        <f>IF('(入力①) 基本情報入力シート'!Y108="","",'(入力①) 基本情報入力シート'!Y108)</f>
        <v/>
      </c>
      <c r="Q87" s="204" t="str">
        <f>IF('(入力①) 基本情報入力シート'!Z108="","",'(入力①) 基本情報入力シート'!Z108)</f>
        <v/>
      </c>
      <c r="R87" s="252" t="str">
        <f>IF('(入力①) 基本情報入力シート'!AA108="","",'(入力①) 基本情報入力シート'!AA108)</f>
        <v/>
      </c>
      <c r="S87" s="255"/>
      <c r="T87" s="259"/>
      <c r="U87" s="263" t="str">
        <f>IF(P87="","",VLOOKUP(P87,'【参考】数式用'!$A$5:$I$38,MATCH(T87,'【参考】数式用'!$H$4:$I$4,0)+7,0))</f>
        <v/>
      </c>
      <c r="V87" s="269"/>
      <c r="W87" s="225" t="s">
        <v>249</v>
      </c>
      <c r="X87" s="274"/>
      <c r="Y87" s="232" t="s">
        <v>35</v>
      </c>
      <c r="Z87" s="274"/>
      <c r="AA87" s="233" t="s">
        <v>236</v>
      </c>
      <c r="AB87" s="274"/>
      <c r="AC87" s="232" t="s">
        <v>35</v>
      </c>
      <c r="AD87" s="274"/>
      <c r="AE87" s="232" t="s">
        <v>40</v>
      </c>
      <c r="AF87" s="237" t="s">
        <v>70</v>
      </c>
      <c r="AG87" s="238" t="str">
        <f t="shared" si="5"/>
        <v/>
      </c>
      <c r="AH87" s="279" t="s">
        <v>252</v>
      </c>
      <c r="AI87" s="244" t="str">
        <f t="shared" si="6"/>
        <v/>
      </c>
      <c r="AJ87" s="152"/>
      <c r="AK87" s="287" t="str">
        <f t="shared" si="7"/>
        <v>○</v>
      </c>
      <c r="AL87" s="288" t="str">
        <f t="shared" si="8"/>
        <v/>
      </c>
      <c r="AM87" s="289"/>
      <c r="AN87" s="289"/>
      <c r="AO87" s="289"/>
      <c r="AP87" s="289"/>
      <c r="AQ87" s="289"/>
      <c r="AR87" s="289"/>
      <c r="AS87" s="289"/>
      <c r="AT87" s="289"/>
      <c r="AU87" s="290"/>
    </row>
    <row r="88" spans="1:47" ht="33" customHeight="1">
      <c r="A88" s="159">
        <f t="shared" si="9"/>
        <v>77</v>
      </c>
      <c r="B88" s="165" t="str">
        <f>IF('(入力①) 基本情報入力シート'!C109="","",'(入力①) 基本情報入力シート'!C109)</f>
        <v/>
      </c>
      <c r="C88" s="170" t="str">
        <f>IF('(入力①) 基本情報入力シート'!D109="","",'(入力①) 基本情報入力シート'!D109)</f>
        <v/>
      </c>
      <c r="D88" s="173" t="str">
        <f>IF('(入力①) 基本情報入力シート'!E109="","",'(入力①) 基本情報入力シート'!E109)</f>
        <v/>
      </c>
      <c r="E88" s="173" t="str">
        <f>IF('(入力①) 基本情報入力シート'!F109="","",'(入力①) 基本情報入力シート'!F109)</f>
        <v/>
      </c>
      <c r="F88" s="173" t="str">
        <f>IF('(入力①) 基本情報入力シート'!G109="","",'(入力①) 基本情報入力シート'!G109)</f>
        <v/>
      </c>
      <c r="G88" s="173" t="str">
        <f>IF('(入力①) 基本情報入力シート'!H109="","",'(入力①) 基本情報入力シート'!H109)</f>
        <v/>
      </c>
      <c r="H88" s="173" t="str">
        <f>IF('(入力①) 基本情報入力シート'!I109="","",'(入力①) 基本情報入力シート'!I109)</f>
        <v/>
      </c>
      <c r="I88" s="173" t="str">
        <f>IF('(入力①) 基本情報入力シート'!J109="","",'(入力①) 基本情報入力シート'!J109)</f>
        <v/>
      </c>
      <c r="J88" s="173" t="str">
        <f>IF('(入力①) 基本情報入力シート'!K109="","",'(入力①) 基本情報入力シート'!K109)</f>
        <v/>
      </c>
      <c r="K88" s="178" t="str">
        <f>IF('(入力①) 基本情報入力シート'!L109="","",'(入力①) 基本情報入力シート'!L109)</f>
        <v/>
      </c>
      <c r="L88" s="182" t="str">
        <f>IF('(入力①) 基本情報入力シート'!M109="","",'(入力①) 基本情報入力シート'!M109)</f>
        <v/>
      </c>
      <c r="M88" s="182" t="str">
        <f>IF('(入力①) 基本情報入力シート'!R109="","",'(入力①) 基本情報入力シート'!R109)</f>
        <v/>
      </c>
      <c r="N88" s="182" t="str">
        <f>IF('(入力①) 基本情報入力シート'!W109="","",'(入力①) 基本情報入力シート'!W109)</f>
        <v/>
      </c>
      <c r="O88" s="159" t="str">
        <f>IF('(入力①) 基本情報入力シート'!X109="","",'(入力①) 基本情報入力シート'!X109)</f>
        <v/>
      </c>
      <c r="P88" s="198" t="str">
        <f>IF('(入力①) 基本情報入力シート'!Y109="","",'(入力①) 基本情報入力シート'!Y109)</f>
        <v/>
      </c>
      <c r="Q88" s="204" t="str">
        <f>IF('(入力①) 基本情報入力シート'!Z109="","",'(入力①) 基本情報入力シート'!Z109)</f>
        <v/>
      </c>
      <c r="R88" s="252" t="str">
        <f>IF('(入力①) 基本情報入力シート'!AA109="","",'(入力①) 基本情報入力シート'!AA109)</f>
        <v/>
      </c>
      <c r="S88" s="255"/>
      <c r="T88" s="259"/>
      <c r="U88" s="263" t="str">
        <f>IF(P88="","",VLOOKUP(P88,'【参考】数式用'!$A$5:$I$38,MATCH(T88,'【参考】数式用'!$H$4:$I$4,0)+7,0))</f>
        <v/>
      </c>
      <c r="V88" s="269"/>
      <c r="W88" s="225" t="s">
        <v>249</v>
      </c>
      <c r="X88" s="274"/>
      <c r="Y88" s="232" t="s">
        <v>35</v>
      </c>
      <c r="Z88" s="274"/>
      <c r="AA88" s="233" t="s">
        <v>236</v>
      </c>
      <c r="AB88" s="274"/>
      <c r="AC88" s="232" t="s">
        <v>35</v>
      </c>
      <c r="AD88" s="274"/>
      <c r="AE88" s="232" t="s">
        <v>40</v>
      </c>
      <c r="AF88" s="237" t="s">
        <v>70</v>
      </c>
      <c r="AG88" s="238" t="str">
        <f t="shared" si="5"/>
        <v/>
      </c>
      <c r="AH88" s="279" t="s">
        <v>252</v>
      </c>
      <c r="AI88" s="244" t="str">
        <f t="shared" si="6"/>
        <v/>
      </c>
      <c r="AJ88" s="152"/>
      <c r="AK88" s="287" t="str">
        <f t="shared" si="7"/>
        <v>○</v>
      </c>
      <c r="AL88" s="288" t="str">
        <f t="shared" si="8"/>
        <v/>
      </c>
      <c r="AM88" s="289"/>
      <c r="AN88" s="289"/>
      <c r="AO88" s="289"/>
      <c r="AP88" s="289"/>
      <c r="AQ88" s="289"/>
      <c r="AR88" s="289"/>
      <c r="AS88" s="289"/>
      <c r="AT88" s="289"/>
      <c r="AU88" s="290"/>
    </row>
    <row r="89" spans="1:47" ht="33" customHeight="1">
      <c r="A89" s="159">
        <f t="shared" si="9"/>
        <v>78</v>
      </c>
      <c r="B89" s="165" t="str">
        <f>IF('(入力①) 基本情報入力シート'!C110="","",'(入力①) 基本情報入力シート'!C110)</f>
        <v/>
      </c>
      <c r="C89" s="170" t="str">
        <f>IF('(入力①) 基本情報入力シート'!D110="","",'(入力①) 基本情報入力シート'!D110)</f>
        <v/>
      </c>
      <c r="D89" s="173" t="str">
        <f>IF('(入力①) 基本情報入力シート'!E110="","",'(入力①) 基本情報入力シート'!E110)</f>
        <v/>
      </c>
      <c r="E89" s="173" t="str">
        <f>IF('(入力①) 基本情報入力シート'!F110="","",'(入力①) 基本情報入力シート'!F110)</f>
        <v/>
      </c>
      <c r="F89" s="173" t="str">
        <f>IF('(入力①) 基本情報入力シート'!G110="","",'(入力①) 基本情報入力シート'!G110)</f>
        <v/>
      </c>
      <c r="G89" s="173" t="str">
        <f>IF('(入力①) 基本情報入力シート'!H110="","",'(入力①) 基本情報入力シート'!H110)</f>
        <v/>
      </c>
      <c r="H89" s="173" t="str">
        <f>IF('(入力①) 基本情報入力シート'!I110="","",'(入力①) 基本情報入力シート'!I110)</f>
        <v/>
      </c>
      <c r="I89" s="173" t="str">
        <f>IF('(入力①) 基本情報入力シート'!J110="","",'(入力①) 基本情報入力シート'!J110)</f>
        <v/>
      </c>
      <c r="J89" s="173" t="str">
        <f>IF('(入力①) 基本情報入力シート'!K110="","",'(入力①) 基本情報入力シート'!K110)</f>
        <v/>
      </c>
      <c r="K89" s="178" t="str">
        <f>IF('(入力①) 基本情報入力シート'!L110="","",'(入力①) 基本情報入力シート'!L110)</f>
        <v/>
      </c>
      <c r="L89" s="182" t="str">
        <f>IF('(入力①) 基本情報入力シート'!M110="","",'(入力①) 基本情報入力シート'!M110)</f>
        <v/>
      </c>
      <c r="M89" s="182" t="str">
        <f>IF('(入力①) 基本情報入力シート'!R110="","",'(入力①) 基本情報入力シート'!R110)</f>
        <v/>
      </c>
      <c r="N89" s="182" t="str">
        <f>IF('(入力①) 基本情報入力シート'!W110="","",'(入力①) 基本情報入力シート'!W110)</f>
        <v/>
      </c>
      <c r="O89" s="159" t="str">
        <f>IF('(入力①) 基本情報入力シート'!X110="","",'(入力①) 基本情報入力シート'!X110)</f>
        <v/>
      </c>
      <c r="P89" s="198" t="str">
        <f>IF('(入力①) 基本情報入力シート'!Y110="","",'(入力①) 基本情報入力シート'!Y110)</f>
        <v/>
      </c>
      <c r="Q89" s="204" t="str">
        <f>IF('(入力①) 基本情報入力シート'!Z110="","",'(入力①) 基本情報入力シート'!Z110)</f>
        <v/>
      </c>
      <c r="R89" s="252" t="str">
        <f>IF('(入力①) 基本情報入力シート'!AA110="","",'(入力①) 基本情報入力シート'!AA110)</f>
        <v/>
      </c>
      <c r="S89" s="255"/>
      <c r="T89" s="259"/>
      <c r="U89" s="263" t="str">
        <f>IF(P89="","",VLOOKUP(P89,'【参考】数式用'!$A$5:$I$38,MATCH(T89,'【参考】数式用'!$H$4:$I$4,0)+7,0))</f>
        <v/>
      </c>
      <c r="V89" s="269"/>
      <c r="W89" s="225" t="s">
        <v>249</v>
      </c>
      <c r="X89" s="274"/>
      <c r="Y89" s="232" t="s">
        <v>35</v>
      </c>
      <c r="Z89" s="274"/>
      <c r="AA89" s="233" t="s">
        <v>236</v>
      </c>
      <c r="AB89" s="274"/>
      <c r="AC89" s="232" t="s">
        <v>35</v>
      </c>
      <c r="AD89" s="274"/>
      <c r="AE89" s="232" t="s">
        <v>40</v>
      </c>
      <c r="AF89" s="237" t="s">
        <v>70</v>
      </c>
      <c r="AG89" s="238" t="str">
        <f t="shared" si="5"/>
        <v/>
      </c>
      <c r="AH89" s="279" t="s">
        <v>252</v>
      </c>
      <c r="AI89" s="244" t="str">
        <f t="shared" si="6"/>
        <v/>
      </c>
      <c r="AJ89" s="152"/>
      <c r="AK89" s="287" t="str">
        <f t="shared" si="7"/>
        <v>○</v>
      </c>
      <c r="AL89" s="288" t="str">
        <f t="shared" si="8"/>
        <v/>
      </c>
      <c r="AM89" s="289"/>
      <c r="AN89" s="289"/>
      <c r="AO89" s="289"/>
      <c r="AP89" s="289"/>
      <c r="AQ89" s="289"/>
      <c r="AR89" s="289"/>
      <c r="AS89" s="289"/>
      <c r="AT89" s="289"/>
      <c r="AU89" s="290"/>
    </row>
    <row r="90" spans="1:47" ht="33" customHeight="1">
      <c r="A90" s="159">
        <f t="shared" si="9"/>
        <v>79</v>
      </c>
      <c r="B90" s="165" t="str">
        <f>IF('(入力①) 基本情報入力シート'!C111="","",'(入力①) 基本情報入力シート'!C111)</f>
        <v/>
      </c>
      <c r="C90" s="170" t="str">
        <f>IF('(入力①) 基本情報入力シート'!D111="","",'(入力①) 基本情報入力シート'!D111)</f>
        <v/>
      </c>
      <c r="D90" s="173" t="str">
        <f>IF('(入力①) 基本情報入力シート'!E111="","",'(入力①) 基本情報入力シート'!E111)</f>
        <v/>
      </c>
      <c r="E90" s="173" t="str">
        <f>IF('(入力①) 基本情報入力シート'!F111="","",'(入力①) 基本情報入力シート'!F111)</f>
        <v/>
      </c>
      <c r="F90" s="173" t="str">
        <f>IF('(入力①) 基本情報入力シート'!G111="","",'(入力①) 基本情報入力シート'!G111)</f>
        <v/>
      </c>
      <c r="G90" s="173" t="str">
        <f>IF('(入力①) 基本情報入力シート'!H111="","",'(入力①) 基本情報入力シート'!H111)</f>
        <v/>
      </c>
      <c r="H90" s="173" t="str">
        <f>IF('(入力①) 基本情報入力シート'!I111="","",'(入力①) 基本情報入力シート'!I111)</f>
        <v/>
      </c>
      <c r="I90" s="173" t="str">
        <f>IF('(入力①) 基本情報入力シート'!J111="","",'(入力①) 基本情報入力シート'!J111)</f>
        <v/>
      </c>
      <c r="J90" s="173" t="str">
        <f>IF('(入力①) 基本情報入力シート'!K111="","",'(入力①) 基本情報入力シート'!K111)</f>
        <v/>
      </c>
      <c r="K90" s="178" t="str">
        <f>IF('(入力①) 基本情報入力シート'!L111="","",'(入力①) 基本情報入力シート'!L111)</f>
        <v/>
      </c>
      <c r="L90" s="182" t="str">
        <f>IF('(入力①) 基本情報入力シート'!M111="","",'(入力①) 基本情報入力シート'!M111)</f>
        <v/>
      </c>
      <c r="M90" s="182" t="str">
        <f>IF('(入力①) 基本情報入力シート'!R111="","",'(入力①) 基本情報入力シート'!R111)</f>
        <v/>
      </c>
      <c r="N90" s="182" t="str">
        <f>IF('(入力①) 基本情報入力シート'!W111="","",'(入力①) 基本情報入力シート'!W111)</f>
        <v/>
      </c>
      <c r="O90" s="159" t="str">
        <f>IF('(入力①) 基本情報入力シート'!X111="","",'(入力①) 基本情報入力シート'!X111)</f>
        <v/>
      </c>
      <c r="P90" s="198" t="str">
        <f>IF('(入力①) 基本情報入力シート'!Y111="","",'(入力①) 基本情報入力シート'!Y111)</f>
        <v/>
      </c>
      <c r="Q90" s="204" t="str">
        <f>IF('(入力①) 基本情報入力シート'!Z111="","",'(入力①) 基本情報入力シート'!Z111)</f>
        <v/>
      </c>
      <c r="R90" s="252" t="str">
        <f>IF('(入力①) 基本情報入力シート'!AA111="","",'(入力①) 基本情報入力シート'!AA111)</f>
        <v/>
      </c>
      <c r="S90" s="255"/>
      <c r="T90" s="259"/>
      <c r="U90" s="263" t="str">
        <f>IF(P90="","",VLOOKUP(P90,'【参考】数式用'!$A$5:$I$38,MATCH(T90,'【参考】数式用'!$H$4:$I$4,0)+7,0))</f>
        <v/>
      </c>
      <c r="V90" s="269"/>
      <c r="W90" s="225" t="s">
        <v>249</v>
      </c>
      <c r="X90" s="274"/>
      <c r="Y90" s="232" t="s">
        <v>35</v>
      </c>
      <c r="Z90" s="274"/>
      <c r="AA90" s="233" t="s">
        <v>236</v>
      </c>
      <c r="AB90" s="274"/>
      <c r="AC90" s="232" t="s">
        <v>35</v>
      </c>
      <c r="AD90" s="274"/>
      <c r="AE90" s="232" t="s">
        <v>40</v>
      </c>
      <c r="AF90" s="237" t="s">
        <v>70</v>
      </c>
      <c r="AG90" s="238" t="str">
        <f t="shared" si="5"/>
        <v/>
      </c>
      <c r="AH90" s="279" t="s">
        <v>252</v>
      </c>
      <c r="AI90" s="244" t="str">
        <f t="shared" si="6"/>
        <v/>
      </c>
      <c r="AJ90" s="152"/>
      <c r="AK90" s="287" t="str">
        <f t="shared" si="7"/>
        <v>○</v>
      </c>
      <c r="AL90" s="288" t="str">
        <f t="shared" si="8"/>
        <v/>
      </c>
      <c r="AM90" s="289"/>
      <c r="AN90" s="289"/>
      <c r="AO90" s="289"/>
      <c r="AP90" s="289"/>
      <c r="AQ90" s="289"/>
      <c r="AR90" s="289"/>
      <c r="AS90" s="289"/>
      <c r="AT90" s="289"/>
      <c r="AU90" s="290"/>
    </row>
    <row r="91" spans="1:47" ht="33" customHeight="1">
      <c r="A91" s="159">
        <f t="shared" si="9"/>
        <v>80</v>
      </c>
      <c r="B91" s="165" t="str">
        <f>IF('(入力①) 基本情報入力シート'!C112="","",'(入力①) 基本情報入力シート'!C112)</f>
        <v/>
      </c>
      <c r="C91" s="170" t="str">
        <f>IF('(入力①) 基本情報入力シート'!D112="","",'(入力①) 基本情報入力シート'!D112)</f>
        <v/>
      </c>
      <c r="D91" s="173" t="str">
        <f>IF('(入力①) 基本情報入力シート'!E112="","",'(入力①) 基本情報入力シート'!E112)</f>
        <v/>
      </c>
      <c r="E91" s="173" t="str">
        <f>IF('(入力①) 基本情報入力シート'!F112="","",'(入力①) 基本情報入力シート'!F112)</f>
        <v/>
      </c>
      <c r="F91" s="173" t="str">
        <f>IF('(入力①) 基本情報入力シート'!G112="","",'(入力①) 基本情報入力シート'!G112)</f>
        <v/>
      </c>
      <c r="G91" s="173" t="str">
        <f>IF('(入力①) 基本情報入力シート'!H112="","",'(入力①) 基本情報入力シート'!H112)</f>
        <v/>
      </c>
      <c r="H91" s="173" t="str">
        <f>IF('(入力①) 基本情報入力シート'!I112="","",'(入力①) 基本情報入力シート'!I112)</f>
        <v/>
      </c>
      <c r="I91" s="173" t="str">
        <f>IF('(入力①) 基本情報入力シート'!J112="","",'(入力①) 基本情報入力シート'!J112)</f>
        <v/>
      </c>
      <c r="J91" s="173" t="str">
        <f>IF('(入力①) 基本情報入力シート'!K112="","",'(入力①) 基本情報入力シート'!K112)</f>
        <v/>
      </c>
      <c r="K91" s="178" t="str">
        <f>IF('(入力①) 基本情報入力シート'!L112="","",'(入力①) 基本情報入力シート'!L112)</f>
        <v/>
      </c>
      <c r="L91" s="182" t="str">
        <f>IF('(入力①) 基本情報入力シート'!M112="","",'(入力①) 基本情報入力シート'!M112)</f>
        <v/>
      </c>
      <c r="M91" s="182" t="str">
        <f>IF('(入力①) 基本情報入力シート'!R112="","",'(入力①) 基本情報入力シート'!R112)</f>
        <v/>
      </c>
      <c r="N91" s="182" t="str">
        <f>IF('(入力①) 基本情報入力シート'!W112="","",'(入力①) 基本情報入力シート'!W112)</f>
        <v/>
      </c>
      <c r="O91" s="159" t="str">
        <f>IF('(入力①) 基本情報入力シート'!X112="","",'(入力①) 基本情報入力シート'!X112)</f>
        <v/>
      </c>
      <c r="P91" s="198" t="str">
        <f>IF('(入力①) 基本情報入力シート'!Y112="","",'(入力①) 基本情報入力シート'!Y112)</f>
        <v/>
      </c>
      <c r="Q91" s="204" t="str">
        <f>IF('(入力①) 基本情報入力シート'!Z112="","",'(入力①) 基本情報入力シート'!Z112)</f>
        <v/>
      </c>
      <c r="R91" s="252" t="str">
        <f>IF('(入力①) 基本情報入力シート'!AA112="","",'(入力①) 基本情報入力シート'!AA112)</f>
        <v/>
      </c>
      <c r="S91" s="255"/>
      <c r="T91" s="259"/>
      <c r="U91" s="263" t="str">
        <f>IF(P91="","",VLOOKUP(P91,'【参考】数式用'!$A$5:$I$38,MATCH(T91,'【参考】数式用'!$H$4:$I$4,0)+7,0))</f>
        <v/>
      </c>
      <c r="V91" s="269"/>
      <c r="W91" s="225" t="s">
        <v>249</v>
      </c>
      <c r="X91" s="274"/>
      <c r="Y91" s="232" t="s">
        <v>35</v>
      </c>
      <c r="Z91" s="274"/>
      <c r="AA91" s="233" t="s">
        <v>236</v>
      </c>
      <c r="AB91" s="274"/>
      <c r="AC91" s="232" t="s">
        <v>35</v>
      </c>
      <c r="AD91" s="274"/>
      <c r="AE91" s="232" t="s">
        <v>40</v>
      </c>
      <c r="AF91" s="237" t="s">
        <v>70</v>
      </c>
      <c r="AG91" s="238" t="str">
        <f t="shared" si="5"/>
        <v/>
      </c>
      <c r="AH91" s="279" t="s">
        <v>252</v>
      </c>
      <c r="AI91" s="244" t="str">
        <f t="shared" si="6"/>
        <v/>
      </c>
      <c r="AJ91" s="152"/>
      <c r="AK91" s="287" t="str">
        <f t="shared" si="7"/>
        <v>○</v>
      </c>
      <c r="AL91" s="288" t="str">
        <f t="shared" si="8"/>
        <v/>
      </c>
      <c r="AM91" s="289"/>
      <c r="AN91" s="289"/>
      <c r="AO91" s="289"/>
      <c r="AP91" s="289"/>
      <c r="AQ91" s="289"/>
      <c r="AR91" s="289"/>
      <c r="AS91" s="289"/>
      <c r="AT91" s="289"/>
      <c r="AU91" s="290"/>
    </row>
    <row r="92" spans="1:47" ht="33" customHeight="1">
      <c r="A92" s="159">
        <f t="shared" si="9"/>
        <v>81</v>
      </c>
      <c r="B92" s="165" t="str">
        <f>IF('(入力①) 基本情報入力シート'!C113="","",'(入力①) 基本情報入力シート'!C113)</f>
        <v/>
      </c>
      <c r="C92" s="170" t="str">
        <f>IF('(入力①) 基本情報入力シート'!D113="","",'(入力①) 基本情報入力シート'!D113)</f>
        <v/>
      </c>
      <c r="D92" s="173" t="str">
        <f>IF('(入力①) 基本情報入力シート'!E113="","",'(入力①) 基本情報入力シート'!E113)</f>
        <v/>
      </c>
      <c r="E92" s="173" t="str">
        <f>IF('(入力①) 基本情報入力シート'!F113="","",'(入力①) 基本情報入力シート'!F113)</f>
        <v/>
      </c>
      <c r="F92" s="173" t="str">
        <f>IF('(入力①) 基本情報入力シート'!G113="","",'(入力①) 基本情報入力シート'!G113)</f>
        <v/>
      </c>
      <c r="G92" s="173" t="str">
        <f>IF('(入力①) 基本情報入力シート'!H113="","",'(入力①) 基本情報入力シート'!H113)</f>
        <v/>
      </c>
      <c r="H92" s="173" t="str">
        <f>IF('(入力①) 基本情報入力シート'!I113="","",'(入力①) 基本情報入力シート'!I113)</f>
        <v/>
      </c>
      <c r="I92" s="173" t="str">
        <f>IF('(入力①) 基本情報入力シート'!J113="","",'(入力①) 基本情報入力シート'!J113)</f>
        <v/>
      </c>
      <c r="J92" s="173" t="str">
        <f>IF('(入力①) 基本情報入力シート'!K113="","",'(入力①) 基本情報入力シート'!K113)</f>
        <v/>
      </c>
      <c r="K92" s="178" t="str">
        <f>IF('(入力①) 基本情報入力シート'!L113="","",'(入力①) 基本情報入力シート'!L113)</f>
        <v/>
      </c>
      <c r="L92" s="182" t="str">
        <f>IF('(入力①) 基本情報入力シート'!M113="","",'(入力①) 基本情報入力シート'!M113)</f>
        <v/>
      </c>
      <c r="M92" s="182" t="str">
        <f>IF('(入力①) 基本情報入力シート'!R113="","",'(入力①) 基本情報入力シート'!R113)</f>
        <v/>
      </c>
      <c r="N92" s="182" t="str">
        <f>IF('(入力①) 基本情報入力シート'!W113="","",'(入力①) 基本情報入力シート'!W113)</f>
        <v/>
      </c>
      <c r="O92" s="159" t="str">
        <f>IF('(入力①) 基本情報入力シート'!X113="","",'(入力①) 基本情報入力シート'!X113)</f>
        <v/>
      </c>
      <c r="P92" s="198" t="str">
        <f>IF('(入力①) 基本情報入力シート'!Y113="","",'(入力①) 基本情報入力シート'!Y113)</f>
        <v/>
      </c>
      <c r="Q92" s="204" t="str">
        <f>IF('(入力①) 基本情報入力シート'!Z113="","",'(入力①) 基本情報入力シート'!Z113)</f>
        <v/>
      </c>
      <c r="R92" s="252" t="str">
        <f>IF('(入力①) 基本情報入力シート'!AA113="","",'(入力①) 基本情報入力シート'!AA113)</f>
        <v/>
      </c>
      <c r="S92" s="255"/>
      <c r="T92" s="259"/>
      <c r="U92" s="263" t="str">
        <f>IF(P92="","",VLOOKUP(P92,'【参考】数式用'!$A$5:$I$38,MATCH(T92,'【参考】数式用'!$H$4:$I$4,0)+7,0))</f>
        <v/>
      </c>
      <c r="V92" s="269"/>
      <c r="W92" s="225" t="s">
        <v>249</v>
      </c>
      <c r="X92" s="274"/>
      <c r="Y92" s="232" t="s">
        <v>35</v>
      </c>
      <c r="Z92" s="274"/>
      <c r="AA92" s="233" t="s">
        <v>236</v>
      </c>
      <c r="AB92" s="274"/>
      <c r="AC92" s="232" t="s">
        <v>35</v>
      </c>
      <c r="AD92" s="274"/>
      <c r="AE92" s="232" t="s">
        <v>40</v>
      </c>
      <c r="AF92" s="237" t="s">
        <v>70</v>
      </c>
      <c r="AG92" s="238" t="str">
        <f t="shared" si="5"/>
        <v/>
      </c>
      <c r="AH92" s="279" t="s">
        <v>252</v>
      </c>
      <c r="AI92" s="244" t="str">
        <f t="shared" si="6"/>
        <v/>
      </c>
      <c r="AJ92" s="152"/>
      <c r="AK92" s="287" t="str">
        <f t="shared" si="7"/>
        <v>○</v>
      </c>
      <c r="AL92" s="288" t="str">
        <f t="shared" si="8"/>
        <v/>
      </c>
      <c r="AM92" s="289"/>
      <c r="AN92" s="289"/>
      <c r="AO92" s="289"/>
      <c r="AP92" s="289"/>
      <c r="AQ92" s="289"/>
      <c r="AR92" s="289"/>
      <c r="AS92" s="289"/>
      <c r="AT92" s="289"/>
      <c r="AU92" s="290"/>
    </row>
    <row r="93" spans="1:47" ht="33" customHeight="1">
      <c r="A93" s="159">
        <f t="shared" si="9"/>
        <v>82</v>
      </c>
      <c r="B93" s="165" t="str">
        <f>IF('(入力①) 基本情報入力シート'!C114="","",'(入力①) 基本情報入力シート'!C114)</f>
        <v/>
      </c>
      <c r="C93" s="170" t="str">
        <f>IF('(入力①) 基本情報入力シート'!D114="","",'(入力①) 基本情報入力シート'!D114)</f>
        <v/>
      </c>
      <c r="D93" s="173" t="str">
        <f>IF('(入力①) 基本情報入力シート'!E114="","",'(入力①) 基本情報入力シート'!E114)</f>
        <v/>
      </c>
      <c r="E93" s="173" t="str">
        <f>IF('(入力①) 基本情報入力シート'!F114="","",'(入力①) 基本情報入力シート'!F114)</f>
        <v/>
      </c>
      <c r="F93" s="173" t="str">
        <f>IF('(入力①) 基本情報入力シート'!G114="","",'(入力①) 基本情報入力シート'!G114)</f>
        <v/>
      </c>
      <c r="G93" s="173" t="str">
        <f>IF('(入力①) 基本情報入力シート'!H114="","",'(入力①) 基本情報入力シート'!H114)</f>
        <v/>
      </c>
      <c r="H93" s="173" t="str">
        <f>IF('(入力①) 基本情報入力シート'!I114="","",'(入力①) 基本情報入力シート'!I114)</f>
        <v/>
      </c>
      <c r="I93" s="173" t="str">
        <f>IF('(入力①) 基本情報入力シート'!J114="","",'(入力①) 基本情報入力シート'!J114)</f>
        <v/>
      </c>
      <c r="J93" s="173" t="str">
        <f>IF('(入力①) 基本情報入力シート'!K114="","",'(入力①) 基本情報入力シート'!K114)</f>
        <v/>
      </c>
      <c r="K93" s="178" t="str">
        <f>IF('(入力①) 基本情報入力シート'!L114="","",'(入力①) 基本情報入力シート'!L114)</f>
        <v/>
      </c>
      <c r="L93" s="182" t="str">
        <f>IF('(入力①) 基本情報入力シート'!M114="","",'(入力①) 基本情報入力シート'!M114)</f>
        <v/>
      </c>
      <c r="M93" s="182" t="str">
        <f>IF('(入力①) 基本情報入力シート'!R114="","",'(入力①) 基本情報入力シート'!R114)</f>
        <v/>
      </c>
      <c r="N93" s="182" t="str">
        <f>IF('(入力①) 基本情報入力シート'!W114="","",'(入力①) 基本情報入力シート'!W114)</f>
        <v/>
      </c>
      <c r="O93" s="159" t="str">
        <f>IF('(入力①) 基本情報入力シート'!X114="","",'(入力①) 基本情報入力シート'!X114)</f>
        <v/>
      </c>
      <c r="P93" s="198" t="str">
        <f>IF('(入力①) 基本情報入力シート'!Y114="","",'(入力①) 基本情報入力シート'!Y114)</f>
        <v/>
      </c>
      <c r="Q93" s="204" t="str">
        <f>IF('(入力①) 基本情報入力シート'!Z114="","",'(入力①) 基本情報入力シート'!Z114)</f>
        <v/>
      </c>
      <c r="R93" s="252" t="str">
        <f>IF('(入力①) 基本情報入力シート'!AA114="","",'(入力①) 基本情報入力シート'!AA114)</f>
        <v/>
      </c>
      <c r="S93" s="255"/>
      <c r="T93" s="259"/>
      <c r="U93" s="263" t="str">
        <f>IF(P93="","",VLOOKUP(P93,'【参考】数式用'!$A$5:$I$38,MATCH(T93,'【参考】数式用'!$H$4:$I$4,0)+7,0))</f>
        <v/>
      </c>
      <c r="V93" s="269"/>
      <c r="W93" s="225" t="s">
        <v>249</v>
      </c>
      <c r="X93" s="274"/>
      <c r="Y93" s="232" t="s">
        <v>35</v>
      </c>
      <c r="Z93" s="274"/>
      <c r="AA93" s="233" t="s">
        <v>236</v>
      </c>
      <c r="AB93" s="274"/>
      <c r="AC93" s="232" t="s">
        <v>35</v>
      </c>
      <c r="AD93" s="274"/>
      <c r="AE93" s="232" t="s">
        <v>40</v>
      </c>
      <c r="AF93" s="237" t="s">
        <v>70</v>
      </c>
      <c r="AG93" s="238" t="str">
        <f t="shared" si="5"/>
        <v/>
      </c>
      <c r="AH93" s="279" t="s">
        <v>252</v>
      </c>
      <c r="AI93" s="244" t="str">
        <f t="shared" si="6"/>
        <v/>
      </c>
      <c r="AJ93" s="152"/>
      <c r="AK93" s="287" t="str">
        <f t="shared" si="7"/>
        <v>○</v>
      </c>
      <c r="AL93" s="288" t="str">
        <f t="shared" si="8"/>
        <v/>
      </c>
      <c r="AM93" s="289"/>
      <c r="AN93" s="289"/>
      <c r="AO93" s="289"/>
      <c r="AP93" s="289"/>
      <c r="AQ93" s="289"/>
      <c r="AR93" s="289"/>
      <c r="AS93" s="289"/>
      <c r="AT93" s="289"/>
      <c r="AU93" s="290"/>
    </row>
    <row r="94" spans="1:47" ht="33" customHeight="1">
      <c r="A94" s="159">
        <f t="shared" si="9"/>
        <v>83</v>
      </c>
      <c r="B94" s="165" t="str">
        <f>IF('(入力①) 基本情報入力シート'!C115="","",'(入力①) 基本情報入力シート'!C115)</f>
        <v/>
      </c>
      <c r="C94" s="170" t="str">
        <f>IF('(入力①) 基本情報入力シート'!D115="","",'(入力①) 基本情報入力シート'!D115)</f>
        <v/>
      </c>
      <c r="D94" s="173" t="str">
        <f>IF('(入力①) 基本情報入力シート'!E115="","",'(入力①) 基本情報入力シート'!E115)</f>
        <v/>
      </c>
      <c r="E94" s="173" t="str">
        <f>IF('(入力①) 基本情報入力シート'!F115="","",'(入力①) 基本情報入力シート'!F115)</f>
        <v/>
      </c>
      <c r="F94" s="173" t="str">
        <f>IF('(入力①) 基本情報入力シート'!G115="","",'(入力①) 基本情報入力シート'!G115)</f>
        <v/>
      </c>
      <c r="G94" s="173" t="str">
        <f>IF('(入力①) 基本情報入力シート'!H115="","",'(入力①) 基本情報入力シート'!H115)</f>
        <v/>
      </c>
      <c r="H94" s="173" t="str">
        <f>IF('(入力①) 基本情報入力シート'!I115="","",'(入力①) 基本情報入力シート'!I115)</f>
        <v/>
      </c>
      <c r="I94" s="173" t="str">
        <f>IF('(入力①) 基本情報入力シート'!J115="","",'(入力①) 基本情報入力シート'!J115)</f>
        <v/>
      </c>
      <c r="J94" s="173" t="str">
        <f>IF('(入力①) 基本情報入力シート'!K115="","",'(入力①) 基本情報入力シート'!K115)</f>
        <v/>
      </c>
      <c r="K94" s="178" t="str">
        <f>IF('(入力①) 基本情報入力シート'!L115="","",'(入力①) 基本情報入力シート'!L115)</f>
        <v/>
      </c>
      <c r="L94" s="182" t="str">
        <f>IF('(入力①) 基本情報入力シート'!M115="","",'(入力①) 基本情報入力シート'!M115)</f>
        <v/>
      </c>
      <c r="M94" s="182" t="str">
        <f>IF('(入力①) 基本情報入力シート'!R115="","",'(入力①) 基本情報入力シート'!R115)</f>
        <v/>
      </c>
      <c r="N94" s="182" t="str">
        <f>IF('(入力①) 基本情報入力シート'!W115="","",'(入力①) 基本情報入力シート'!W115)</f>
        <v/>
      </c>
      <c r="O94" s="159" t="str">
        <f>IF('(入力①) 基本情報入力シート'!X115="","",'(入力①) 基本情報入力シート'!X115)</f>
        <v/>
      </c>
      <c r="P94" s="198" t="str">
        <f>IF('(入力①) 基本情報入力シート'!Y115="","",'(入力①) 基本情報入力シート'!Y115)</f>
        <v/>
      </c>
      <c r="Q94" s="204" t="str">
        <f>IF('(入力①) 基本情報入力シート'!Z115="","",'(入力①) 基本情報入力シート'!Z115)</f>
        <v/>
      </c>
      <c r="R94" s="252" t="str">
        <f>IF('(入力①) 基本情報入力シート'!AA115="","",'(入力①) 基本情報入力シート'!AA115)</f>
        <v/>
      </c>
      <c r="S94" s="255"/>
      <c r="T94" s="259"/>
      <c r="U94" s="263" t="str">
        <f>IF(P94="","",VLOOKUP(P94,'【参考】数式用'!$A$5:$I$38,MATCH(T94,'【参考】数式用'!$H$4:$I$4,0)+7,0))</f>
        <v/>
      </c>
      <c r="V94" s="269"/>
      <c r="W94" s="225" t="s">
        <v>249</v>
      </c>
      <c r="X94" s="274"/>
      <c r="Y94" s="232" t="s">
        <v>35</v>
      </c>
      <c r="Z94" s="274"/>
      <c r="AA94" s="233" t="s">
        <v>236</v>
      </c>
      <c r="AB94" s="274"/>
      <c r="AC94" s="232" t="s">
        <v>35</v>
      </c>
      <c r="AD94" s="274"/>
      <c r="AE94" s="232" t="s">
        <v>40</v>
      </c>
      <c r="AF94" s="237" t="s">
        <v>70</v>
      </c>
      <c r="AG94" s="238" t="str">
        <f t="shared" si="5"/>
        <v/>
      </c>
      <c r="AH94" s="279" t="s">
        <v>252</v>
      </c>
      <c r="AI94" s="244" t="str">
        <f t="shared" si="6"/>
        <v/>
      </c>
      <c r="AJ94" s="152"/>
      <c r="AK94" s="287" t="str">
        <f t="shared" si="7"/>
        <v>○</v>
      </c>
      <c r="AL94" s="288" t="str">
        <f t="shared" si="8"/>
        <v/>
      </c>
      <c r="AM94" s="289"/>
      <c r="AN94" s="289"/>
      <c r="AO94" s="289"/>
      <c r="AP94" s="289"/>
      <c r="AQ94" s="289"/>
      <c r="AR94" s="289"/>
      <c r="AS94" s="289"/>
      <c r="AT94" s="289"/>
      <c r="AU94" s="290"/>
    </row>
    <row r="95" spans="1:47" ht="33" customHeight="1">
      <c r="A95" s="159">
        <f t="shared" si="9"/>
        <v>84</v>
      </c>
      <c r="B95" s="165" t="str">
        <f>IF('(入力①) 基本情報入力シート'!C116="","",'(入力①) 基本情報入力シート'!C116)</f>
        <v/>
      </c>
      <c r="C95" s="170" t="str">
        <f>IF('(入力①) 基本情報入力シート'!D116="","",'(入力①) 基本情報入力シート'!D116)</f>
        <v/>
      </c>
      <c r="D95" s="173" t="str">
        <f>IF('(入力①) 基本情報入力シート'!E116="","",'(入力①) 基本情報入力シート'!E116)</f>
        <v/>
      </c>
      <c r="E95" s="173" t="str">
        <f>IF('(入力①) 基本情報入力シート'!F116="","",'(入力①) 基本情報入力シート'!F116)</f>
        <v/>
      </c>
      <c r="F95" s="173" t="str">
        <f>IF('(入力①) 基本情報入力シート'!G116="","",'(入力①) 基本情報入力シート'!G116)</f>
        <v/>
      </c>
      <c r="G95" s="173" t="str">
        <f>IF('(入力①) 基本情報入力シート'!H116="","",'(入力①) 基本情報入力シート'!H116)</f>
        <v/>
      </c>
      <c r="H95" s="173" t="str">
        <f>IF('(入力①) 基本情報入力シート'!I116="","",'(入力①) 基本情報入力シート'!I116)</f>
        <v/>
      </c>
      <c r="I95" s="173" t="str">
        <f>IF('(入力①) 基本情報入力シート'!J116="","",'(入力①) 基本情報入力シート'!J116)</f>
        <v/>
      </c>
      <c r="J95" s="173" t="str">
        <f>IF('(入力①) 基本情報入力シート'!K116="","",'(入力①) 基本情報入力シート'!K116)</f>
        <v/>
      </c>
      <c r="K95" s="178" t="str">
        <f>IF('(入力①) 基本情報入力シート'!L116="","",'(入力①) 基本情報入力シート'!L116)</f>
        <v/>
      </c>
      <c r="L95" s="182" t="str">
        <f>IF('(入力①) 基本情報入力シート'!M116="","",'(入力①) 基本情報入力シート'!M116)</f>
        <v/>
      </c>
      <c r="M95" s="182" t="str">
        <f>IF('(入力①) 基本情報入力シート'!R116="","",'(入力①) 基本情報入力シート'!R116)</f>
        <v/>
      </c>
      <c r="N95" s="182" t="str">
        <f>IF('(入力①) 基本情報入力シート'!W116="","",'(入力①) 基本情報入力シート'!W116)</f>
        <v/>
      </c>
      <c r="O95" s="159" t="str">
        <f>IF('(入力①) 基本情報入力シート'!X116="","",'(入力①) 基本情報入力シート'!X116)</f>
        <v/>
      </c>
      <c r="P95" s="198" t="str">
        <f>IF('(入力①) 基本情報入力シート'!Y116="","",'(入力①) 基本情報入力シート'!Y116)</f>
        <v/>
      </c>
      <c r="Q95" s="204" t="str">
        <f>IF('(入力①) 基本情報入力シート'!Z116="","",'(入力①) 基本情報入力シート'!Z116)</f>
        <v/>
      </c>
      <c r="R95" s="252" t="str">
        <f>IF('(入力①) 基本情報入力シート'!AA116="","",'(入力①) 基本情報入力シート'!AA116)</f>
        <v/>
      </c>
      <c r="S95" s="255"/>
      <c r="T95" s="259"/>
      <c r="U95" s="263" t="str">
        <f>IF(P95="","",VLOOKUP(P95,'【参考】数式用'!$A$5:$I$38,MATCH(T95,'【参考】数式用'!$H$4:$I$4,0)+7,0))</f>
        <v/>
      </c>
      <c r="V95" s="269"/>
      <c r="W95" s="225" t="s">
        <v>249</v>
      </c>
      <c r="X95" s="274"/>
      <c r="Y95" s="232" t="s">
        <v>35</v>
      </c>
      <c r="Z95" s="274"/>
      <c r="AA95" s="233" t="s">
        <v>236</v>
      </c>
      <c r="AB95" s="274"/>
      <c r="AC95" s="232" t="s">
        <v>35</v>
      </c>
      <c r="AD95" s="274"/>
      <c r="AE95" s="232" t="s">
        <v>40</v>
      </c>
      <c r="AF95" s="237" t="s">
        <v>70</v>
      </c>
      <c r="AG95" s="238" t="str">
        <f t="shared" si="5"/>
        <v/>
      </c>
      <c r="AH95" s="279" t="s">
        <v>252</v>
      </c>
      <c r="AI95" s="244" t="str">
        <f t="shared" si="6"/>
        <v/>
      </c>
      <c r="AJ95" s="152"/>
      <c r="AK95" s="287" t="str">
        <f t="shared" si="7"/>
        <v>○</v>
      </c>
      <c r="AL95" s="288" t="str">
        <f t="shared" si="8"/>
        <v/>
      </c>
      <c r="AM95" s="289"/>
      <c r="AN95" s="289"/>
      <c r="AO95" s="289"/>
      <c r="AP95" s="289"/>
      <c r="AQ95" s="289"/>
      <c r="AR95" s="289"/>
      <c r="AS95" s="289"/>
      <c r="AT95" s="289"/>
      <c r="AU95" s="290"/>
    </row>
    <row r="96" spans="1:47" ht="33" customHeight="1">
      <c r="A96" s="159">
        <f t="shared" si="9"/>
        <v>85</v>
      </c>
      <c r="B96" s="165" t="str">
        <f>IF('(入力①) 基本情報入力シート'!C117="","",'(入力①) 基本情報入力シート'!C117)</f>
        <v/>
      </c>
      <c r="C96" s="170" t="str">
        <f>IF('(入力①) 基本情報入力シート'!D117="","",'(入力①) 基本情報入力シート'!D117)</f>
        <v/>
      </c>
      <c r="D96" s="173" t="str">
        <f>IF('(入力①) 基本情報入力シート'!E117="","",'(入力①) 基本情報入力シート'!E117)</f>
        <v/>
      </c>
      <c r="E96" s="173" t="str">
        <f>IF('(入力①) 基本情報入力シート'!F117="","",'(入力①) 基本情報入力シート'!F117)</f>
        <v/>
      </c>
      <c r="F96" s="173" t="str">
        <f>IF('(入力①) 基本情報入力シート'!G117="","",'(入力①) 基本情報入力シート'!G117)</f>
        <v/>
      </c>
      <c r="G96" s="173" t="str">
        <f>IF('(入力①) 基本情報入力シート'!H117="","",'(入力①) 基本情報入力シート'!H117)</f>
        <v/>
      </c>
      <c r="H96" s="173" t="str">
        <f>IF('(入力①) 基本情報入力シート'!I117="","",'(入力①) 基本情報入力シート'!I117)</f>
        <v/>
      </c>
      <c r="I96" s="173" t="str">
        <f>IF('(入力①) 基本情報入力シート'!J117="","",'(入力①) 基本情報入力シート'!J117)</f>
        <v/>
      </c>
      <c r="J96" s="173" t="str">
        <f>IF('(入力①) 基本情報入力シート'!K117="","",'(入力①) 基本情報入力シート'!K117)</f>
        <v/>
      </c>
      <c r="K96" s="178" t="str">
        <f>IF('(入力①) 基本情報入力シート'!L117="","",'(入力①) 基本情報入力シート'!L117)</f>
        <v/>
      </c>
      <c r="L96" s="182" t="str">
        <f>IF('(入力①) 基本情報入力シート'!M117="","",'(入力①) 基本情報入力シート'!M117)</f>
        <v/>
      </c>
      <c r="M96" s="182" t="str">
        <f>IF('(入力①) 基本情報入力シート'!R117="","",'(入力①) 基本情報入力シート'!R117)</f>
        <v/>
      </c>
      <c r="N96" s="182" t="str">
        <f>IF('(入力①) 基本情報入力シート'!W117="","",'(入力①) 基本情報入力シート'!W117)</f>
        <v/>
      </c>
      <c r="O96" s="159" t="str">
        <f>IF('(入力①) 基本情報入力シート'!X117="","",'(入力①) 基本情報入力シート'!X117)</f>
        <v/>
      </c>
      <c r="P96" s="198" t="str">
        <f>IF('(入力①) 基本情報入力シート'!Y117="","",'(入力①) 基本情報入力シート'!Y117)</f>
        <v/>
      </c>
      <c r="Q96" s="204" t="str">
        <f>IF('(入力①) 基本情報入力シート'!Z117="","",'(入力①) 基本情報入力シート'!Z117)</f>
        <v/>
      </c>
      <c r="R96" s="252" t="str">
        <f>IF('(入力①) 基本情報入力シート'!AA117="","",'(入力①) 基本情報入力シート'!AA117)</f>
        <v/>
      </c>
      <c r="S96" s="255"/>
      <c r="T96" s="259"/>
      <c r="U96" s="263" t="str">
        <f>IF(P96="","",VLOOKUP(P96,'【参考】数式用'!$A$5:$I$38,MATCH(T96,'【参考】数式用'!$H$4:$I$4,0)+7,0))</f>
        <v/>
      </c>
      <c r="V96" s="269"/>
      <c r="W96" s="225" t="s">
        <v>249</v>
      </c>
      <c r="X96" s="274"/>
      <c r="Y96" s="232" t="s">
        <v>35</v>
      </c>
      <c r="Z96" s="274"/>
      <c r="AA96" s="233" t="s">
        <v>236</v>
      </c>
      <c r="AB96" s="274"/>
      <c r="AC96" s="232" t="s">
        <v>35</v>
      </c>
      <c r="AD96" s="274"/>
      <c r="AE96" s="232" t="s">
        <v>40</v>
      </c>
      <c r="AF96" s="237" t="s">
        <v>70</v>
      </c>
      <c r="AG96" s="238" t="str">
        <f t="shared" si="5"/>
        <v/>
      </c>
      <c r="AH96" s="279" t="s">
        <v>252</v>
      </c>
      <c r="AI96" s="244" t="str">
        <f t="shared" si="6"/>
        <v/>
      </c>
      <c r="AJ96" s="152"/>
      <c r="AK96" s="287" t="str">
        <f t="shared" si="7"/>
        <v>○</v>
      </c>
      <c r="AL96" s="288" t="str">
        <f t="shared" si="8"/>
        <v/>
      </c>
      <c r="AM96" s="289"/>
      <c r="AN96" s="289"/>
      <c r="AO96" s="289"/>
      <c r="AP96" s="289"/>
      <c r="AQ96" s="289"/>
      <c r="AR96" s="289"/>
      <c r="AS96" s="289"/>
      <c r="AT96" s="289"/>
      <c r="AU96" s="290"/>
    </row>
    <row r="97" spans="1:47" ht="33" customHeight="1">
      <c r="A97" s="159">
        <f t="shared" si="9"/>
        <v>86</v>
      </c>
      <c r="B97" s="165" t="str">
        <f>IF('(入力①) 基本情報入力シート'!C118="","",'(入力①) 基本情報入力シート'!C118)</f>
        <v/>
      </c>
      <c r="C97" s="170" t="str">
        <f>IF('(入力①) 基本情報入力シート'!D118="","",'(入力①) 基本情報入力シート'!D118)</f>
        <v/>
      </c>
      <c r="D97" s="173" t="str">
        <f>IF('(入力①) 基本情報入力シート'!E118="","",'(入力①) 基本情報入力シート'!E118)</f>
        <v/>
      </c>
      <c r="E97" s="173" t="str">
        <f>IF('(入力①) 基本情報入力シート'!F118="","",'(入力①) 基本情報入力シート'!F118)</f>
        <v/>
      </c>
      <c r="F97" s="173" t="str">
        <f>IF('(入力①) 基本情報入力シート'!G118="","",'(入力①) 基本情報入力シート'!G118)</f>
        <v/>
      </c>
      <c r="G97" s="173" t="str">
        <f>IF('(入力①) 基本情報入力シート'!H118="","",'(入力①) 基本情報入力シート'!H118)</f>
        <v/>
      </c>
      <c r="H97" s="173" t="str">
        <f>IF('(入力①) 基本情報入力シート'!I118="","",'(入力①) 基本情報入力シート'!I118)</f>
        <v/>
      </c>
      <c r="I97" s="173" t="str">
        <f>IF('(入力①) 基本情報入力シート'!J118="","",'(入力①) 基本情報入力シート'!J118)</f>
        <v/>
      </c>
      <c r="J97" s="173" t="str">
        <f>IF('(入力①) 基本情報入力シート'!K118="","",'(入力①) 基本情報入力シート'!K118)</f>
        <v/>
      </c>
      <c r="K97" s="178" t="str">
        <f>IF('(入力①) 基本情報入力シート'!L118="","",'(入力①) 基本情報入力シート'!L118)</f>
        <v/>
      </c>
      <c r="L97" s="182" t="str">
        <f>IF('(入力①) 基本情報入力シート'!M118="","",'(入力①) 基本情報入力シート'!M118)</f>
        <v/>
      </c>
      <c r="M97" s="182" t="str">
        <f>IF('(入力①) 基本情報入力シート'!R118="","",'(入力①) 基本情報入力シート'!R118)</f>
        <v/>
      </c>
      <c r="N97" s="182" t="str">
        <f>IF('(入力①) 基本情報入力シート'!W118="","",'(入力①) 基本情報入力シート'!W118)</f>
        <v/>
      </c>
      <c r="O97" s="159" t="str">
        <f>IF('(入力①) 基本情報入力シート'!X118="","",'(入力①) 基本情報入力シート'!X118)</f>
        <v/>
      </c>
      <c r="P97" s="198" t="str">
        <f>IF('(入力①) 基本情報入力シート'!Y118="","",'(入力①) 基本情報入力シート'!Y118)</f>
        <v/>
      </c>
      <c r="Q97" s="204" t="str">
        <f>IF('(入力①) 基本情報入力シート'!Z118="","",'(入力①) 基本情報入力シート'!Z118)</f>
        <v/>
      </c>
      <c r="R97" s="252" t="str">
        <f>IF('(入力①) 基本情報入力シート'!AA118="","",'(入力①) 基本情報入力シート'!AA118)</f>
        <v/>
      </c>
      <c r="S97" s="255"/>
      <c r="T97" s="259"/>
      <c r="U97" s="263" t="str">
        <f>IF(P97="","",VLOOKUP(P97,'【参考】数式用'!$A$5:$I$38,MATCH(T97,'【参考】数式用'!$H$4:$I$4,0)+7,0))</f>
        <v/>
      </c>
      <c r="V97" s="269"/>
      <c r="W97" s="225" t="s">
        <v>249</v>
      </c>
      <c r="X97" s="274"/>
      <c r="Y97" s="232" t="s">
        <v>35</v>
      </c>
      <c r="Z97" s="274"/>
      <c r="AA97" s="233" t="s">
        <v>236</v>
      </c>
      <c r="AB97" s="274"/>
      <c r="AC97" s="232" t="s">
        <v>35</v>
      </c>
      <c r="AD97" s="274"/>
      <c r="AE97" s="232" t="s">
        <v>40</v>
      </c>
      <c r="AF97" s="237" t="s">
        <v>70</v>
      </c>
      <c r="AG97" s="238" t="str">
        <f t="shared" si="5"/>
        <v/>
      </c>
      <c r="AH97" s="279" t="s">
        <v>252</v>
      </c>
      <c r="AI97" s="244" t="str">
        <f t="shared" si="6"/>
        <v/>
      </c>
      <c r="AJ97" s="152"/>
      <c r="AK97" s="287" t="str">
        <f t="shared" si="7"/>
        <v>○</v>
      </c>
      <c r="AL97" s="288" t="str">
        <f t="shared" si="8"/>
        <v/>
      </c>
      <c r="AM97" s="289"/>
      <c r="AN97" s="289"/>
      <c r="AO97" s="289"/>
      <c r="AP97" s="289"/>
      <c r="AQ97" s="289"/>
      <c r="AR97" s="289"/>
      <c r="AS97" s="289"/>
      <c r="AT97" s="289"/>
      <c r="AU97" s="290"/>
    </row>
    <row r="98" spans="1:47" ht="33" customHeight="1">
      <c r="A98" s="159">
        <f t="shared" si="9"/>
        <v>87</v>
      </c>
      <c r="B98" s="165" t="str">
        <f>IF('(入力①) 基本情報入力シート'!C119="","",'(入力①) 基本情報入力シート'!C119)</f>
        <v/>
      </c>
      <c r="C98" s="170" t="str">
        <f>IF('(入力①) 基本情報入力シート'!D119="","",'(入力①) 基本情報入力シート'!D119)</f>
        <v/>
      </c>
      <c r="D98" s="173" t="str">
        <f>IF('(入力①) 基本情報入力シート'!E119="","",'(入力①) 基本情報入力シート'!E119)</f>
        <v/>
      </c>
      <c r="E98" s="173" t="str">
        <f>IF('(入力①) 基本情報入力シート'!F119="","",'(入力①) 基本情報入力シート'!F119)</f>
        <v/>
      </c>
      <c r="F98" s="173" t="str">
        <f>IF('(入力①) 基本情報入力シート'!G119="","",'(入力①) 基本情報入力シート'!G119)</f>
        <v/>
      </c>
      <c r="G98" s="173" t="str">
        <f>IF('(入力①) 基本情報入力シート'!H119="","",'(入力①) 基本情報入力シート'!H119)</f>
        <v/>
      </c>
      <c r="H98" s="173" t="str">
        <f>IF('(入力①) 基本情報入力シート'!I119="","",'(入力①) 基本情報入力シート'!I119)</f>
        <v/>
      </c>
      <c r="I98" s="173" t="str">
        <f>IF('(入力①) 基本情報入力シート'!J119="","",'(入力①) 基本情報入力シート'!J119)</f>
        <v/>
      </c>
      <c r="J98" s="173" t="str">
        <f>IF('(入力①) 基本情報入力シート'!K119="","",'(入力①) 基本情報入力シート'!K119)</f>
        <v/>
      </c>
      <c r="K98" s="178" t="str">
        <f>IF('(入力①) 基本情報入力シート'!L119="","",'(入力①) 基本情報入力シート'!L119)</f>
        <v/>
      </c>
      <c r="L98" s="182" t="str">
        <f>IF('(入力①) 基本情報入力シート'!M119="","",'(入力①) 基本情報入力シート'!M119)</f>
        <v/>
      </c>
      <c r="M98" s="182" t="str">
        <f>IF('(入力①) 基本情報入力シート'!R119="","",'(入力①) 基本情報入力シート'!R119)</f>
        <v/>
      </c>
      <c r="N98" s="182" t="str">
        <f>IF('(入力①) 基本情報入力シート'!W119="","",'(入力①) 基本情報入力シート'!W119)</f>
        <v/>
      </c>
      <c r="O98" s="159" t="str">
        <f>IF('(入力①) 基本情報入力シート'!X119="","",'(入力①) 基本情報入力シート'!X119)</f>
        <v/>
      </c>
      <c r="P98" s="198" t="str">
        <f>IF('(入力①) 基本情報入力シート'!Y119="","",'(入力①) 基本情報入力シート'!Y119)</f>
        <v/>
      </c>
      <c r="Q98" s="204" t="str">
        <f>IF('(入力①) 基本情報入力シート'!Z119="","",'(入力①) 基本情報入力シート'!Z119)</f>
        <v/>
      </c>
      <c r="R98" s="252" t="str">
        <f>IF('(入力①) 基本情報入力シート'!AA119="","",'(入力①) 基本情報入力シート'!AA119)</f>
        <v/>
      </c>
      <c r="S98" s="255"/>
      <c r="T98" s="259"/>
      <c r="U98" s="263" t="str">
        <f>IF(P98="","",VLOOKUP(P98,'【参考】数式用'!$A$5:$I$38,MATCH(T98,'【参考】数式用'!$H$4:$I$4,0)+7,0))</f>
        <v/>
      </c>
      <c r="V98" s="269"/>
      <c r="W98" s="225" t="s">
        <v>249</v>
      </c>
      <c r="X98" s="274"/>
      <c r="Y98" s="232" t="s">
        <v>35</v>
      </c>
      <c r="Z98" s="274"/>
      <c r="AA98" s="233" t="s">
        <v>236</v>
      </c>
      <c r="AB98" s="274"/>
      <c r="AC98" s="232" t="s">
        <v>35</v>
      </c>
      <c r="AD98" s="274"/>
      <c r="AE98" s="232" t="s">
        <v>40</v>
      </c>
      <c r="AF98" s="237" t="s">
        <v>70</v>
      </c>
      <c r="AG98" s="238" t="str">
        <f t="shared" si="5"/>
        <v/>
      </c>
      <c r="AH98" s="279" t="s">
        <v>252</v>
      </c>
      <c r="AI98" s="244" t="str">
        <f t="shared" si="6"/>
        <v/>
      </c>
      <c r="AJ98" s="152"/>
      <c r="AK98" s="287" t="str">
        <f t="shared" si="7"/>
        <v>○</v>
      </c>
      <c r="AL98" s="288" t="str">
        <f t="shared" si="8"/>
        <v/>
      </c>
      <c r="AM98" s="289"/>
      <c r="AN98" s="289"/>
      <c r="AO98" s="289"/>
      <c r="AP98" s="289"/>
      <c r="AQ98" s="289"/>
      <c r="AR98" s="289"/>
      <c r="AS98" s="289"/>
      <c r="AT98" s="289"/>
      <c r="AU98" s="290"/>
    </row>
    <row r="99" spans="1:47" ht="33" customHeight="1">
      <c r="A99" s="159">
        <f t="shared" si="9"/>
        <v>88</v>
      </c>
      <c r="B99" s="165" t="str">
        <f>IF('(入力①) 基本情報入力シート'!C120="","",'(入力①) 基本情報入力シート'!C120)</f>
        <v/>
      </c>
      <c r="C99" s="170" t="str">
        <f>IF('(入力①) 基本情報入力シート'!D120="","",'(入力①) 基本情報入力シート'!D120)</f>
        <v/>
      </c>
      <c r="D99" s="173" t="str">
        <f>IF('(入力①) 基本情報入力シート'!E120="","",'(入力①) 基本情報入力シート'!E120)</f>
        <v/>
      </c>
      <c r="E99" s="173" t="str">
        <f>IF('(入力①) 基本情報入力シート'!F120="","",'(入力①) 基本情報入力シート'!F120)</f>
        <v/>
      </c>
      <c r="F99" s="173" t="str">
        <f>IF('(入力①) 基本情報入力シート'!G120="","",'(入力①) 基本情報入力シート'!G120)</f>
        <v/>
      </c>
      <c r="G99" s="173" t="str">
        <f>IF('(入力①) 基本情報入力シート'!H120="","",'(入力①) 基本情報入力シート'!H120)</f>
        <v/>
      </c>
      <c r="H99" s="173" t="str">
        <f>IF('(入力①) 基本情報入力シート'!I120="","",'(入力①) 基本情報入力シート'!I120)</f>
        <v/>
      </c>
      <c r="I99" s="173" t="str">
        <f>IF('(入力①) 基本情報入力シート'!J120="","",'(入力①) 基本情報入力シート'!J120)</f>
        <v/>
      </c>
      <c r="J99" s="173" t="str">
        <f>IF('(入力①) 基本情報入力シート'!K120="","",'(入力①) 基本情報入力シート'!K120)</f>
        <v/>
      </c>
      <c r="K99" s="178" t="str">
        <f>IF('(入力①) 基本情報入力シート'!L120="","",'(入力①) 基本情報入力シート'!L120)</f>
        <v/>
      </c>
      <c r="L99" s="182" t="str">
        <f>IF('(入力①) 基本情報入力シート'!M120="","",'(入力①) 基本情報入力シート'!M120)</f>
        <v/>
      </c>
      <c r="M99" s="182" t="str">
        <f>IF('(入力①) 基本情報入力シート'!R120="","",'(入力①) 基本情報入力シート'!R120)</f>
        <v/>
      </c>
      <c r="N99" s="182" t="str">
        <f>IF('(入力①) 基本情報入力シート'!W120="","",'(入力①) 基本情報入力シート'!W120)</f>
        <v/>
      </c>
      <c r="O99" s="159" t="str">
        <f>IF('(入力①) 基本情報入力シート'!X120="","",'(入力①) 基本情報入力シート'!X120)</f>
        <v/>
      </c>
      <c r="P99" s="198" t="str">
        <f>IF('(入力①) 基本情報入力シート'!Y120="","",'(入力①) 基本情報入力シート'!Y120)</f>
        <v/>
      </c>
      <c r="Q99" s="204" t="str">
        <f>IF('(入力①) 基本情報入力シート'!Z120="","",'(入力①) 基本情報入力シート'!Z120)</f>
        <v/>
      </c>
      <c r="R99" s="252" t="str">
        <f>IF('(入力①) 基本情報入力シート'!AA120="","",'(入力①) 基本情報入力シート'!AA120)</f>
        <v/>
      </c>
      <c r="S99" s="255"/>
      <c r="T99" s="259"/>
      <c r="U99" s="263" t="str">
        <f>IF(P99="","",VLOOKUP(P99,'【参考】数式用'!$A$5:$I$38,MATCH(T99,'【参考】数式用'!$H$4:$I$4,0)+7,0))</f>
        <v/>
      </c>
      <c r="V99" s="269"/>
      <c r="W99" s="225" t="s">
        <v>249</v>
      </c>
      <c r="X99" s="274"/>
      <c r="Y99" s="232" t="s">
        <v>35</v>
      </c>
      <c r="Z99" s="274"/>
      <c r="AA99" s="233" t="s">
        <v>236</v>
      </c>
      <c r="AB99" s="274"/>
      <c r="AC99" s="232" t="s">
        <v>35</v>
      </c>
      <c r="AD99" s="274"/>
      <c r="AE99" s="232" t="s">
        <v>40</v>
      </c>
      <c r="AF99" s="237" t="s">
        <v>70</v>
      </c>
      <c r="AG99" s="238" t="str">
        <f t="shared" si="5"/>
        <v/>
      </c>
      <c r="AH99" s="279" t="s">
        <v>252</v>
      </c>
      <c r="AI99" s="244" t="str">
        <f t="shared" si="6"/>
        <v/>
      </c>
      <c r="AJ99" s="152"/>
      <c r="AK99" s="287" t="str">
        <f t="shared" si="7"/>
        <v>○</v>
      </c>
      <c r="AL99" s="288" t="str">
        <f t="shared" si="8"/>
        <v/>
      </c>
      <c r="AM99" s="289"/>
      <c r="AN99" s="289"/>
      <c r="AO99" s="289"/>
      <c r="AP99" s="289"/>
      <c r="AQ99" s="289"/>
      <c r="AR99" s="289"/>
      <c r="AS99" s="289"/>
      <c r="AT99" s="289"/>
      <c r="AU99" s="290"/>
    </row>
    <row r="100" spans="1:47" ht="33" customHeight="1">
      <c r="A100" s="159">
        <f t="shared" si="9"/>
        <v>89</v>
      </c>
      <c r="B100" s="165" t="str">
        <f>IF('(入力①) 基本情報入力シート'!C121="","",'(入力①) 基本情報入力シート'!C121)</f>
        <v/>
      </c>
      <c r="C100" s="170" t="str">
        <f>IF('(入力①) 基本情報入力シート'!D121="","",'(入力①) 基本情報入力シート'!D121)</f>
        <v/>
      </c>
      <c r="D100" s="173" t="str">
        <f>IF('(入力①) 基本情報入力シート'!E121="","",'(入力①) 基本情報入力シート'!E121)</f>
        <v/>
      </c>
      <c r="E100" s="173" t="str">
        <f>IF('(入力①) 基本情報入力シート'!F121="","",'(入力①) 基本情報入力シート'!F121)</f>
        <v/>
      </c>
      <c r="F100" s="173" t="str">
        <f>IF('(入力①) 基本情報入力シート'!G121="","",'(入力①) 基本情報入力シート'!G121)</f>
        <v/>
      </c>
      <c r="G100" s="173" t="str">
        <f>IF('(入力①) 基本情報入力シート'!H121="","",'(入力①) 基本情報入力シート'!H121)</f>
        <v/>
      </c>
      <c r="H100" s="173" t="str">
        <f>IF('(入力①) 基本情報入力シート'!I121="","",'(入力①) 基本情報入力シート'!I121)</f>
        <v/>
      </c>
      <c r="I100" s="173" t="str">
        <f>IF('(入力①) 基本情報入力シート'!J121="","",'(入力①) 基本情報入力シート'!J121)</f>
        <v/>
      </c>
      <c r="J100" s="173" t="str">
        <f>IF('(入力①) 基本情報入力シート'!K121="","",'(入力①) 基本情報入力シート'!K121)</f>
        <v/>
      </c>
      <c r="K100" s="178" t="str">
        <f>IF('(入力①) 基本情報入力シート'!L121="","",'(入力①) 基本情報入力シート'!L121)</f>
        <v/>
      </c>
      <c r="L100" s="182" t="str">
        <f>IF('(入力①) 基本情報入力シート'!M121="","",'(入力①) 基本情報入力シート'!M121)</f>
        <v/>
      </c>
      <c r="M100" s="182" t="str">
        <f>IF('(入力①) 基本情報入力シート'!R121="","",'(入力①) 基本情報入力シート'!R121)</f>
        <v/>
      </c>
      <c r="N100" s="182" t="str">
        <f>IF('(入力①) 基本情報入力シート'!W121="","",'(入力①) 基本情報入力シート'!W121)</f>
        <v/>
      </c>
      <c r="O100" s="159" t="str">
        <f>IF('(入力①) 基本情報入力シート'!X121="","",'(入力①) 基本情報入力シート'!X121)</f>
        <v/>
      </c>
      <c r="P100" s="198" t="str">
        <f>IF('(入力①) 基本情報入力シート'!Y121="","",'(入力①) 基本情報入力シート'!Y121)</f>
        <v/>
      </c>
      <c r="Q100" s="204" t="str">
        <f>IF('(入力①) 基本情報入力シート'!Z121="","",'(入力①) 基本情報入力シート'!Z121)</f>
        <v/>
      </c>
      <c r="R100" s="252" t="str">
        <f>IF('(入力①) 基本情報入力シート'!AA121="","",'(入力①) 基本情報入力シート'!AA121)</f>
        <v/>
      </c>
      <c r="S100" s="255"/>
      <c r="T100" s="259"/>
      <c r="U100" s="263" t="str">
        <f>IF(P100="","",VLOOKUP(P100,'【参考】数式用'!$A$5:$I$38,MATCH(T100,'【参考】数式用'!$H$4:$I$4,0)+7,0))</f>
        <v/>
      </c>
      <c r="V100" s="269"/>
      <c r="W100" s="225" t="s">
        <v>249</v>
      </c>
      <c r="X100" s="274"/>
      <c r="Y100" s="232" t="s">
        <v>35</v>
      </c>
      <c r="Z100" s="274"/>
      <c r="AA100" s="233" t="s">
        <v>236</v>
      </c>
      <c r="AB100" s="274"/>
      <c r="AC100" s="232" t="s">
        <v>35</v>
      </c>
      <c r="AD100" s="274"/>
      <c r="AE100" s="232" t="s">
        <v>40</v>
      </c>
      <c r="AF100" s="237" t="s">
        <v>70</v>
      </c>
      <c r="AG100" s="238" t="str">
        <f t="shared" si="5"/>
        <v/>
      </c>
      <c r="AH100" s="279" t="s">
        <v>252</v>
      </c>
      <c r="AI100" s="244" t="str">
        <f t="shared" si="6"/>
        <v/>
      </c>
      <c r="AJ100" s="152"/>
      <c r="AK100" s="287" t="str">
        <f t="shared" si="7"/>
        <v>○</v>
      </c>
      <c r="AL100" s="288" t="str">
        <f t="shared" si="8"/>
        <v/>
      </c>
      <c r="AM100" s="289"/>
      <c r="AN100" s="289"/>
      <c r="AO100" s="289"/>
      <c r="AP100" s="289"/>
      <c r="AQ100" s="289"/>
      <c r="AR100" s="289"/>
      <c r="AS100" s="289"/>
      <c r="AT100" s="289"/>
      <c r="AU100" s="290"/>
    </row>
    <row r="101" spans="1:47" ht="33" customHeight="1">
      <c r="A101" s="159">
        <f t="shared" si="9"/>
        <v>90</v>
      </c>
      <c r="B101" s="165" t="str">
        <f>IF('(入力①) 基本情報入力シート'!C122="","",'(入力①) 基本情報入力シート'!C122)</f>
        <v/>
      </c>
      <c r="C101" s="170" t="str">
        <f>IF('(入力①) 基本情報入力シート'!D122="","",'(入力①) 基本情報入力シート'!D122)</f>
        <v/>
      </c>
      <c r="D101" s="173" t="str">
        <f>IF('(入力①) 基本情報入力シート'!E122="","",'(入力①) 基本情報入力シート'!E122)</f>
        <v/>
      </c>
      <c r="E101" s="173" t="str">
        <f>IF('(入力①) 基本情報入力シート'!F122="","",'(入力①) 基本情報入力シート'!F122)</f>
        <v/>
      </c>
      <c r="F101" s="173" t="str">
        <f>IF('(入力①) 基本情報入力シート'!G122="","",'(入力①) 基本情報入力シート'!G122)</f>
        <v/>
      </c>
      <c r="G101" s="173" t="str">
        <f>IF('(入力①) 基本情報入力シート'!H122="","",'(入力①) 基本情報入力シート'!H122)</f>
        <v/>
      </c>
      <c r="H101" s="173" t="str">
        <f>IF('(入力①) 基本情報入力シート'!I122="","",'(入力①) 基本情報入力シート'!I122)</f>
        <v/>
      </c>
      <c r="I101" s="173" t="str">
        <f>IF('(入力①) 基本情報入力シート'!J122="","",'(入力①) 基本情報入力シート'!J122)</f>
        <v/>
      </c>
      <c r="J101" s="173" t="str">
        <f>IF('(入力①) 基本情報入力シート'!K122="","",'(入力①) 基本情報入力シート'!K122)</f>
        <v/>
      </c>
      <c r="K101" s="178" t="str">
        <f>IF('(入力①) 基本情報入力シート'!L122="","",'(入力①) 基本情報入力シート'!L122)</f>
        <v/>
      </c>
      <c r="L101" s="182" t="str">
        <f>IF('(入力①) 基本情報入力シート'!M122="","",'(入力①) 基本情報入力シート'!M122)</f>
        <v/>
      </c>
      <c r="M101" s="182" t="str">
        <f>IF('(入力①) 基本情報入力シート'!R122="","",'(入力①) 基本情報入力シート'!R122)</f>
        <v/>
      </c>
      <c r="N101" s="182" t="str">
        <f>IF('(入力①) 基本情報入力シート'!W122="","",'(入力①) 基本情報入力シート'!W122)</f>
        <v/>
      </c>
      <c r="O101" s="159" t="str">
        <f>IF('(入力①) 基本情報入力シート'!X122="","",'(入力①) 基本情報入力シート'!X122)</f>
        <v/>
      </c>
      <c r="P101" s="198" t="str">
        <f>IF('(入力①) 基本情報入力シート'!Y122="","",'(入力①) 基本情報入力シート'!Y122)</f>
        <v/>
      </c>
      <c r="Q101" s="204" t="str">
        <f>IF('(入力①) 基本情報入力シート'!Z122="","",'(入力①) 基本情報入力シート'!Z122)</f>
        <v/>
      </c>
      <c r="R101" s="252" t="str">
        <f>IF('(入力①) 基本情報入力シート'!AA122="","",'(入力①) 基本情報入力シート'!AA122)</f>
        <v/>
      </c>
      <c r="S101" s="255"/>
      <c r="T101" s="259"/>
      <c r="U101" s="263" t="str">
        <f>IF(P101="","",VLOOKUP(P101,'【参考】数式用'!$A$5:$I$38,MATCH(T101,'【参考】数式用'!$H$4:$I$4,0)+7,0))</f>
        <v/>
      </c>
      <c r="V101" s="269"/>
      <c r="W101" s="225" t="s">
        <v>249</v>
      </c>
      <c r="X101" s="274"/>
      <c r="Y101" s="232" t="s">
        <v>35</v>
      </c>
      <c r="Z101" s="274"/>
      <c r="AA101" s="233" t="s">
        <v>236</v>
      </c>
      <c r="AB101" s="274"/>
      <c r="AC101" s="232" t="s">
        <v>35</v>
      </c>
      <c r="AD101" s="274"/>
      <c r="AE101" s="232" t="s">
        <v>40</v>
      </c>
      <c r="AF101" s="237" t="s">
        <v>70</v>
      </c>
      <c r="AG101" s="238" t="str">
        <f t="shared" si="5"/>
        <v/>
      </c>
      <c r="AH101" s="279" t="s">
        <v>252</v>
      </c>
      <c r="AI101" s="244" t="str">
        <f t="shared" si="6"/>
        <v/>
      </c>
      <c r="AJ101" s="152"/>
      <c r="AK101" s="287" t="str">
        <f t="shared" si="7"/>
        <v>○</v>
      </c>
      <c r="AL101" s="288" t="str">
        <f t="shared" si="8"/>
        <v/>
      </c>
      <c r="AM101" s="289"/>
      <c r="AN101" s="289"/>
      <c r="AO101" s="289"/>
      <c r="AP101" s="289"/>
      <c r="AQ101" s="289"/>
      <c r="AR101" s="289"/>
      <c r="AS101" s="289"/>
      <c r="AT101" s="289"/>
      <c r="AU101" s="290"/>
    </row>
    <row r="102" spans="1:47" ht="33" customHeight="1">
      <c r="A102" s="159">
        <f t="shared" si="9"/>
        <v>91</v>
      </c>
      <c r="B102" s="165" t="str">
        <f>IF('(入力①) 基本情報入力シート'!C123="","",'(入力①) 基本情報入力シート'!C123)</f>
        <v/>
      </c>
      <c r="C102" s="170" t="str">
        <f>IF('(入力①) 基本情報入力シート'!D123="","",'(入力①) 基本情報入力シート'!D123)</f>
        <v/>
      </c>
      <c r="D102" s="173" t="str">
        <f>IF('(入力①) 基本情報入力シート'!E123="","",'(入力①) 基本情報入力シート'!E123)</f>
        <v/>
      </c>
      <c r="E102" s="173" t="str">
        <f>IF('(入力①) 基本情報入力シート'!F123="","",'(入力①) 基本情報入力シート'!F123)</f>
        <v/>
      </c>
      <c r="F102" s="173" t="str">
        <f>IF('(入力①) 基本情報入力シート'!G123="","",'(入力①) 基本情報入力シート'!G123)</f>
        <v/>
      </c>
      <c r="G102" s="173" t="str">
        <f>IF('(入力①) 基本情報入力シート'!H123="","",'(入力①) 基本情報入力シート'!H123)</f>
        <v/>
      </c>
      <c r="H102" s="173" t="str">
        <f>IF('(入力①) 基本情報入力シート'!I123="","",'(入力①) 基本情報入力シート'!I123)</f>
        <v/>
      </c>
      <c r="I102" s="173" t="str">
        <f>IF('(入力①) 基本情報入力シート'!J123="","",'(入力①) 基本情報入力シート'!J123)</f>
        <v/>
      </c>
      <c r="J102" s="173" t="str">
        <f>IF('(入力①) 基本情報入力シート'!K123="","",'(入力①) 基本情報入力シート'!K123)</f>
        <v/>
      </c>
      <c r="K102" s="178" t="str">
        <f>IF('(入力①) 基本情報入力シート'!L123="","",'(入力①) 基本情報入力シート'!L123)</f>
        <v/>
      </c>
      <c r="L102" s="182" t="str">
        <f>IF('(入力①) 基本情報入力シート'!M123="","",'(入力①) 基本情報入力シート'!M123)</f>
        <v/>
      </c>
      <c r="M102" s="182" t="str">
        <f>IF('(入力①) 基本情報入力シート'!R123="","",'(入力①) 基本情報入力シート'!R123)</f>
        <v/>
      </c>
      <c r="N102" s="182" t="str">
        <f>IF('(入力①) 基本情報入力シート'!W123="","",'(入力①) 基本情報入力シート'!W123)</f>
        <v/>
      </c>
      <c r="O102" s="159" t="str">
        <f>IF('(入力①) 基本情報入力シート'!X123="","",'(入力①) 基本情報入力シート'!X123)</f>
        <v/>
      </c>
      <c r="P102" s="198" t="str">
        <f>IF('(入力①) 基本情報入力シート'!Y123="","",'(入力①) 基本情報入力シート'!Y123)</f>
        <v/>
      </c>
      <c r="Q102" s="204" t="str">
        <f>IF('(入力①) 基本情報入力シート'!Z123="","",'(入力①) 基本情報入力シート'!Z123)</f>
        <v/>
      </c>
      <c r="R102" s="252" t="str">
        <f>IF('(入力①) 基本情報入力シート'!AA123="","",'(入力①) 基本情報入力シート'!AA123)</f>
        <v/>
      </c>
      <c r="S102" s="255"/>
      <c r="T102" s="259"/>
      <c r="U102" s="263" t="str">
        <f>IF(P102="","",VLOOKUP(P102,'【参考】数式用'!$A$5:$I$38,MATCH(T102,'【参考】数式用'!$H$4:$I$4,0)+7,0))</f>
        <v/>
      </c>
      <c r="V102" s="269"/>
      <c r="W102" s="225" t="s">
        <v>249</v>
      </c>
      <c r="X102" s="274"/>
      <c r="Y102" s="232" t="s">
        <v>35</v>
      </c>
      <c r="Z102" s="274"/>
      <c r="AA102" s="233" t="s">
        <v>236</v>
      </c>
      <c r="AB102" s="274"/>
      <c r="AC102" s="232" t="s">
        <v>35</v>
      </c>
      <c r="AD102" s="274"/>
      <c r="AE102" s="232" t="s">
        <v>40</v>
      </c>
      <c r="AF102" s="237" t="s">
        <v>70</v>
      </c>
      <c r="AG102" s="238" t="str">
        <f t="shared" si="5"/>
        <v/>
      </c>
      <c r="AH102" s="279" t="s">
        <v>252</v>
      </c>
      <c r="AI102" s="244" t="str">
        <f t="shared" si="6"/>
        <v/>
      </c>
      <c r="AJ102" s="152"/>
      <c r="AK102" s="287" t="str">
        <f t="shared" si="7"/>
        <v>○</v>
      </c>
      <c r="AL102" s="288" t="str">
        <f t="shared" si="8"/>
        <v/>
      </c>
      <c r="AM102" s="289"/>
      <c r="AN102" s="289"/>
      <c r="AO102" s="289"/>
      <c r="AP102" s="289"/>
      <c r="AQ102" s="289"/>
      <c r="AR102" s="289"/>
      <c r="AS102" s="289"/>
      <c r="AT102" s="289"/>
      <c r="AU102" s="290"/>
    </row>
    <row r="103" spans="1:47" ht="33" customHeight="1">
      <c r="A103" s="159">
        <f t="shared" si="9"/>
        <v>92</v>
      </c>
      <c r="B103" s="165" t="str">
        <f>IF('(入力①) 基本情報入力シート'!C124="","",'(入力①) 基本情報入力シート'!C124)</f>
        <v/>
      </c>
      <c r="C103" s="170" t="str">
        <f>IF('(入力①) 基本情報入力シート'!D124="","",'(入力①) 基本情報入力シート'!D124)</f>
        <v/>
      </c>
      <c r="D103" s="173" t="str">
        <f>IF('(入力①) 基本情報入力シート'!E124="","",'(入力①) 基本情報入力シート'!E124)</f>
        <v/>
      </c>
      <c r="E103" s="173" t="str">
        <f>IF('(入力①) 基本情報入力シート'!F124="","",'(入力①) 基本情報入力シート'!F124)</f>
        <v/>
      </c>
      <c r="F103" s="173" t="str">
        <f>IF('(入力①) 基本情報入力シート'!G124="","",'(入力①) 基本情報入力シート'!G124)</f>
        <v/>
      </c>
      <c r="G103" s="173" t="str">
        <f>IF('(入力①) 基本情報入力シート'!H124="","",'(入力①) 基本情報入力シート'!H124)</f>
        <v/>
      </c>
      <c r="H103" s="173" t="str">
        <f>IF('(入力①) 基本情報入力シート'!I124="","",'(入力①) 基本情報入力シート'!I124)</f>
        <v/>
      </c>
      <c r="I103" s="173" t="str">
        <f>IF('(入力①) 基本情報入力シート'!J124="","",'(入力①) 基本情報入力シート'!J124)</f>
        <v/>
      </c>
      <c r="J103" s="173" t="str">
        <f>IF('(入力①) 基本情報入力シート'!K124="","",'(入力①) 基本情報入力シート'!K124)</f>
        <v/>
      </c>
      <c r="K103" s="178" t="str">
        <f>IF('(入力①) 基本情報入力シート'!L124="","",'(入力①) 基本情報入力シート'!L124)</f>
        <v/>
      </c>
      <c r="L103" s="182" t="str">
        <f>IF('(入力①) 基本情報入力シート'!M124="","",'(入力①) 基本情報入力シート'!M124)</f>
        <v/>
      </c>
      <c r="M103" s="182" t="str">
        <f>IF('(入力①) 基本情報入力シート'!R124="","",'(入力①) 基本情報入力シート'!R124)</f>
        <v/>
      </c>
      <c r="N103" s="182" t="str">
        <f>IF('(入力①) 基本情報入力シート'!W124="","",'(入力①) 基本情報入力シート'!W124)</f>
        <v/>
      </c>
      <c r="O103" s="159" t="str">
        <f>IF('(入力①) 基本情報入力シート'!X124="","",'(入力①) 基本情報入力シート'!X124)</f>
        <v/>
      </c>
      <c r="P103" s="198" t="str">
        <f>IF('(入力①) 基本情報入力シート'!Y124="","",'(入力①) 基本情報入力シート'!Y124)</f>
        <v/>
      </c>
      <c r="Q103" s="204" t="str">
        <f>IF('(入力①) 基本情報入力シート'!Z124="","",'(入力①) 基本情報入力シート'!Z124)</f>
        <v/>
      </c>
      <c r="R103" s="252" t="str">
        <f>IF('(入力①) 基本情報入力シート'!AA124="","",'(入力①) 基本情報入力シート'!AA124)</f>
        <v/>
      </c>
      <c r="S103" s="255"/>
      <c r="T103" s="259"/>
      <c r="U103" s="263" t="str">
        <f>IF(P103="","",VLOOKUP(P103,'【参考】数式用'!$A$5:$I$38,MATCH(T103,'【参考】数式用'!$H$4:$I$4,0)+7,0))</f>
        <v/>
      </c>
      <c r="V103" s="269"/>
      <c r="W103" s="225" t="s">
        <v>249</v>
      </c>
      <c r="X103" s="274"/>
      <c r="Y103" s="232" t="s">
        <v>35</v>
      </c>
      <c r="Z103" s="274"/>
      <c r="AA103" s="233" t="s">
        <v>236</v>
      </c>
      <c r="AB103" s="274"/>
      <c r="AC103" s="232" t="s">
        <v>35</v>
      </c>
      <c r="AD103" s="274"/>
      <c r="AE103" s="232" t="s">
        <v>40</v>
      </c>
      <c r="AF103" s="237" t="s">
        <v>70</v>
      </c>
      <c r="AG103" s="238" t="str">
        <f t="shared" si="5"/>
        <v/>
      </c>
      <c r="AH103" s="279" t="s">
        <v>252</v>
      </c>
      <c r="AI103" s="244" t="str">
        <f t="shared" si="6"/>
        <v/>
      </c>
      <c r="AJ103" s="152"/>
      <c r="AK103" s="287" t="str">
        <f t="shared" si="7"/>
        <v>○</v>
      </c>
      <c r="AL103" s="288" t="str">
        <f t="shared" si="8"/>
        <v/>
      </c>
      <c r="AM103" s="289"/>
      <c r="AN103" s="289"/>
      <c r="AO103" s="289"/>
      <c r="AP103" s="289"/>
      <c r="AQ103" s="289"/>
      <c r="AR103" s="289"/>
      <c r="AS103" s="289"/>
      <c r="AT103" s="289"/>
      <c r="AU103" s="290"/>
    </row>
    <row r="104" spans="1:47" ht="33" customHeight="1">
      <c r="A104" s="159">
        <f t="shared" si="9"/>
        <v>93</v>
      </c>
      <c r="B104" s="165" t="str">
        <f>IF('(入力①) 基本情報入力シート'!C125="","",'(入力①) 基本情報入力シート'!C125)</f>
        <v/>
      </c>
      <c r="C104" s="170" t="str">
        <f>IF('(入力①) 基本情報入力シート'!D125="","",'(入力①) 基本情報入力シート'!D125)</f>
        <v/>
      </c>
      <c r="D104" s="173" t="str">
        <f>IF('(入力①) 基本情報入力シート'!E125="","",'(入力①) 基本情報入力シート'!E125)</f>
        <v/>
      </c>
      <c r="E104" s="173" t="str">
        <f>IF('(入力①) 基本情報入力シート'!F125="","",'(入力①) 基本情報入力シート'!F125)</f>
        <v/>
      </c>
      <c r="F104" s="173" t="str">
        <f>IF('(入力①) 基本情報入力シート'!G125="","",'(入力①) 基本情報入力シート'!G125)</f>
        <v/>
      </c>
      <c r="G104" s="173" t="str">
        <f>IF('(入力①) 基本情報入力シート'!H125="","",'(入力①) 基本情報入力シート'!H125)</f>
        <v/>
      </c>
      <c r="H104" s="173" t="str">
        <f>IF('(入力①) 基本情報入力シート'!I125="","",'(入力①) 基本情報入力シート'!I125)</f>
        <v/>
      </c>
      <c r="I104" s="173" t="str">
        <f>IF('(入力①) 基本情報入力シート'!J125="","",'(入力①) 基本情報入力シート'!J125)</f>
        <v/>
      </c>
      <c r="J104" s="173" t="str">
        <f>IF('(入力①) 基本情報入力シート'!K125="","",'(入力①) 基本情報入力シート'!K125)</f>
        <v/>
      </c>
      <c r="K104" s="178" t="str">
        <f>IF('(入力①) 基本情報入力シート'!L125="","",'(入力①) 基本情報入力シート'!L125)</f>
        <v/>
      </c>
      <c r="L104" s="182" t="str">
        <f>IF('(入力①) 基本情報入力シート'!M125="","",'(入力①) 基本情報入力シート'!M125)</f>
        <v/>
      </c>
      <c r="M104" s="182" t="str">
        <f>IF('(入力①) 基本情報入力シート'!R125="","",'(入力①) 基本情報入力シート'!R125)</f>
        <v/>
      </c>
      <c r="N104" s="182" t="str">
        <f>IF('(入力①) 基本情報入力シート'!W125="","",'(入力①) 基本情報入力シート'!W125)</f>
        <v/>
      </c>
      <c r="O104" s="159" t="str">
        <f>IF('(入力①) 基本情報入力シート'!X125="","",'(入力①) 基本情報入力シート'!X125)</f>
        <v/>
      </c>
      <c r="P104" s="198" t="str">
        <f>IF('(入力①) 基本情報入力シート'!Y125="","",'(入力①) 基本情報入力シート'!Y125)</f>
        <v/>
      </c>
      <c r="Q104" s="204" t="str">
        <f>IF('(入力①) 基本情報入力シート'!Z125="","",'(入力①) 基本情報入力シート'!Z125)</f>
        <v/>
      </c>
      <c r="R104" s="252" t="str">
        <f>IF('(入力①) 基本情報入力シート'!AA125="","",'(入力①) 基本情報入力シート'!AA125)</f>
        <v/>
      </c>
      <c r="S104" s="255"/>
      <c r="T104" s="259"/>
      <c r="U104" s="263" t="str">
        <f>IF(P104="","",VLOOKUP(P104,'【参考】数式用'!$A$5:$I$38,MATCH(T104,'【参考】数式用'!$H$4:$I$4,0)+7,0))</f>
        <v/>
      </c>
      <c r="V104" s="269"/>
      <c r="W104" s="225" t="s">
        <v>249</v>
      </c>
      <c r="X104" s="274"/>
      <c r="Y104" s="232" t="s">
        <v>35</v>
      </c>
      <c r="Z104" s="274"/>
      <c r="AA104" s="233" t="s">
        <v>236</v>
      </c>
      <c r="AB104" s="274"/>
      <c r="AC104" s="232" t="s">
        <v>35</v>
      </c>
      <c r="AD104" s="274"/>
      <c r="AE104" s="232" t="s">
        <v>40</v>
      </c>
      <c r="AF104" s="237" t="s">
        <v>70</v>
      </c>
      <c r="AG104" s="238" t="str">
        <f t="shared" si="5"/>
        <v/>
      </c>
      <c r="AH104" s="279" t="s">
        <v>252</v>
      </c>
      <c r="AI104" s="244" t="str">
        <f t="shared" si="6"/>
        <v/>
      </c>
      <c r="AJ104" s="152"/>
      <c r="AK104" s="287" t="str">
        <f t="shared" si="7"/>
        <v>○</v>
      </c>
      <c r="AL104" s="288" t="str">
        <f t="shared" si="8"/>
        <v/>
      </c>
      <c r="AM104" s="289"/>
      <c r="AN104" s="289"/>
      <c r="AO104" s="289"/>
      <c r="AP104" s="289"/>
      <c r="AQ104" s="289"/>
      <c r="AR104" s="289"/>
      <c r="AS104" s="289"/>
      <c r="AT104" s="289"/>
      <c r="AU104" s="290"/>
    </row>
    <row r="105" spans="1:47" ht="33" customHeight="1">
      <c r="A105" s="159">
        <f t="shared" si="9"/>
        <v>94</v>
      </c>
      <c r="B105" s="165" t="str">
        <f>IF('(入力①) 基本情報入力シート'!C126="","",'(入力①) 基本情報入力シート'!C126)</f>
        <v/>
      </c>
      <c r="C105" s="170" t="str">
        <f>IF('(入力①) 基本情報入力シート'!D126="","",'(入力①) 基本情報入力シート'!D126)</f>
        <v/>
      </c>
      <c r="D105" s="173" t="str">
        <f>IF('(入力①) 基本情報入力シート'!E126="","",'(入力①) 基本情報入力シート'!E126)</f>
        <v/>
      </c>
      <c r="E105" s="173" t="str">
        <f>IF('(入力①) 基本情報入力シート'!F126="","",'(入力①) 基本情報入力シート'!F126)</f>
        <v/>
      </c>
      <c r="F105" s="173" t="str">
        <f>IF('(入力①) 基本情報入力シート'!G126="","",'(入力①) 基本情報入力シート'!G126)</f>
        <v/>
      </c>
      <c r="G105" s="173" t="str">
        <f>IF('(入力①) 基本情報入力シート'!H126="","",'(入力①) 基本情報入力シート'!H126)</f>
        <v/>
      </c>
      <c r="H105" s="173" t="str">
        <f>IF('(入力①) 基本情報入力シート'!I126="","",'(入力①) 基本情報入力シート'!I126)</f>
        <v/>
      </c>
      <c r="I105" s="173" t="str">
        <f>IF('(入力①) 基本情報入力シート'!J126="","",'(入力①) 基本情報入力シート'!J126)</f>
        <v/>
      </c>
      <c r="J105" s="173" t="str">
        <f>IF('(入力①) 基本情報入力シート'!K126="","",'(入力①) 基本情報入力シート'!K126)</f>
        <v/>
      </c>
      <c r="K105" s="178" t="str">
        <f>IF('(入力①) 基本情報入力シート'!L126="","",'(入力①) 基本情報入力シート'!L126)</f>
        <v/>
      </c>
      <c r="L105" s="182" t="str">
        <f>IF('(入力①) 基本情報入力シート'!M126="","",'(入力①) 基本情報入力シート'!M126)</f>
        <v/>
      </c>
      <c r="M105" s="182" t="str">
        <f>IF('(入力①) 基本情報入力シート'!R126="","",'(入力①) 基本情報入力シート'!R126)</f>
        <v/>
      </c>
      <c r="N105" s="182" t="str">
        <f>IF('(入力①) 基本情報入力シート'!W126="","",'(入力①) 基本情報入力シート'!W126)</f>
        <v/>
      </c>
      <c r="O105" s="159" t="str">
        <f>IF('(入力①) 基本情報入力シート'!X126="","",'(入力①) 基本情報入力シート'!X126)</f>
        <v/>
      </c>
      <c r="P105" s="198" t="str">
        <f>IF('(入力①) 基本情報入力シート'!Y126="","",'(入力①) 基本情報入力シート'!Y126)</f>
        <v/>
      </c>
      <c r="Q105" s="204" t="str">
        <f>IF('(入力①) 基本情報入力シート'!Z126="","",'(入力①) 基本情報入力シート'!Z126)</f>
        <v/>
      </c>
      <c r="R105" s="252" t="str">
        <f>IF('(入力①) 基本情報入力シート'!AA126="","",'(入力①) 基本情報入力シート'!AA126)</f>
        <v/>
      </c>
      <c r="S105" s="255"/>
      <c r="T105" s="259"/>
      <c r="U105" s="263" t="str">
        <f>IF(P105="","",VLOOKUP(P105,'【参考】数式用'!$A$5:$I$38,MATCH(T105,'【参考】数式用'!$H$4:$I$4,0)+7,0))</f>
        <v/>
      </c>
      <c r="V105" s="269"/>
      <c r="W105" s="225" t="s">
        <v>249</v>
      </c>
      <c r="X105" s="274"/>
      <c r="Y105" s="232" t="s">
        <v>35</v>
      </c>
      <c r="Z105" s="274"/>
      <c r="AA105" s="233" t="s">
        <v>236</v>
      </c>
      <c r="AB105" s="274"/>
      <c r="AC105" s="232" t="s">
        <v>35</v>
      </c>
      <c r="AD105" s="274"/>
      <c r="AE105" s="232" t="s">
        <v>40</v>
      </c>
      <c r="AF105" s="237" t="s">
        <v>70</v>
      </c>
      <c r="AG105" s="238" t="str">
        <f t="shared" si="5"/>
        <v/>
      </c>
      <c r="AH105" s="279" t="s">
        <v>252</v>
      </c>
      <c r="AI105" s="244" t="str">
        <f t="shared" si="6"/>
        <v/>
      </c>
      <c r="AJ105" s="152"/>
      <c r="AK105" s="287" t="str">
        <f t="shared" si="7"/>
        <v>○</v>
      </c>
      <c r="AL105" s="288" t="str">
        <f t="shared" si="8"/>
        <v/>
      </c>
      <c r="AM105" s="289"/>
      <c r="AN105" s="289"/>
      <c r="AO105" s="289"/>
      <c r="AP105" s="289"/>
      <c r="AQ105" s="289"/>
      <c r="AR105" s="289"/>
      <c r="AS105" s="289"/>
      <c r="AT105" s="289"/>
      <c r="AU105" s="290"/>
    </row>
    <row r="106" spans="1:47" ht="33" customHeight="1">
      <c r="A106" s="159">
        <f t="shared" si="9"/>
        <v>95</v>
      </c>
      <c r="B106" s="165" t="str">
        <f>IF('(入力①) 基本情報入力シート'!C127="","",'(入力①) 基本情報入力シート'!C127)</f>
        <v/>
      </c>
      <c r="C106" s="170" t="str">
        <f>IF('(入力①) 基本情報入力シート'!D127="","",'(入力①) 基本情報入力シート'!D127)</f>
        <v/>
      </c>
      <c r="D106" s="173" t="str">
        <f>IF('(入力①) 基本情報入力シート'!E127="","",'(入力①) 基本情報入力シート'!E127)</f>
        <v/>
      </c>
      <c r="E106" s="173" t="str">
        <f>IF('(入力①) 基本情報入力シート'!F127="","",'(入力①) 基本情報入力シート'!F127)</f>
        <v/>
      </c>
      <c r="F106" s="173" t="str">
        <f>IF('(入力①) 基本情報入力シート'!G127="","",'(入力①) 基本情報入力シート'!G127)</f>
        <v/>
      </c>
      <c r="G106" s="173" t="str">
        <f>IF('(入力①) 基本情報入力シート'!H127="","",'(入力①) 基本情報入力シート'!H127)</f>
        <v/>
      </c>
      <c r="H106" s="173" t="str">
        <f>IF('(入力①) 基本情報入力シート'!I127="","",'(入力①) 基本情報入力シート'!I127)</f>
        <v/>
      </c>
      <c r="I106" s="173" t="str">
        <f>IF('(入力①) 基本情報入力シート'!J127="","",'(入力①) 基本情報入力シート'!J127)</f>
        <v/>
      </c>
      <c r="J106" s="173" t="str">
        <f>IF('(入力①) 基本情報入力シート'!K127="","",'(入力①) 基本情報入力シート'!K127)</f>
        <v/>
      </c>
      <c r="K106" s="178" t="str">
        <f>IF('(入力①) 基本情報入力シート'!L127="","",'(入力①) 基本情報入力シート'!L127)</f>
        <v/>
      </c>
      <c r="L106" s="182" t="str">
        <f>IF('(入力①) 基本情報入力シート'!M127="","",'(入力①) 基本情報入力シート'!M127)</f>
        <v/>
      </c>
      <c r="M106" s="182" t="str">
        <f>IF('(入力①) 基本情報入力シート'!R127="","",'(入力①) 基本情報入力シート'!R127)</f>
        <v/>
      </c>
      <c r="N106" s="182" t="str">
        <f>IF('(入力①) 基本情報入力シート'!W127="","",'(入力①) 基本情報入力シート'!W127)</f>
        <v/>
      </c>
      <c r="O106" s="159" t="str">
        <f>IF('(入力①) 基本情報入力シート'!X127="","",'(入力①) 基本情報入力シート'!X127)</f>
        <v/>
      </c>
      <c r="P106" s="198" t="str">
        <f>IF('(入力①) 基本情報入力シート'!Y127="","",'(入力①) 基本情報入力シート'!Y127)</f>
        <v/>
      </c>
      <c r="Q106" s="204" t="str">
        <f>IF('(入力①) 基本情報入力シート'!Z127="","",'(入力①) 基本情報入力シート'!Z127)</f>
        <v/>
      </c>
      <c r="R106" s="252" t="str">
        <f>IF('(入力①) 基本情報入力シート'!AA127="","",'(入力①) 基本情報入力シート'!AA127)</f>
        <v/>
      </c>
      <c r="S106" s="255"/>
      <c r="T106" s="259"/>
      <c r="U106" s="263" t="str">
        <f>IF(P106="","",VLOOKUP(P106,'【参考】数式用'!$A$5:$I$38,MATCH(T106,'【参考】数式用'!$H$4:$I$4,0)+7,0))</f>
        <v/>
      </c>
      <c r="V106" s="269"/>
      <c r="W106" s="225" t="s">
        <v>249</v>
      </c>
      <c r="X106" s="274"/>
      <c r="Y106" s="232" t="s">
        <v>35</v>
      </c>
      <c r="Z106" s="274"/>
      <c r="AA106" s="233" t="s">
        <v>236</v>
      </c>
      <c r="AB106" s="274"/>
      <c r="AC106" s="232" t="s">
        <v>35</v>
      </c>
      <c r="AD106" s="274"/>
      <c r="AE106" s="232" t="s">
        <v>40</v>
      </c>
      <c r="AF106" s="237" t="s">
        <v>70</v>
      </c>
      <c r="AG106" s="238" t="str">
        <f t="shared" si="5"/>
        <v/>
      </c>
      <c r="AH106" s="279" t="s">
        <v>252</v>
      </c>
      <c r="AI106" s="244" t="str">
        <f t="shared" si="6"/>
        <v/>
      </c>
      <c r="AJ106" s="152"/>
      <c r="AK106" s="287" t="str">
        <f t="shared" si="7"/>
        <v>○</v>
      </c>
      <c r="AL106" s="288" t="str">
        <f t="shared" si="8"/>
        <v/>
      </c>
      <c r="AM106" s="289"/>
      <c r="AN106" s="289"/>
      <c r="AO106" s="289"/>
      <c r="AP106" s="289"/>
      <c r="AQ106" s="289"/>
      <c r="AR106" s="289"/>
      <c r="AS106" s="289"/>
      <c r="AT106" s="289"/>
      <c r="AU106" s="290"/>
    </row>
    <row r="107" spans="1:47" ht="33" customHeight="1">
      <c r="A107" s="159">
        <f t="shared" si="9"/>
        <v>96</v>
      </c>
      <c r="B107" s="165" t="str">
        <f>IF('(入力①) 基本情報入力シート'!C128="","",'(入力①) 基本情報入力シート'!C128)</f>
        <v/>
      </c>
      <c r="C107" s="170" t="str">
        <f>IF('(入力①) 基本情報入力シート'!D128="","",'(入力①) 基本情報入力シート'!D128)</f>
        <v/>
      </c>
      <c r="D107" s="173" t="str">
        <f>IF('(入力①) 基本情報入力シート'!E128="","",'(入力①) 基本情報入力シート'!E128)</f>
        <v/>
      </c>
      <c r="E107" s="173" t="str">
        <f>IF('(入力①) 基本情報入力シート'!F128="","",'(入力①) 基本情報入力シート'!F128)</f>
        <v/>
      </c>
      <c r="F107" s="173" t="str">
        <f>IF('(入力①) 基本情報入力シート'!G128="","",'(入力①) 基本情報入力シート'!G128)</f>
        <v/>
      </c>
      <c r="G107" s="173" t="str">
        <f>IF('(入力①) 基本情報入力シート'!H128="","",'(入力①) 基本情報入力シート'!H128)</f>
        <v/>
      </c>
      <c r="H107" s="173" t="str">
        <f>IF('(入力①) 基本情報入力シート'!I128="","",'(入力①) 基本情報入力シート'!I128)</f>
        <v/>
      </c>
      <c r="I107" s="173" t="str">
        <f>IF('(入力①) 基本情報入力シート'!J128="","",'(入力①) 基本情報入力シート'!J128)</f>
        <v/>
      </c>
      <c r="J107" s="173" t="str">
        <f>IF('(入力①) 基本情報入力シート'!K128="","",'(入力①) 基本情報入力シート'!K128)</f>
        <v/>
      </c>
      <c r="K107" s="178" t="str">
        <f>IF('(入力①) 基本情報入力シート'!L128="","",'(入力①) 基本情報入力シート'!L128)</f>
        <v/>
      </c>
      <c r="L107" s="182" t="str">
        <f>IF('(入力①) 基本情報入力シート'!M128="","",'(入力①) 基本情報入力シート'!M128)</f>
        <v/>
      </c>
      <c r="M107" s="182" t="str">
        <f>IF('(入力①) 基本情報入力シート'!R128="","",'(入力①) 基本情報入力シート'!R128)</f>
        <v/>
      </c>
      <c r="N107" s="182" t="str">
        <f>IF('(入力①) 基本情報入力シート'!W128="","",'(入力①) 基本情報入力シート'!W128)</f>
        <v/>
      </c>
      <c r="O107" s="159" t="str">
        <f>IF('(入力①) 基本情報入力シート'!X128="","",'(入力①) 基本情報入力シート'!X128)</f>
        <v/>
      </c>
      <c r="P107" s="198" t="str">
        <f>IF('(入力①) 基本情報入力シート'!Y128="","",'(入力①) 基本情報入力シート'!Y128)</f>
        <v/>
      </c>
      <c r="Q107" s="204" t="str">
        <f>IF('(入力①) 基本情報入力シート'!Z128="","",'(入力①) 基本情報入力シート'!Z128)</f>
        <v/>
      </c>
      <c r="R107" s="252" t="str">
        <f>IF('(入力①) 基本情報入力シート'!AA128="","",'(入力①) 基本情報入力シート'!AA128)</f>
        <v/>
      </c>
      <c r="S107" s="255"/>
      <c r="T107" s="259"/>
      <c r="U107" s="263" t="str">
        <f>IF(P107="","",VLOOKUP(P107,'【参考】数式用'!$A$5:$I$38,MATCH(T107,'【参考】数式用'!$H$4:$I$4,0)+7,0))</f>
        <v/>
      </c>
      <c r="V107" s="269"/>
      <c r="W107" s="225" t="s">
        <v>249</v>
      </c>
      <c r="X107" s="274"/>
      <c r="Y107" s="232" t="s">
        <v>35</v>
      </c>
      <c r="Z107" s="274"/>
      <c r="AA107" s="233" t="s">
        <v>236</v>
      </c>
      <c r="AB107" s="274"/>
      <c r="AC107" s="232" t="s">
        <v>35</v>
      </c>
      <c r="AD107" s="274"/>
      <c r="AE107" s="232" t="s">
        <v>40</v>
      </c>
      <c r="AF107" s="237" t="s">
        <v>70</v>
      </c>
      <c r="AG107" s="238" t="str">
        <f t="shared" si="5"/>
        <v/>
      </c>
      <c r="AH107" s="279" t="s">
        <v>252</v>
      </c>
      <c r="AI107" s="244" t="str">
        <f t="shared" si="6"/>
        <v/>
      </c>
      <c r="AJ107" s="152"/>
      <c r="AK107" s="287" t="str">
        <f t="shared" si="7"/>
        <v>○</v>
      </c>
      <c r="AL107" s="288" t="str">
        <f t="shared" si="8"/>
        <v/>
      </c>
      <c r="AM107" s="289"/>
      <c r="AN107" s="289"/>
      <c r="AO107" s="289"/>
      <c r="AP107" s="289"/>
      <c r="AQ107" s="289"/>
      <c r="AR107" s="289"/>
      <c r="AS107" s="289"/>
      <c r="AT107" s="289"/>
      <c r="AU107" s="290"/>
    </row>
    <row r="108" spans="1:47" ht="33" customHeight="1">
      <c r="A108" s="159">
        <f t="shared" si="9"/>
        <v>97</v>
      </c>
      <c r="B108" s="165" t="str">
        <f>IF('(入力①) 基本情報入力シート'!C129="","",'(入力①) 基本情報入力シート'!C129)</f>
        <v/>
      </c>
      <c r="C108" s="170" t="str">
        <f>IF('(入力①) 基本情報入力シート'!D129="","",'(入力①) 基本情報入力シート'!D129)</f>
        <v/>
      </c>
      <c r="D108" s="173" t="str">
        <f>IF('(入力①) 基本情報入力シート'!E129="","",'(入力①) 基本情報入力シート'!E129)</f>
        <v/>
      </c>
      <c r="E108" s="173" t="str">
        <f>IF('(入力①) 基本情報入力シート'!F129="","",'(入力①) 基本情報入力シート'!F129)</f>
        <v/>
      </c>
      <c r="F108" s="173" t="str">
        <f>IF('(入力①) 基本情報入力シート'!G129="","",'(入力①) 基本情報入力シート'!G129)</f>
        <v/>
      </c>
      <c r="G108" s="173" t="str">
        <f>IF('(入力①) 基本情報入力シート'!H129="","",'(入力①) 基本情報入力シート'!H129)</f>
        <v/>
      </c>
      <c r="H108" s="173" t="str">
        <f>IF('(入力①) 基本情報入力シート'!I129="","",'(入力①) 基本情報入力シート'!I129)</f>
        <v/>
      </c>
      <c r="I108" s="173" t="str">
        <f>IF('(入力①) 基本情報入力シート'!J129="","",'(入力①) 基本情報入力シート'!J129)</f>
        <v/>
      </c>
      <c r="J108" s="173" t="str">
        <f>IF('(入力①) 基本情報入力シート'!K129="","",'(入力①) 基本情報入力シート'!K129)</f>
        <v/>
      </c>
      <c r="K108" s="178" t="str">
        <f>IF('(入力①) 基本情報入力シート'!L129="","",'(入力①) 基本情報入力シート'!L129)</f>
        <v/>
      </c>
      <c r="L108" s="182" t="str">
        <f>IF('(入力①) 基本情報入力シート'!M129="","",'(入力①) 基本情報入力シート'!M129)</f>
        <v/>
      </c>
      <c r="M108" s="182" t="str">
        <f>IF('(入力①) 基本情報入力シート'!R129="","",'(入力①) 基本情報入力シート'!R129)</f>
        <v/>
      </c>
      <c r="N108" s="182" t="str">
        <f>IF('(入力①) 基本情報入力シート'!W129="","",'(入力①) 基本情報入力シート'!W129)</f>
        <v/>
      </c>
      <c r="O108" s="159" t="str">
        <f>IF('(入力①) 基本情報入力シート'!X129="","",'(入力①) 基本情報入力シート'!X129)</f>
        <v/>
      </c>
      <c r="P108" s="198" t="str">
        <f>IF('(入力①) 基本情報入力シート'!Y129="","",'(入力①) 基本情報入力シート'!Y129)</f>
        <v/>
      </c>
      <c r="Q108" s="204" t="str">
        <f>IF('(入力①) 基本情報入力シート'!Z129="","",'(入力①) 基本情報入力シート'!Z129)</f>
        <v/>
      </c>
      <c r="R108" s="252" t="str">
        <f>IF('(入力①) 基本情報入力シート'!AA129="","",'(入力①) 基本情報入力シート'!AA129)</f>
        <v/>
      </c>
      <c r="S108" s="255"/>
      <c r="T108" s="259"/>
      <c r="U108" s="263" t="str">
        <f>IF(P108="","",VLOOKUP(P108,'【参考】数式用'!$A$5:$I$38,MATCH(T108,'【参考】数式用'!$H$4:$I$4,0)+7,0))</f>
        <v/>
      </c>
      <c r="V108" s="269"/>
      <c r="W108" s="225" t="s">
        <v>249</v>
      </c>
      <c r="X108" s="274"/>
      <c r="Y108" s="232" t="s">
        <v>35</v>
      </c>
      <c r="Z108" s="274"/>
      <c r="AA108" s="233" t="s">
        <v>236</v>
      </c>
      <c r="AB108" s="274"/>
      <c r="AC108" s="232" t="s">
        <v>35</v>
      </c>
      <c r="AD108" s="274"/>
      <c r="AE108" s="232" t="s">
        <v>40</v>
      </c>
      <c r="AF108" s="237" t="s">
        <v>70</v>
      </c>
      <c r="AG108" s="238" t="str">
        <f t="shared" si="5"/>
        <v/>
      </c>
      <c r="AH108" s="279" t="s">
        <v>252</v>
      </c>
      <c r="AI108" s="244" t="str">
        <f t="shared" si="6"/>
        <v/>
      </c>
      <c r="AJ108" s="152"/>
      <c r="AK108" s="287" t="str">
        <f t="shared" si="7"/>
        <v>○</v>
      </c>
      <c r="AL108" s="288" t="str">
        <f t="shared" si="8"/>
        <v/>
      </c>
      <c r="AM108" s="289"/>
      <c r="AN108" s="289"/>
      <c r="AO108" s="289"/>
      <c r="AP108" s="289"/>
      <c r="AQ108" s="289"/>
      <c r="AR108" s="289"/>
      <c r="AS108" s="289"/>
      <c r="AT108" s="289"/>
      <c r="AU108" s="290"/>
    </row>
    <row r="109" spans="1:47" ht="33" customHeight="1">
      <c r="A109" s="159">
        <f t="shared" si="9"/>
        <v>98</v>
      </c>
      <c r="B109" s="165" t="str">
        <f>IF('(入力①) 基本情報入力シート'!C130="","",'(入力①) 基本情報入力シート'!C130)</f>
        <v/>
      </c>
      <c r="C109" s="170" t="str">
        <f>IF('(入力①) 基本情報入力シート'!D130="","",'(入力①) 基本情報入力シート'!D130)</f>
        <v/>
      </c>
      <c r="D109" s="173" t="str">
        <f>IF('(入力①) 基本情報入力シート'!E130="","",'(入力①) 基本情報入力シート'!E130)</f>
        <v/>
      </c>
      <c r="E109" s="173" t="str">
        <f>IF('(入力①) 基本情報入力シート'!F130="","",'(入力①) 基本情報入力シート'!F130)</f>
        <v/>
      </c>
      <c r="F109" s="173" t="str">
        <f>IF('(入力①) 基本情報入力シート'!G130="","",'(入力①) 基本情報入力シート'!G130)</f>
        <v/>
      </c>
      <c r="G109" s="173" t="str">
        <f>IF('(入力①) 基本情報入力シート'!H130="","",'(入力①) 基本情報入力シート'!H130)</f>
        <v/>
      </c>
      <c r="H109" s="173" t="str">
        <f>IF('(入力①) 基本情報入力シート'!I130="","",'(入力①) 基本情報入力シート'!I130)</f>
        <v/>
      </c>
      <c r="I109" s="173" t="str">
        <f>IF('(入力①) 基本情報入力シート'!J130="","",'(入力①) 基本情報入力シート'!J130)</f>
        <v/>
      </c>
      <c r="J109" s="173" t="str">
        <f>IF('(入力①) 基本情報入力シート'!K130="","",'(入力①) 基本情報入力シート'!K130)</f>
        <v/>
      </c>
      <c r="K109" s="178" t="str">
        <f>IF('(入力①) 基本情報入力シート'!L130="","",'(入力①) 基本情報入力シート'!L130)</f>
        <v/>
      </c>
      <c r="L109" s="182" t="str">
        <f>IF('(入力①) 基本情報入力シート'!M130="","",'(入力①) 基本情報入力シート'!M130)</f>
        <v/>
      </c>
      <c r="M109" s="182" t="str">
        <f>IF('(入力①) 基本情報入力シート'!R130="","",'(入力①) 基本情報入力シート'!R130)</f>
        <v/>
      </c>
      <c r="N109" s="182" t="str">
        <f>IF('(入力①) 基本情報入力シート'!W130="","",'(入力①) 基本情報入力シート'!W130)</f>
        <v/>
      </c>
      <c r="O109" s="159" t="str">
        <f>IF('(入力①) 基本情報入力シート'!X130="","",'(入力①) 基本情報入力シート'!X130)</f>
        <v/>
      </c>
      <c r="P109" s="198" t="str">
        <f>IF('(入力①) 基本情報入力シート'!Y130="","",'(入力①) 基本情報入力シート'!Y130)</f>
        <v/>
      </c>
      <c r="Q109" s="204" t="str">
        <f>IF('(入力①) 基本情報入力シート'!Z130="","",'(入力①) 基本情報入力シート'!Z130)</f>
        <v/>
      </c>
      <c r="R109" s="252" t="str">
        <f>IF('(入力①) 基本情報入力シート'!AA130="","",'(入力①) 基本情報入力シート'!AA130)</f>
        <v/>
      </c>
      <c r="S109" s="255"/>
      <c r="T109" s="259"/>
      <c r="U109" s="263" t="str">
        <f>IF(P109="","",VLOOKUP(P109,'【参考】数式用'!$A$5:$I$38,MATCH(T109,'【参考】数式用'!$H$4:$I$4,0)+7,0))</f>
        <v/>
      </c>
      <c r="V109" s="269"/>
      <c r="W109" s="225" t="s">
        <v>249</v>
      </c>
      <c r="X109" s="274"/>
      <c r="Y109" s="232" t="s">
        <v>35</v>
      </c>
      <c r="Z109" s="274"/>
      <c r="AA109" s="233" t="s">
        <v>236</v>
      </c>
      <c r="AB109" s="274"/>
      <c r="AC109" s="232" t="s">
        <v>35</v>
      </c>
      <c r="AD109" s="274"/>
      <c r="AE109" s="232" t="s">
        <v>40</v>
      </c>
      <c r="AF109" s="237" t="s">
        <v>70</v>
      </c>
      <c r="AG109" s="238" t="str">
        <f t="shared" si="5"/>
        <v/>
      </c>
      <c r="AH109" s="279" t="s">
        <v>252</v>
      </c>
      <c r="AI109" s="244" t="str">
        <f t="shared" si="6"/>
        <v/>
      </c>
      <c r="AJ109" s="152"/>
      <c r="AK109" s="287" t="str">
        <f t="shared" si="7"/>
        <v>○</v>
      </c>
      <c r="AL109" s="288" t="str">
        <f t="shared" si="8"/>
        <v/>
      </c>
      <c r="AM109" s="289"/>
      <c r="AN109" s="289"/>
      <c r="AO109" s="289"/>
      <c r="AP109" s="289"/>
      <c r="AQ109" s="289"/>
      <c r="AR109" s="289"/>
      <c r="AS109" s="289"/>
      <c r="AT109" s="289"/>
      <c r="AU109" s="290"/>
    </row>
    <row r="110" spans="1:47" ht="33" customHeight="1">
      <c r="A110" s="159">
        <f t="shared" si="9"/>
        <v>99</v>
      </c>
      <c r="B110" s="165" t="str">
        <f>IF('(入力①) 基本情報入力シート'!C131="","",'(入力①) 基本情報入力シート'!C131)</f>
        <v/>
      </c>
      <c r="C110" s="170" t="str">
        <f>IF('(入力①) 基本情報入力シート'!D131="","",'(入力①) 基本情報入力シート'!D131)</f>
        <v/>
      </c>
      <c r="D110" s="173" t="str">
        <f>IF('(入力①) 基本情報入力シート'!E131="","",'(入力①) 基本情報入力シート'!E131)</f>
        <v/>
      </c>
      <c r="E110" s="173" t="str">
        <f>IF('(入力①) 基本情報入力シート'!F131="","",'(入力①) 基本情報入力シート'!F131)</f>
        <v/>
      </c>
      <c r="F110" s="173" t="str">
        <f>IF('(入力①) 基本情報入力シート'!G131="","",'(入力①) 基本情報入力シート'!G131)</f>
        <v/>
      </c>
      <c r="G110" s="173" t="str">
        <f>IF('(入力①) 基本情報入力シート'!H131="","",'(入力①) 基本情報入力シート'!H131)</f>
        <v/>
      </c>
      <c r="H110" s="173" t="str">
        <f>IF('(入力①) 基本情報入力シート'!I131="","",'(入力①) 基本情報入力シート'!I131)</f>
        <v/>
      </c>
      <c r="I110" s="173" t="str">
        <f>IF('(入力①) 基本情報入力シート'!J131="","",'(入力①) 基本情報入力シート'!J131)</f>
        <v/>
      </c>
      <c r="J110" s="173" t="str">
        <f>IF('(入力①) 基本情報入力シート'!K131="","",'(入力①) 基本情報入力シート'!K131)</f>
        <v/>
      </c>
      <c r="K110" s="178" t="str">
        <f>IF('(入力①) 基本情報入力シート'!L131="","",'(入力①) 基本情報入力シート'!L131)</f>
        <v/>
      </c>
      <c r="L110" s="182" t="str">
        <f>IF('(入力①) 基本情報入力シート'!M131="","",'(入力①) 基本情報入力シート'!M131)</f>
        <v/>
      </c>
      <c r="M110" s="182" t="str">
        <f>IF('(入力①) 基本情報入力シート'!R131="","",'(入力①) 基本情報入力シート'!R131)</f>
        <v/>
      </c>
      <c r="N110" s="182" t="str">
        <f>IF('(入力①) 基本情報入力シート'!W131="","",'(入力①) 基本情報入力シート'!W131)</f>
        <v/>
      </c>
      <c r="O110" s="159" t="str">
        <f>IF('(入力①) 基本情報入力シート'!X131="","",'(入力①) 基本情報入力シート'!X131)</f>
        <v/>
      </c>
      <c r="P110" s="198" t="str">
        <f>IF('(入力①) 基本情報入力シート'!Y131="","",'(入力①) 基本情報入力シート'!Y131)</f>
        <v/>
      </c>
      <c r="Q110" s="204" t="str">
        <f>IF('(入力①) 基本情報入力シート'!Z131="","",'(入力①) 基本情報入力シート'!Z131)</f>
        <v/>
      </c>
      <c r="R110" s="252" t="str">
        <f>IF('(入力①) 基本情報入力シート'!AA131="","",'(入力①) 基本情報入力シート'!AA131)</f>
        <v/>
      </c>
      <c r="S110" s="255"/>
      <c r="T110" s="259"/>
      <c r="U110" s="263" t="str">
        <f>IF(P110="","",VLOOKUP(P110,'【参考】数式用'!$A$5:$I$38,MATCH(T110,'【参考】数式用'!$H$4:$I$4,0)+7,0))</f>
        <v/>
      </c>
      <c r="V110" s="269"/>
      <c r="W110" s="225" t="s">
        <v>249</v>
      </c>
      <c r="X110" s="274"/>
      <c r="Y110" s="232" t="s">
        <v>35</v>
      </c>
      <c r="Z110" s="274"/>
      <c r="AA110" s="233" t="s">
        <v>236</v>
      </c>
      <c r="AB110" s="274"/>
      <c r="AC110" s="232" t="s">
        <v>35</v>
      </c>
      <c r="AD110" s="274"/>
      <c r="AE110" s="232" t="s">
        <v>40</v>
      </c>
      <c r="AF110" s="237" t="s">
        <v>70</v>
      </c>
      <c r="AG110" s="238" t="str">
        <f t="shared" si="5"/>
        <v/>
      </c>
      <c r="AH110" s="279" t="s">
        <v>252</v>
      </c>
      <c r="AI110" s="244" t="str">
        <f t="shared" si="6"/>
        <v/>
      </c>
      <c r="AJ110" s="152"/>
      <c r="AK110" s="287" t="str">
        <f t="shared" si="7"/>
        <v>○</v>
      </c>
      <c r="AL110" s="288" t="str">
        <f t="shared" si="8"/>
        <v/>
      </c>
      <c r="AM110" s="289"/>
      <c r="AN110" s="289"/>
      <c r="AO110" s="289"/>
      <c r="AP110" s="289"/>
      <c r="AQ110" s="289"/>
      <c r="AR110" s="289"/>
      <c r="AS110" s="289"/>
      <c r="AT110" s="289"/>
      <c r="AU110" s="290"/>
    </row>
    <row r="111" spans="1:47" ht="33" customHeight="1">
      <c r="A111" s="159">
        <f t="shared" si="9"/>
        <v>100</v>
      </c>
      <c r="B111" s="165" t="str">
        <f>IF('(入力①) 基本情報入力シート'!C132="","",'(入力①) 基本情報入力シート'!C132)</f>
        <v/>
      </c>
      <c r="C111" s="170" t="str">
        <f>IF('(入力①) 基本情報入力シート'!D132="","",'(入力①) 基本情報入力シート'!D132)</f>
        <v/>
      </c>
      <c r="D111" s="173" t="str">
        <f>IF('(入力①) 基本情報入力シート'!E132="","",'(入力①) 基本情報入力シート'!E132)</f>
        <v/>
      </c>
      <c r="E111" s="173" t="str">
        <f>IF('(入力①) 基本情報入力シート'!F132="","",'(入力①) 基本情報入力シート'!F132)</f>
        <v/>
      </c>
      <c r="F111" s="173" t="str">
        <f>IF('(入力①) 基本情報入力シート'!G132="","",'(入力①) 基本情報入力シート'!G132)</f>
        <v/>
      </c>
      <c r="G111" s="173" t="str">
        <f>IF('(入力①) 基本情報入力シート'!H132="","",'(入力①) 基本情報入力シート'!H132)</f>
        <v/>
      </c>
      <c r="H111" s="173" t="str">
        <f>IF('(入力①) 基本情報入力シート'!I132="","",'(入力①) 基本情報入力シート'!I132)</f>
        <v/>
      </c>
      <c r="I111" s="173" t="str">
        <f>IF('(入力①) 基本情報入力シート'!J132="","",'(入力①) 基本情報入力シート'!J132)</f>
        <v/>
      </c>
      <c r="J111" s="173" t="str">
        <f>IF('(入力①) 基本情報入力シート'!K132="","",'(入力①) 基本情報入力シート'!K132)</f>
        <v/>
      </c>
      <c r="K111" s="178" t="str">
        <f>IF('(入力①) 基本情報入力シート'!L132="","",'(入力①) 基本情報入力シート'!L132)</f>
        <v/>
      </c>
      <c r="L111" s="182" t="str">
        <f>IF('(入力①) 基本情報入力シート'!M132="","",'(入力①) 基本情報入力シート'!M132)</f>
        <v/>
      </c>
      <c r="M111" s="182" t="str">
        <f>IF('(入力①) 基本情報入力シート'!R132="","",'(入力①) 基本情報入力シート'!R132)</f>
        <v/>
      </c>
      <c r="N111" s="182" t="str">
        <f>IF('(入力①) 基本情報入力シート'!W132="","",'(入力①) 基本情報入力シート'!W132)</f>
        <v/>
      </c>
      <c r="O111" s="159" t="str">
        <f>IF('(入力①) 基本情報入力シート'!X132="","",'(入力①) 基本情報入力シート'!X132)</f>
        <v/>
      </c>
      <c r="P111" s="198" t="str">
        <f>IF('(入力①) 基本情報入力シート'!Y132="","",'(入力①) 基本情報入力シート'!Y132)</f>
        <v/>
      </c>
      <c r="Q111" s="204" t="str">
        <f>IF('(入力①) 基本情報入力シート'!Z132="","",'(入力①) 基本情報入力シート'!Z132)</f>
        <v/>
      </c>
      <c r="R111" s="252" t="str">
        <f>IF('(入力①) 基本情報入力シート'!AA132="","",'(入力①) 基本情報入力シート'!AA132)</f>
        <v/>
      </c>
      <c r="S111" s="255"/>
      <c r="T111" s="260"/>
      <c r="U111" s="263" t="str">
        <f>IF(P111="","",VLOOKUP(P111,'【参考】数式用'!$A$5:$I$38,MATCH(T111,'【参考】数式用'!$H$4:$I$4,0)+7,0))</f>
        <v/>
      </c>
      <c r="V111" s="270"/>
      <c r="W111" s="272" t="s">
        <v>249</v>
      </c>
      <c r="X111" s="275"/>
      <c r="Y111" s="276" t="s">
        <v>35</v>
      </c>
      <c r="Z111" s="275"/>
      <c r="AA111" s="277" t="s">
        <v>236</v>
      </c>
      <c r="AB111" s="275"/>
      <c r="AC111" s="276" t="s">
        <v>35</v>
      </c>
      <c r="AD111" s="275"/>
      <c r="AE111" s="276" t="s">
        <v>40</v>
      </c>
      <c r="AF111" s="278" t="s">
        <v>70</v>
      </c>
      <c r="AG111" s="280" t="str">
        <f t="shared" si="5"/>
        <v/>
      </c>
      <c r="AH111" s="281" t="s">
        <v>252</v>
      </c>
      <c r="AI111" s="284" t="str">
        <f t="shared" si="6"/>
        <v/>
      </c>
      <c r="AJ111" s="152"/>
      <c r="AK111" s="287" t="str">
        <f t="shared" si="7"/>
        <v>○</v>
      </c>
      <c r="AL111" s="288" t="str">
        <f t="shared" si="8"/>
        <v/>
      </c>
      <c r="AM111" s="289"/>
      <c r="AN111" s="289"/>
      <c r="AO111" s="289"/>
      <c r="AP111" s="289"/>
      <c r="AQ111" s="289"/>
      <c r="AR111" s="289"/>
      <c r="AS111" s="289"/>
      <c r="AT111" s="289"/>
      <c r="AU111" s="290"/>
    </row>
    <row r="112" spans="1:47" ht="10.5" customHeight="1"/>
    <row r="113" spans="35:35" ht="20.25" customHeight="1">
      <c r="AI113" s="285"/>
    </row>
    <row r="114" spans="35:35" ht="20.25" customHeight="1">
      <c r="AI114" s="286"/>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5"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AD665D6E-F45C-4438-9BA4-B940FC289EB3}">
            <xm:f>'(入力③)別紙様式2-1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zoomScale="85" zoomScaleNormal="85" zoomScaleSheetLayoutView="85" workbookViewId="0">
      <selection activeCell="AL18" sqref="A1:AL18"/>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151" t="s">
        <v>422</v>
      </c>
      <c r="B1" s="152"/>
      <c r="C1" s="152"/>
      <c r="D1" s="152"/>
      <c r="E1" s="152"/>
      <c r="F1" s="152"/>
      <c r="G1" s="160" t="s">
        <v>33</v>
      </c>
      <c r="M1" s="297"/>
      <c r="R1" s="336"/>
      <c r="S1" s="336"/>
      <c r="T1" s="336"/>
      <c r="U1" s="336"/>
      <c r="V1" s="336"/>
      <c r="W1" s="336"/>
      <c r="X1" s="336"/>
      <c r="Y1" s="336"/>
      <c r="Z1" s="336"/>
      <c r="AA1" s="336"/>
      <c r="AB1" s="336"/>
      <c r="AC1" s="336"/>
      <c r="AD1" s="336"/>
      <c r="AE1" s="336"/>
      <c r="AF1" s="336"/>
      <c r="AG1" s="336"/>
      <c r="AH1" s="336"/>
      <c r="AI1" s="336"/>
      <c r="AJ1" s="336"/>
      <c r="AK1" s="336"/>
      <c r="AL1" s="336"/>
    </row>
    <row r="2" spans="1:38" ht="21" customHeight="1">
      <c r="B2" s="297"/>
      <c r="C2" s="297"/>
      <c r="D2" s="297"/>
      <c r="E2" s="297"/>
      <c r="F2" s="297"/>
      <c r="G2" s="297"/>
      <c r="H2" s="297"/>
      <c r="I2" s="297"/>
      <c r="J2" s="297"/>
      <c r="K2" s="297"/>
      <c r="L2" s="297"/>
      <c r="M2" s="297"/>
      <c r="N2" s="297"/>
      <c r="O2" s="297"/>
      <c r="P2" s="328" t="s">
        <v>146</v>
      </c>
      <c r="Q2" s="334" t="s">
        <v>285</v>
      </c>
      <c r="R2" s="334"/>
      <c r="S2" s="334"/>
      <c r="T2" s="334"/>
      <c r="U2" s="334"/>
      <c r="V2" s="334"/>
      <c r="W2" s="334"/>
      <c r="X2" s="334"/>
      <c r="Y2" s="334"/>
      <c r="Z2" s="334"/>
      <c r="AA2" s="334"/>
      <c r="AB2" s="334"/>
      <c r="AC2" s="334"/>
      <c r="AD2" s="334"/>
      <c r="AE2" s="334"/>
      <c r="AF2" s="334"/>
      <c r="AG2" s="334"/>
      <c r="AH2" s="334"/>
      <c r="AI2" s="334"/>
      <c r="AJ2" s="334"/>
      <c r="AK2" s="334"/>
      <c r="AL2" s="336"/>
    </row>
    <row r="3" spans="1:38" ht="27" customHeight="1">
      <c r="A3" s="291" t="s">
        <v>27</v>
      </c>
      <c r="B3" s="291"/>
      <c r="C3" s="302"/>
      <c r="D3" s="307" t="str">
        <f>IF('(入力①) 基本情報入力シート'!M16="","",'(入力①) 基本情報入力シート'!M16)</f>
        <v>○○ケアサービス</v>
      </c>
      <c r="E3" s="309"/>
      <c r="F3" s="309"/>
      <c r="G3" s="309"/>
      <c r="H3" s="309"/>
      <c r="I3" s="309"/>
      <c r="J3" s="309"/>
      <c r="K3" s="309"/>
      <c r="L3" s="309"/>
      <c r="M3" s="309"/>
      <c r="N3" s="309"/>
      <c r="O3" s="323"/>
      <c r="P3" s="194"/>
      <c r="Q3" s="334"/>
      <c r="R3" s="334"/>
      <c r="S3" s="334"/>
      <c r="T3" s="334"/>
      <c r="U3" s="334"/>
      <c r="V3" s="334"/>
      <c r="W3" s="334"/>
      <c r="X3" s="334"/>
      <c r="Y3" s="334"/>
      <c r="Z3" s="334"/>
      <c r="AA3" s="334"/>
      <c r="AB3" s="334"/>
      <c r="AC3" s="334"/>
      <c r="AD3" s="334"/>
      <c r="AE3" s="334"/>
      <c r="AF3" s="334"/>
      <c r="AG3" s="334"/>
      <c r="AH3" s="334"/>
      <c r="AI3" s="334"/>
      <c r="AJ3" s="334"/>
      <c r="AK3" s="334"/>
      <c r="AL3" s="336"/>
    </row>
    <row r="4" spans="1:38" ht="21" customHeight="1">
      <c r="A4" s="292"/>
      <c r="B4" s="292"/>
      <c r="C4" s="292"/>
      <c r="D4" s="308"/>
      <c r="E4" s="308"/>
      <c r="F4" s="308"/>
      <c r="G4" s="308"/>
      <c r="H4" s="308"/>
      <c r="I4" s="308"/>
      <c r="J4" s="308"/>
      <c r="K4" s="308"/>
      <c r="L4" s="308"/>
      <c r="M4" s="308"/>
      <c r="N4" s="308"/>
      <c r="O4" s="308"/>
      <c r="P4" s="172"/>
      <c r="Q4" s="334"/>
      <c r="R4" s="334"/>
      <c r="S4" s="334"/>
      <c r="T4" s="334"/>
      <c r="U4" s="334"/>
      <c r="V4" s="334"/>
      <c r="W4" s="334"/>
      <c r="X4" s="334"/>
      <c r="Y4" s="334"/>
      <c r="Z4" s="334"/>
      <c r="AA4" s="334"/>
      <c r="AB4" s="334"/>
      <c r="AC4" s="334"/>
      <c r="AD4" s="334"/>
      <c r="AE4" s="334"/>
      <c r="AF4" s="334"/>
      <c r="AG4" s="334"/>
      <c r="AH4" s="334"/>
      <c r="AI4" s="334"/>
      <c r="AJ4" s="334"/>
      <c r="AK4" s="334"/>
      <c r="AL4" s="336"/>
    </row>
    <row r="5" spans="1:38" ht="27.75" customHeight="1">
      <c r="A5" s="155" t="s">
        <v>473</v>
      </c>
      <c r="B5" s="161"/>
      <c r="C5" s="161"/>
      <c r="D5" s="161"/>
      <c r="E5" s="161"/>
      <c r="F5" s="161"/>
      <c r="G5" s="161"/>
      <c r="H5" s="161"/>
      <c r="I5" s="161"/>
      <c r="J5" s="161"/>
      <c r="K5" s="161"/>
      <c r="L5" s="161"/>
      <c r="M5" s="161"/>
      <c r="N5" s="161"/>
      <c r="O5" s="324">
        <f>IF(SUM(AH12:AH111)=0,"",SUM(AH12:AH111))</f>
        <v>4597200</v>
      </c>
      <c r="P5" s="329"/>
      <c r="Q5" s="334"/>
      <c r="R5" s="334"/>
      <c r="S5" s="334"/>
      <c r="T5" s="334"/>
      <c r="U5" s="334"/>
      <c r="V5" s="334"/>
      <c r="W5" s="334"/>
      <c r="X5" s="334"/>
      <c r="Y5" s="334"/>
      <c r="Z5" s="334"/>
      <c r="AA5" s="334"/>
      <c r="AB5" s="334"/>
      <c r="AC5" s="334"/>
      <c r="AD5" s="334"/>
      <c r="AE5" s="334"/>
      <c r="AF5" s="334"/>
      <c r="AG5" s="334"/>
      <c r="AH5" s="334"/>
      <c r="AI5" s="334"/>
      <c r="AJ5" s="334"/>
      <c r="AK5" s="334"/>
      <c r="AL5" s="336"/>
    </row>
    <row r="6" spans="1:38" ht="21" customHeight="1">
      <c r="R6" s="337"/>
      <c r="S6" s="337"/>
      <c r="T6" s="152"/>
      <c r="AH6" s="374"/>
    </row>
    <row r="7" spans="1:38" ht="18" customHeight="1">
      <c r="A7" s="293"/>
      <c r="B7" s="298" t="s">
        <v>3</v>
      </c>
      <c r="C7" s="303"/>
      <c r="D7" s="303"/>
      <c r="E7" s="303"/>
      <c r="F7" s="303"/>
      <c r="G7" s="303"/>
      <c r="H7" s="303"/>
      <c r="I7" s="303"/>
      <c r="J7" s="303"/>
      <c r="K7" s="310"/>
      <c r="L7" s="314" t="s">
        <v>172</v>
      </c>
      <c r="M7" s="318"/>
      <c r="N7" s="321"/>
      <c r="O7" s="325" t="s">
        <v>191</v>
      </c>
      <c r="P7" s="330" t="s">
        <v>112</v>
      </c>
      <c r="Q7" s="314" t="s">
        <v>489</v>
      </c>
      <c r="R7" s="338" t="s">
        <v>440</v>
      </c>
      <c r="S7" s="341" t="s">
        <v>453</v>
      </c>
      <c r="T7" s="344" t="s">
        <v>437</v>
      </c>
      <c r="U7" s="348"/>
      <c r="V7" s="348"/>
      <c r="W7" s="348"/>
      <c r="X7" s="348"/>
      <c r="Y7" s="348"/>
      <c r="Z7" s="348"/>
      <c r="AA7" s="348"/>
      <c r="AB7" s="348"/>
      <c r="AC7" s="348"/>
      <c r="AD7" s="348"/>
      <c r="AE7" s="348"/>
      <c r="AF7" s="348"/>
      <c r="AG7" s="348"/>
      <c r="AH7" s="348"/>
      <c r="AI7" s="348"/>
      <c r="AJ7" s="348"/>
      <c r="AK7" s="348"/>
      <c r="AL7" s="388"/>
    </row>
    <row r="8" spans="1:38" ht="21.75" customHeight="1">
      <c r="A8" s="294"/>
      <c r="B8" s="299"/>
      <c r="C8" s="304"/>
      <c r="D8" s="304"/>
      <c r="E8" s="304"/>
      <c r="F8" s="304"/>
      <c r="G8" s="304"/>
      <c r="H8" s="304"/>
      <c r="I8" s="304"/>
      <c r="J8" s="304"/>
      <c r="K8" s="311"/>
      <c r="L8" s="315"/>
      <c r="M8" s="319" t="s">
        <v>16</v>
      </c>
      <c r="N8" s="322"/>
      <c r="O8" s="326"/>
      <c r="P8" s="331"/>
      <c r="Q8" s="315"/>
      <c r="R8" s="339"/>
      <c r="S8" s="342"/>
      <c r="T8" s="345" t="s">
        <v>19</v>
      </c>
      <c r="U8" s="349" t="s">
        <v>202</v>
      </c>
      <c r="V8" s="354" t="s">
        <v>454</v>
      </c>
      <c r="W8" s="359"/>
      <c r="X8" s="359"/>
      <c r="Y8" s="359"/>
      <c r="Z8" s="359"/>
      <c r="AA8" s="359"/>
      <c r="AB8" s="359"/>
      <c r="AC8" s="359"/>
      <c r="AD8" s="359"/>
      <c r="AE8" s="359"/>
      <c r="AF8" s="359"/>
      <c r="AG8" s="371"/>
      <c r="AH8" s="201" t="s">
        <v>135</v>
      </c>
      <c r="AI8" s="377" t="s">
        <v>441</v>
      </c>
      <c r="AJ8" s="377"/>
      <c r="AK8" s="377"/>
      <c r="AL8" s="389"/>
    </row>
    <row r="9" spans="1:38" ht="13.5" customHeight="1">
      <c r="A9" s="294"/>
      <c r="B9" s="299"/>
      <c r="C9" s="304"/>
      <c r="D9" s="304"/>
      <c r="E9" s="304"/>
      <c r="F9" s="304"/>
      <c r="G9" s="304"/>
      <c r="H9" s="304"/>
      <c r="I9" s="304"/>
      <c r="J9" s="304"/>
      <c r="K9" s="311"/>
      <c r="L9" s="315"/>
      <c r="M9" s="320"/>
      <c r="N9" s="312"/>
      <c r="O9" s="326"/>
      <c r="P9" s="331"/>
      <c r="Q9" s="315"/>
      <c r="R9" s="339"/>
      <c r="S9" s="342"/>
      <c r="T9" s="210"/>
      <c r="U9" s="350"/>
      <c r="V9" s="355"/>
      <c r="W9" s="355"/>
      <c r="X9" s="355"/>
      <c r="Y9" s="355"/>
      <c r="Z9" s="355"/>
      <c r="AA9" s="355"/>
      <c r="AB9" s="355"/>
      <c r="AC9" s="355"/>
      <c r="AD9" s="355"/>
      <c r="AE9" s="355"/>
      <c r="AF9" s="355"/>
      <c r="AG9" s="322"/>
      <c r="AH9" s="202"/>
      <c r="AI9" s="378"/>
      <c r="AJ9" s="383"/>
      <c r="AK9" s="378"/>
      <c r="AL9" s="390"/>
    </row>
    <row r="10" spans="1:38" ht="150" customHeight="1">
      <c r="A10" s="294"/>
      <c r="B10" s="299"/>
      <c r="C10" s="304"/>
      <c r="D10" s="304"/>
      <c r="E10" s="304"/>
      <c r="F10" s="304"/>
      <c r="G10" s="304"/>
      <c r="H10" s="304"/>
      <c r="I10" s="304"/>
      <c r="J10" s="304"/>
      <c r="K10" s="311"/>
      <c r="L10" s="315"/>
      <c r="M10" s="315" t="s">
        <v>258</v>
      </c>
      <c r="N10" s="315" t="s">
        <v>259</v>
      </c>
      <c r="O10" s="326"/>
      <c r="P10" s="331"/>
      <c r="Q10" s="315"/>
      <c r="R10" s="339"/>
      <c r="S10" s="342"/>
      <c r="T10" s="210"/>
      <c r="U10" s="350"/>
      <c r="V10" s="355"/>
      <c r="W10" s="355"/>
      <c r="X10" s="355"/>
      <c r="Y10" s="355"/>
      <c r="Z10" s="355"/>
      <c r="AA10" s="355"/>
      <c r="AB10" s="355"/>
      <c r="AC10" s="355"/>
      <c r="AD10" s="355"/>
      <c r="AE10" s="355"/>
      <c r="AF10" s="355"/>
      <c r="AG10" s="322"/>
      <c r="AH10" s="202"/>
      <c r="AI10" s="379" t="s">
        <v>394</v>
      </c>
      <c r="AJ10" s="384" t="s">
        <v>305</v>
      </c>
      <c r="AK10" s="378" t="s">
        <v>339</v>
      </c>
      <c r="AL10" s="391" t="s">
        <v>374</v>
      </c>
    </row>
    <row r="11" spans="1:38" ht="14.25">
      <c r="A11" s="295"/>
      <c r="B11" s="300"/>
      <c r="C11" s="305"/>
      <c r="D11" s="305"/>
      <c r="E11" s="305"/>
      <c r="F11" s="305"/>
      <c r="G11" s="305"/>
      <c r="H11" s="305"/>
      <c r="I11" s="305"/>
      <c r="J11" s="305"/>
      <c r="K11" s="312"/>
      <c r="L11" s="316"/>
      <c r="M11" s="316"/>
      <c r="N11" s="316"/>
      <c r="O11" s="327"/>
      <c r="P11" s="332"/>
      <c r="Q11" s="332"/>
      <c r="R11" s="340"/>
      <c r="S11" s="343"/>
      <c r="T11" s="210"/>
      <c r="U11" s="351"/>
      <c r="V11" s="356"/>
      <c r="W11" s="356"/>
      <c r="X11" s="356"/>
      <c r="Y11" s="356"/>
      <c r="Z11" s="356"/>
      <c r="AA11" s="356"/>
      <c r="AB11" s="356"/>
      <c r="AC11" s="356"/>
      <c r="AD11" s="356"/>
      <c r="AE11" s="356"/>
      <c r="AF11" s="356"/>
      <c r="AG11" s="356"/>
      <c r="AH11" s="340"/>
      <c r="AI11" s="380"/>
      <c r="AJ11" s="380"/>
      <c r="AK11" s="387"/>
      <c r="AL11" s="392"/>
    </row>
    <row r="12" spans="1:38" ht="36.75" customHeight="1">
      <c r="A12" s="296">
        <v>1</v>
      </c>
      <c r="B12" s="301">
        <f>IF('(入力①) 基本情報入力シート'!C33="","",'(入力①) 基本情報入力シート'!C33)</f>
        <v>1</v>
      </c>
      <c r="C12" s="306">
        <f>IF('(入力①) 基本情報入力シート'!D33="","",'(入力①) 基本情報入力シート'!D33)</f>
        <v>3</v>
      </c>
      <c r="D12" s="306">
        <f>IF('(入力①) 基本情報入力シート'!E33="","",'(入力①) 基本情報入力シート'!E33)</f>
        <v>3</v>
      </c>
      <c r="E12" s="306">
        <f>IF('(入力①) 基本情報入力シート'!F33="","",'(入力①) 基本情報入力シート'!F33)</f>
        <v>4</v>
      </c>
      <c r="F12" s="306">
        <f>IF('(入力①) 基本情報入力シート'!G33="","",'(入力①) 基本情報入力シート'!G33)</f>
        <v>5</v>
      </c>
      <c r="G12" s="306">
        <f>IF('(入力①) 基本情報入力シート'!H33="","",'(入力①) 基本情報入力シート'!H33)</f>
        <v>6</v>
      </c>
      <c r="H12" s="306">
        <f>IF('(入力①) 基本情報入力シート'!I33="","",'(入力①) 基本情報入力シート'!I33)</f>
        <v>7</v>
      </c>
      <c r="I12" s="306">
        <f>IF('(入力①) 基本情報入力シート'!J33="","",'(入力①) 基本情報入力シート'!J33)</f>
        <v>8</v>
      </c>
      <c r="J12" s="306">
        <f>IF('(入力①) 基本情報入力シート'!K33="","",'(入力①) 基本情報入力シート'!K33)</f>
        <v>9</v>
      </c>
      <c r="K12" s="313">
        <f>IF('(入力①) 基本情報入力シート'!L33="","",'(入力①) 基本情報入力シート'!L33)</f>
        <v>0</v>
      </c>
      <c r="L12" s="317" t="str">
        <f>IF('(入力①) 基本情報入力シート'!M33="","",'(入力①) 基本情報入力シート'!M33)</f>
        <v>東京都</v>
      </c>
      <c r="M12" s="317" t="str">
        <f>IF('(入力①) 基本情報入力シート'!R33="","",'(入力①) 基本情報入力シート'!R33)</f>
        <v>東京都</v>
      </c>
      <c r="N12" s="317" t="str">
        <f>IF('(入力①) 基本情報入力シート'!W33="","",'(入力①) 基本情報入力シート'!W33)</f>
        <v>千代田区</v>
      </c>
      <c r="O12" s="296" t="str">
        <f>IF('(入力①) 基本情報入力シート'!X33="","",'(入力①) 基本情報入力シート'!X33)</f>
        <v>介護保険事業所名称０１</v>
      </c>
      <c r="P12" s="333" t="str">
        <f>IF('(入力①) 基本情報入力シート'!Y33="","",'(入力①) 基本情報入力シート'!Y33)</f>
        <v>訪問介護</v>
      </c>
      <c r="Q12" s="335" t="s">
        <v>345</v>
      </c>
      <c r="R12" s="204">
        <f>IF('(入力①) 基本情報入力シート'!Z33="","",'(入力①) 基本情報入力シート'!Z33)</f>
        <v>200000</v>
      </c>
      <c r="S12" s="208">
        <f>IF('(入力①) 基本情報入力シート'!AA33="","",'(入力①) 基本情報入力シート'!AA33)</f>
        <v>11.4</v>
      </c>
      <c r="T12" s="346" t="s">
        <v>467</v>
      </c>
      <c r="U12" s="352">
        <f>IF(P12="","",VLOOKUP(P12,'【参考】数式用2'!$A$3:$C$36,3,FALSE))</f>
        <v>2.4e-002</v>
      </c>
      <c r="V12" s="357" t="s">
        <v>76</v>
      </c>
      <c r="W12" s="360">
        <v>4</v>
      </c>
      <c r="X12" s="362" t="s">
        <v>35</v>
      </c>
      <c r="Y12" s="360">
        <v>10</v>
      </c>
      <c r="Z12" s="364" t="s">
        <v>143</v>
      </c>
      <c r="AA12" s="366">
        <v>5</v>
      </c>
      <c r="AB12" s="357" t="s">
        <v>35</v>
      </c>
      <c r="AC12" s="366">
        <v>3</v>
      </c>
      <c r="AD12" s="357" t="s">
        <v>9</v>
      </c>
      <c r="AE12" s="368" t="s">
        <v>70</v>
      </c>
      <c r="AF12" s="370">
        <f t="shared" ref="AF12:AF75" si="0">IF(W12&gt;=1,(AA12*12+AC12)-(W12*12+Y12)+1,"")</f>
        <v>6</v>
      </c>
      <c r="AG12" s="372" t="s">
        <v>7</v>
      </c>
      <c r="AH12" s="375">
        <f t="shared" ref="AH12:AH75" si="1">IFERROR(ROUNDDOWN(ROUND(R12*S12,0)*U12,0)*AF12,"")</f>
        <v>328320</v>
      </c>
      <c r="AI12" s="381">
        <v>317144</v>
      </c>
      <c r="AJ12" s="381">
        <v>212420</v>
      </c>
      <c r="AK12" s="385">
        <v>11233</v>
      </c>
      <c r="AL12" s="393">
        <v>7500</v>
      </c>
    </row>
    <row r="13" spans="1:38" ht="36.75" customHeight="1">
      <c r="A13" s="296">
        <f t="shared" ref="A13:A76" si="2">A12+1</f>
        <v>2</v>
      </c>
      <c r="B13" s="301">
        <f>IF('(入力①) 基本情報入力シート'!C34="","",'(入力①) 基本情報入力シート'!C34)</f>
        <v>1</v>
      </c>
      <c r="C13" s="306">
        <f>IF('(入力①) 基本情報入力シート'!D34="","",'(入力①) 基本情報入力シート'!D34)</f>
        <v>3</v>
      </c>
      <c r="D13" s="306">
        <f>IF('(入力①) 基本情報入力シート'!E34="","",'(入力①) 基本情報入力シート'!E34)</f>
        <v>3</v>
      </c>
      <c r="E13" s="306">
        <f>IF('(入力①) 基本情報入力シート'!F34="","",'(入力①) 基本情報入力シート'!F34)</f>
        <v>4</v>
      </c>
      <c r="F13" s="306">
        <f>IF('(入力①) 基本情報入力シート'!G34="","",'(入力①) 基本情報入力シート'!G34)</f>
        <v>5</v>
      </c>
      <c r="G13" s="306">
        <f>IF('(入力①) 基本情報入力シート'!H34="","",'(入力①) 基本情報入力シート'!H34)</f>
        <v>6</v>
      </c>
      <c r="H13" s="306">
        <f>IF('(入力①) 基本情報入力シート'!I34="","",'(入力①) 基本情報入力シート'!I34)</f>
        <v>7</v>
      </c>
      <c r="I13" s="306">
        <f>IF('(入力①) 基本情報入力シート'!J34="","",'(入力①) 基本情報入力シート'!J34)</f>
        <v>8</v>
      </c>
      <c r="J13" s="306">
        <f>IF('(入力①) 基本情報入力シート'!K34="","",'(入力①) 基本情報入力シート'!K34)</f>
        <v>9</v>
      </c>
      <c r="K13" s="313">
        <f>IF('(入力①) 基本情報入力シート'!L34="","",'(入力①) 基本情報入力シート'!L34)</f>
        <v>0</v>
      </c>
      <c r="L13" s="317" t="str">
        <f>IF('(入力①) 基本情報入力シート'!M34="","",'(入力①) 基本情報入力シート'!M34)</f>
        <v>東京都</v>
      </c>
      <c r="M13" s="317" t="str">
        <f>IF('(入力①) 基本情報入力シート'!R34="","",'(入力①) 基本情報入力シート'!R34)</f>
        <v>東京都</v>
      </c>
      <c r="N13" s="317" t="str">
        <f>IF('(入力①) 基本情報入力シート'!W34="","",'(入力①) 基本情報入力シート'!W34)</f>
        <v>豊島区</v>
      </c>
      <c r="O13" s="296" t="str">
        <f>IF('(入力①) 基本情報入力シート'!X34="","",'(入力①) 基本情報入力シート'!X34)</f>
        <v>介護保険事業所名称０２</v>
      </c>
      <c r="P13" s="333" t="str">
        <f>IF('(入力①) 基本情報入力シート'!Y34="","",'(入力①) 基本情報入力シート'!Y34)</f>
        <v>通所介護</v>
      </c>
      <c r="Q13" s="335" t="s">
        <v>47</v>
      </c>
      <c r="R13" s="204">
        <f>IF('(入力①) 基本情報入力シート'!Z34="","",'(入力①) 基本情報入力シート'!Z34)</f>
        <v>400000</v>
      </c>
      <c r="S13" s="208">
        <f>IF('(入力①) 基本情報入力シート'!AA34="","",'(入力①) 基本情報入力シート'!AA34)</f>
        <v>10.9</v>
      </c>
      <c r="T13" s="346" t="s">
        <v>467</v>
      </c>
      <c r="U13" s="352">
        <f>IF(P13="","",VLOOKUP(P13,'【参考】数式用2'!$A$3:$C$36,3,FALSE))</f>
        <v>1.0999999999999999e-002</v>
      </c>
      <c r="V13" s="357" t="s">
        <v>76</v>
      </c>
      <c r="W13" s="360">
        <v>4</v>
      </c>
      <c r="X13" s="362" t="s">
        <v>35</v>
      </c>
      <c r="Y13" s="360">
        <v>10</v>
      </c>
      <c r="Z13" s="364" t="s">
        <v>143</v>
      </c>
      <c r="AA13" s="366">
        <v>5</v>
      </c>
      <c r="AB13" s="357" t="s">
        <v>35</v>
      </c>
      <c r="AC13" s="366">
        <v>3</v>
      </c>
      <c r="AD13" s="357" t="s">
        <v>9</v>
      </c>
      <c r="AE13" s="368" t="s">
        <v>70</v>
      </c>
      <c r="AF13" s="370">
        <f t="shared" si="0"/>
        <v>6</v>
      </c>
      <c r="AG13" s="372" t="s">
        <v>7</v>
      </c>
      <c r="AH13" s="375">
        <f t="shared" si="1"/>
        <v>287760</v>
      </c>
      <c r="AI13" s="381">
        <v>222360</v>
      </c>
      <c r="AJ13" s="381">
        <v>184000</v>
      </c>
      <c r="AK13" s="381">
        <v>65450</v>
      </c>
      <c r="AL13" s="393">
        <v>46050</v>
      </c>
    </row>
    <row r="14" spans="1:38" ht="36.75" customHeight="1">
      <c r="A14" s="296">
        <f t="shared" si="2"/>
        <v>3</v>
      </c>
      <c r="B14" s="301">
        <f>IF('(入力①) 基本情報入力シート'!C35="","",'(入力①) 基本情報入力シート'!C35)</f>
        <v>1</v>
      </c>
      <c r="C14" s="306">
        <f>IF('(入力①) 基本情報入力シート'!D35="","",'(入力①) 基本情報入力シート'!D35)</f>
        <v>1</v>
      </c>
      <c r="D14" s="306">
        <f>IF('(入力①) 基本情報入力シート'!E35="","",'(入力①) 基本情報入力シート'!E35)</f>
        <v>3</v>
      </c>
      <c r="E14" s="306">
        <f>IF('(入力①) 基本情報入力シート'!F35="","",'(入力①) 基本情報入力シート'!F35)</f>
        <v>4</v>
      </c>
      <c r="F14" s="306">
        <f>IF('(入力①) 基本情報入力シート'!G35="","",'(入力①) 基本情報入力シート'!G35)</f>
        <v>5</v>
      </c>
      <c r="G14" s="306">
        <f>IF('(入力①) 基本情報入力シート'!H35="","",'(入力①) 基本情報入力シート'!H35)</f>
        <v>6</v>
      </c>
      <c r="H14" s="306">
        <f>IF('(入力①) 基本情報入力シート'!I35="","",'(入力①) 基本情報入力シート'!I35)</f>
        <v>7</v>
      </c>
      <c r="I14" s="306">
        <f>IF('(入力①) 基本情報入力シート'!J35="","",'(入力①) 基本情報入力シート'!J35)</f>
        <v>8</v>
      </c>
      <c r="J14" s="306">
        <f>IF('(入力①) 基本情報入力シート'!K35="","",'(入力①) 基本情報入力シート'!K35)</f>
        <v>9</v>
      </c>
      <c r="K14" s="313">
        <f>IF('(入力①) 基本情報入力シート'!L35="","",'(入力①) 基本情報入力シート'!L35)</f>
        <v>0</v>
      </c>
      <c r="L14" s="317" t="str">
        <f>IF('(入力①) 基本情報入力シート'!M35="","",'(入力①) 基本情報入力シート'!M35)</f>
        <v>埼玉県</v>
      </c>
      <c r="M14" s="317" t="str">
        <f>IF('(入力①) 基本情報入力シート'!R35="","",'(入力①) 基本情報入力シート'!R35)</f>
        <v>埼玉県</v>
      </c>
      <c r="N14" s="317" t="str">
        <f>IF('(入力①) 基本情報入力シート'!W35="","",'(入力①) 基本情報入力シート'!W35)</f>
        <v>さいたま市</v>
      </c>
      <c r="O14" s="296" t="str">
        <f>IF('(入力①) 基本情報入力シート'!X35="","",'(入力①) 基本情報入力シート'!X35)</f>
        <v>介護保険事業所名称０３</v>
      </c>
      <c r="P14" s="333" t="str">
        <f>IF('(入力①) 基本情報入力シート'!Y35="","",'(入力①) 基本情報入力シート'!Y35)</f>
        <v>介護老人福祉施設</v>
      </c>
      <c r="Q14" s="335" t="s">
        <v>345</v>
      </c>
      <c r="R14" s="204">
        <f>IF('(入力①) 基本情報入力シート'!Z35="","",'(入力①) 基本情報入力シート'!Z35)</f>
        <v>2100000</v>
      </c>
      <c r="S14" s="208">
        <f>IF('(入力①) 基本情報入力シート'!AA35="","",'(入力①) 基本情報入力シート'!AA35)</f>
        <v>10.68</v>
      </c>
      <c r="T14" s="346" t="s">
        <v>467</v>
      </c>
      <c r="U14" s="352">
        <f>IF(P14="","",VLOOKUP(P14,'【参考】数式用2'!$A$3:$C$36,3,FALSE))</f>
        <v>1.6e-002</v>
      </c>
      <c r="V14" s="357" t="s">
        <v>76</v>
      </c>
      <c r="W14" s="360">
        <v>4</v>
      </c>
      <c r="X14" s="362" t="s">
        <v>35</v>
      </c>
      <c r="Y14" s="360">
        <v>10</v>
      </c>
      <c r="Z14" s="364" t="s">
        <v>143</v>
      </c>
      <c r="AA14" s="366">
        <v>5</v>
      </c>
      <c r="AB14" s="357" t="s">
        <v>35</v>
      </c>
      <c r="AC14" s="366">
        <v>3</v>
      </c>
      <c r="AD14" s="357" t="s">
        <v>9</v>
      </c>
      <c r="AE14" s="368" t="s">
        <v>70</v>
      </c>
      <c r="AF14" s="370">
        <f t="shared" si="0"/>
        <v>6</v>
      </c>
      <c r="AG14" s="372" t="s">
        <v>7</v>
      </c>
      <c r="AH14" s="375">
        <f t="shared" si="1"/>
        <v>2153088</v>
      </c>
      <c r="AI14" s="381">
        <v>1792515</v>
      </c>
      <c r="AJ14" s="381">
        <v>1252695</v>
      </c>
      <c r="AK14" s="381">
        <v>360948</v>
      </c>
      <c r="AL14" s="393">
        <v>228875</v>
      </c>
    </row>
    <row r="15" spans="1:38" ht="36.75" customHeight="1">
      <c r="A15" s="296">
        <f t="shared" si="2"/>
        <v>4</v>
      </c>
      <c r="B15" s="301">
        <f>IF('(入力①) 基本情報入力シート'!C36="","",'(入力①) 基本情報入力シート'!C36)</f>
        <v>1</v>
      </c>
      <c r="C15" s="306">
        <f>IF('(入力①) 基本情報入力シート'!D36="","",'(入力①) 基本情報入力シート'!D36)</f>
        <v>4</v>
      </c>
      <c r="D15" s="306">
        <f>IF('(入力①) 基本情報入力シート'!E36="","",'(入力①) 基本情報入力シート'!E36)</f>
        <v>3</v>
      </c>
      <c r="E15" s="306">
        <f>IF('(入力①) 基本情報入力シート'!F36="","",'(入力①) 基本情報入力シート'!F36)</f>
        <v>4</v>
      </c>
      <c r="F15" s="306">
        <f>IF('(入力①) 基本情報入力シート'!G36="","",'(入力①) 基本情報入力シート'!G36)</f>
        <v>5</v>
      </c>
      <c r="G15" s="306">
        <f>IF('(入力①) 基本情報入力シート'!H36="","",'(入力①) 基本情報入力シート'!H36)</f>
        <v>6</v>
      </c>
      <c r="H15" s="306">
        <f>IF('(入力①) 基本情報入力シート'!I36="","",'(入力①) 基本情報入力シート'!I36)</f>
        <v>7</v>
      </c>
      <c r="I15" s="306">
        <f>IF('(入力①) 基本情報入力シート'!J36="","",'(入力①) 基本情報入力シート'!J36)</f>
        <v>8</v>
      </c>
      <c r="J15" s="306">
        <f>IF('(入力①) 基本情報入力シート'!K36="","",'(入力①) 基本情報入力シート'!K36)</f>
        <v>9</v>
      </c>
      <c r="K15" s="313">
        <f>IF('(入力①) 基本情報入力シート'!L36="","",'(入力①) 基本情報入力シート'!L36)</f>
        <v>0</v>
      </c>
      <c r="L15" s="317" t="str">
        <f>IF('(入力①) 基本情報入力シート'!M36="","",'(入力①) 基本情報入力シート'!M36)</f>
        <v>横浜市</v>
      </c>
      <c r="M15" s="317" t="str">
        <f>IF('(入力①) 基本情報入力シート'!R36="","",'(入力①) 基本情報入力シート'!R36)</f>
        <v>神奈川県</v>
      </c>
      <c r="N15" s="317" t="str">
        <f>IF('(入力①) 基本情報入力シート'!W36="","",'(入力①) 基本情報入力シート'!W36)</f>
        <v>横浜市</v>
      </c>
      <c r="O15" s="296" t="str">
        <f>IF('(入力①) 基本情報入力シート'!X36="","",'(入力①) 基本情報入力シート'!X36)</f>
        <v>介護保険事業所名称０４</v>
      </c>
      <c r="P15" s="333" t="str">
        <f>IF('(入力①) 基本情報入力シート'!Y36="","",'(入力①) 基本情報入力シート'!Y36)</f>
        <v>小規模多機能型居宅介護</v>
      </c>
      <c r="Q15" s="335" t="s">
        <v>345</v>
      </c>
      <c r="R15" s="204">
        <f>IF('(入力①) 基本情報入力シート'!Z36="","",'(入力①) 基本情報入力シート'!Z36)</f>
        <v>400000</v>
      </c>
      <c r="S15" s="208">
        <f>IF('(入力①) 基本情報入力シート'!AA36="","",'(入力①) 基本情報入力シート'!AA36)</f>
        <v>10.88</v>
      </c>
      <c r="T15" s="346" t="s">
        <v>467</v>
      </c>
      <c r="U15" s="352">
        <f>IF(P15="","",VLOOKUP(P15,'【参考】数式用2'!$A$3:$C$36,3,FALSE))</f>
        <v>1.7000000000000001e-002</v>
      </c>
      <c r="V15" s="357" t="s">
        <v>76</v>
      </c>
      <c r="W15" s="360">
        <v>4</v>
      </c>
      <c r="X15" s="362" t="s">
        <v>35</v>
      </c>
      <c r="Y15" s="360">
        <v>10</v>
      </c>
      <c r="Z15" s="364" t="s">
        <v>143</v>
      </c>
      <c r="AA15" s="366">
        <v>5</v>
      </c>
      <c r="AB15" s="357" t="s">
        <v>35</v>
      </c>
      <c r="AC15" s="366">
        <v>3</v>
      </c>
      <c r="AD15" s="357" t="s">
        <v>9</v>
      </c>
      <c r="AE15" s="368" t="s">
        <v>70</v>
      </c>
      <c r="AF15" s="370">
        <f t="shared" si="0"/>
        <v>6</v>
      </c>
      <c r="AG15" s="372" t="s">
        <v>7</v>
      </c>
      <c r="AH15" s="375">
        <f t="shared" si="1"/>
        <v>443904</v>
      </c>
      <c r="AI15" s="381">
        <v>396277</v>
      </c>
      <c r="AJ15" s="381">
        <v>276750</v>
      </c>
      <c r="AK15" s="381">
        <v>47704</v>
      </c>
      <c r="AL15" s="393">
        <v>37875</v>
      </c>
    </row>
    <row r="16" spans="1:38" ht="36.75" customHeight="1">
      <c r="A16" s="296">
        <f t="shared" si="2"/>
        <v>5</v>
      </c>
      <c r="B16" s="301">
        <f>IF('(入力①) 基本情報入力シート'!C37="","",'(入力①) 基本情報入力シート'!C37)</f>
        <v>1</v>
      </c>
      <c r="C16" s="306">
        <f>IF('(入力①) 基本情報入力シート'!D37="","",'(入力①) 基本情報入力シート'!D37)</f>
        <v>2</v>
      </c>
      <c r="D16" s="306">
        <f>IF('(入力①) 基本情報入力シート'!E37="","",'(入力①) 基本情報入力シート'!E37)</f>
        <v>3</v>
      </c>
      <c r="E16" s="306">
        <f>IF('(入力①) 基本情報入力シート'!F37="","",'(入力①) 基本情報入力シート'!F37)</f>
        <v>4</v>
      </c>
      <c r="F16" s="306">
        <f>IF('(入力①) 基本情報入力シート'!G37="","",'(入力①) 基本情報入力シート'!G37)</f>
        <v>5</v>
      </c>
      <c r="G16" s="306">
        <f>IF('(入力①) 基本情報入力シート'!H37="","",'(入力①) 基本情報入力シート'!H37)</f>
        <v>6</v>
      </c>
      <c r="H16" s="306">
        <f>IF('(入力①) 基本情報入力シート'!I37="","",'(入力①) 基本情報入力シート'!I37)</f>
        <v>7</v>
      </c>
      <c r="I16" s="306">
        <f>IF('(入力①) 基本情報入力シート'!J37="","",'(入力①) 基本情報入力シート'!J37)</f>
        <v>8</v>
      </c>
      <c r="J16" s="306">
        <f>IF('(入力①) 基本情報入力シート'!K37="","",'(入力①) 基本情報入力シート'!K37)</f>
        <v>9</v>
      </c>
      <c r="K16" s="313">
        <f>IF('(入力①) 基本情報入力シート'!L37="","",'(入力①) 基本情報入力シート'!L37)</f>
        <v>6</v>
      </c>
      <c r="L16" s="317" t="str">
        <f>IF('(入力①) 基本情報入力シート'!M37="","",'(入力①) 基本情報入力シート'!M37)</f>
        <v>千葉県</v>
      </c>
      <c r="M16" s="317" t="str">
        <f>IF('(入力①) 基本情報入力シート'!R37="","",'(入力①) 基本情報入力シート'!R37)</f>
        <v>千葉県</v>
      </c>
      <c r="N16" s="317" t="str">
        <f>IF('(入力①) 基本情報入力シート'!W37="","",'(入力①) 基本情報入力シート'!W37)</f>
        <v>千葉市</v>
      </c>
      <c r="O16" s="296" t="str">
        <f>IF('(入力①) 基本情報入力シート'!X37="","",'(入力①) 基本情報入力シート'!X37)</f>
        <v>介護保険事業所名称０５</v>
      </c>
      <c r="P16" s="333" t="str">
        <f>IF('(入力①) 基本情報入力シート'!Y37="","",'(入力①) 基本情報入力シート'!Y37)</f>
        <v>介護老人保健施設</v>
      </c>
      <c r="Q16" s="335" t="s">
        <v>47</v>
      </c>
      <c r="R16" s="204">
        <f>IF('(入力①) 基本情報入力シート'!Z37="","",'(入力①) 基本情報入力シート'!Z37)</f>
        <v>2600000</v>
      </c>
      <c r="S16" s="208">
        <f>IF('(入力①) 基本情報入力シート'!AA37="","",'(入力①) 基本情報入力シート'!AA37)</f>
        <v>10.68</v>
      </c>
      <c r="T16" s="346" t="s">
        <v>467</v>
      </c>
      <c r="U16" s="352">
        <f>IF(P16="","",VLOOKUP(P16,'【参考】数式用2'!$A$3:$C$36,3,FALSE))</f>
        <v>8.0000000000000002e-003</v>
      </c>
      <c r="V16" s="357" t="s">
        <v>76</v>
      </c>
      <c r="W16" s="360">
        <v>4</v>
      </c>
      <c r="X16" s="362" t="s">
        <v>35</v>
      </c>
      <c r="Y16" s="360">
        <v>10</v>
      </c>
      <c r="Z16" s="364" t="s">
        <v>143</v>
      </c>
      <c r="AA16" s="366">
        <v>5</v>
      </c>
      <c r="AB16" s="357" t="s">
        <v>35</v>
      </c>
      <c r="AC16" s="366">
        <v>3</v>
      </c>
      <c r="AD16" s="357" t="s">
        <v>9</v>
      </c>
      <c r="AE16" s="368" t="s">
        <v>70</v>
      </c>
      <c r="AF16" s="370">
        <f t="shared" si="0"/>
        <v>6</v>
      </c>
      <c r="AG16" s="372" t="s">
        <v>7</v>
      </c>
      <c r="AH16" s="375">
        <f t="shared" si="1"/>
        <v>1332864</v>
      </c>
      <c r="AI16" s="381">
        <v>1046311</v>
      </c>
      <c r="AJ16" s="381">
        <v>821750</v>
      </c>
      <c r="AK16" s="381">
        <v>338058</v>
      </c>
      <c r="AL16" s="393">
        <v>243040.00000000003</v>
      </c>
    </row>
    <row r="17" spans="1:38" ht="36.75" customHeight="1">
      <c r="A17" s="296">
        <f t="shared" si="2"/>
        <v>6</v>
      </c>
      <c r="B17" s="301">
        <f>IF('(入力①) 基本情報入力シート'!C38="","",'(入力①) 基本情報入力シート'!C38)</f>
        <v>1</v>
      </c>
      <c r="C17" s="306">
        <f>IF('(入力①) 基本情報入力シート'!D38="","",'(入力①) 基本情報入力シート'!D38)</f>
        <v>2</v>
      </c>
      <c r="D17" s="306">
        <f>IF('(入力①) 基本情報入力シート'!E38="","",'(入力①) 基本情報入力シート'!E38)</f>
        <v>3</v>
      </c>
      <c r="E17" s="306">
        <f>IF('(入力①) 基本情報入力シート'!F38="","",'(入力①) 基本情報入力シート'!F38)</f>
        <v>4</v>
      </c>
      <c r="F17" s="306">
        <f>IF('(入力①) 基本情報入力シート'!G38="","",'(入力①) 基本情報入力シート'!G38)</f>
        <v>5</v>
      </c>
      <c r="G17" s="306">
        <f>IF('(入力①) 基本情報入力シート'!H38="","",'(入力①) 基本情報入力シート'!H38)</f>
        <v>6</v>
      </c>
      <c r="H17" s="306">
        <f>IF('(入力①) 基本情報入力シート'!I38="","",'(入力①) 基本情報入力シート'!I38)</f>
        <v>7</v>
      </c>
      <c r="I17" s="306">
        <f>IF('(入力①) 基本情報入力シート'!J38="","",'(入力①) 基本情報入力シート'!J38)</f>
        <v>8</v>
      </c>
      <c r="J17" s="306">
        <f>IF('(入力①) 基本情報入力シート'!K38="","",'(入力①) 基本情報入力シート'!K38)</f>
        <v>9</v>
      </c>
      <c r="K17" s="313">
        <f>IF('(入力①) 基本情報入力シート'!L38="","",'(入力①) 基本情報入力シート'!L38)</f>
        <v>6</v>
      </c>
      <c r="L17" s="317" t="str">
        <f>IF('(入力①) 基本情報入力シート'!M38="","",'(入力①) 基本情報入力シート'!M38)</f>
        <v>千葉県</v>
      </c>
      <c r="M17" s="317" t="str">
        <f>IF('(入力①) 基本情報入力シート'!R38="","",'(入力①) 基本情報入力シート'!R38)</f>
        <v>千葉県</v>
      </c>
      <c r="N17" s="317" t="str">
        <f>IF('(入力①) 基本情報入力シート'!W38="","",'(入力①) 基本情報入力シート'!W38)</f>
        <v>千葉市</v>
      </c>
      <c r="O17" s="296" t="str">
        <f>IF('(入力①) 基本情報入力シート'!X38="","",'(入力①) 基本情報入力シート'!X38)</f>
        <v>介護保険事業所名称０５</v>
      </c>
      <c r="P17" s="333" t="str">
        <f>IF('(入力①) 基本情報入力シート'!Y38="","",'(入力①) 基本情報入力シート'!Y38)</f>
        <v>短期入所療養介護（老健）</v>
      </c>
      <c r="Q17" s="335" t="s">
        <v>427</v>
      </c>
      <c r="R17" s="204">
        <f>IF('(入力①) 基本情報入力シート'!Z38="","",'(入力①) 基本情報入力シート'!Z38)</f>
        <v>100000</v>
      </c>
      <c r="S17" s="208">
        <f>IF('(入力①) 基本情報入力シート'!AA38="","",'(入力①) 基本情報入力シート'!AA38)</f>
        <v>10.68</v>
      </c>
      <c r="T17" s="346" t="s">
        <v>467</v>
      </c>
      <c r="U17" s="352">
        <f>IF(P17="","",VLOOKUP(P17,'【参考】数式用2'!$A$3:$C$36,3,FALSE))</f>
        <v>8.0000000000000002e-003</v>
      </c>
      <c r="V17" s="357" t="s">
        <v>249</v>
      </c>
      <c r="W17" s="360">
        <v>4</v>
      </c>
      <c r="X17" s="362" t="s">
        <v>35</v>
      </c>
      <c r="Y17" s="360">
        <v>10</v>
      </c>
      <c r="Z17" s="364" t="s">
        <v>236</v>
      </c>
      <c r="AA17" s="366">
        <v>5</v>
      </c>
      <c r="AB17" s="357" t="s">
        <v>35</v>
      </c>
      <c r="AC17" s="366">
        <v>3</v>
      </c>
      <c r="AD17" s="357" t="s">
        <v>40</v>
      </c>
      <c r="AE17" s="368" t="s">
        <v>70</v>
      </c>
      <c r="AF17" s="370">
        <f t="shared" si="0"/>
        <v>6</v>
      </c>
      <c r="AG17" s="372" t="s">
        <v>252</v>
      </c>
      <c r="AH17" s="375">
        <f t="shared" si="1"/>
        <v>51264</v>
      </c>
      <c r="AI17" s="381"/>
      <c r="AJ17" s="381"/>
      <c r="AK17" s="381"/>
      <c r="AL17" s="393"/>
    </row>
    <row r="18" spans="1:38" ht="36.75" customHeight="1">
      <c r="A18" s="296">
        <f t="shared" si="2"/>
        <v>7</v>
      </c>
      <c r="B18" s="301" t="str">
        <f>IF('(入力①) 基本情報入力シート'!C39="","",'(入力①) 基本情報入力シート'!C39)</f>
        <v/>
      </c>
      <c r="C18" s="306" t="str">
        <f>IF('(入力①) 基本情報入力シート'!D39="","",'(入力①) 基本情報入力シート'!D39)</f>
        <v/>
      </c>
      <c r="D18" s="306" t="str">
        <f>IF('(入力①) 基本情報入力シート'!E39="","",'(入力①) 基本情報入力シート'!E39)</f>
        <v/>
      </c>
      <c r="E18" s="306" t="str">
        <f>IF('(入力①) 基本情報入力シート'!F39="","",'(入力①) 基本情報入力シート'!F39)</f>
        <v/>
      </c>
      <c r="F18" s="306" t="str">
        <f>IF('(入力①) 基本情報入力シート'!G39="","",'(入力①) 基本情報入力シート'!G39)</f>
        <v/>
      </c>
      <c r="G18" s="306" t="str">
        <f>IF('(入力①) 基本情報入力シート'!H39="","",'(入力①) 基本情報入力シート'!H39)</f>
        <v/>
      </c>
      <c r="H18" s="306" t="str">
        <f>IF('(入力①) 基本情報入力シート'!I39="","",'(入力①) 基本情報入力シート'!I39)</f>
        <v/>
      </c>
      <c r="I18" s="306" t="str">
        <f>IF('(入力①) 基本情報入力シート'!J39="","",'(入力①) 基本情報入力シート'!J39)</f>
        <v/>
      </c>
      <c r="J18" s="306" t="str">
        <f>IF('(入力①) 基本情報入力シート'!K39="","",'(入力①) 基本情報入力シート'!K39)</f>
        <v/>
      </c>
      <c r="K18" s="313" t="str">
        <f>IF('(入力①) 基本情報入力シート'!L39="","",'(入力①) 基本情報入力シート'!L39)</f>
        <v/>
      </c>
      <c r="L18" s="317" t="str">
        <f>IF('(入力①) 基本情報入力シート'!M39="","",'(入力①) 基本情報入力シート'!M39)</f>
        <v/>
      </c>
      <c r="M18" s="317" t="str">
        <f>IF('(入力①) 基本情報入力シート'!R39="","",'(入力①) 基本情報入力シート'!R39)</f>
        <v/>
      </c>
      <c r="N18" s="317" t="str">
        <f>IF('(入力①) 基本情報入力シート'!W39="","",'(入力①) 基本情報入力シート'!W39)</f>
        <v/>
      </c>
      <c r="O18" s="296" t="str">
        <f>IF('(入力①) 基本情報入力シート'!X39="","",'(入力①) 基本情報入力シート'!X39)</f>
        <v/>
      </c>
      <c r="P18" s="333" t="str">
        <f>IF('(入力①) 基本情報入力シート'!Y39="","",'(入力①) 基本情報入力シート'!Y39)</f>
        <v/>
      </c>
      <c r="Q18" s="335" t="s">
        <v>47</v>
      </c>
      <c r="R18" s="204" t="str">
        <f>IF('(入力①) 基本情報入力シート'!Z39="","",'(入力①) 基本情報入力シート'!Z39)</f>
        <v/>
      </c>
      <c r="S18" s="208" t="str">
        <f>IF('(入力①) 基本情報入力シート'!AA39="","",'(入力①) 基本情報入力シート'!AA39)</f>
        <v/>
      </c>
      <c r="T18" s="346" t="s">
        <v>467</v>
      </c>
      <c r="U18" s="352" t="str">
        <f>IF(P18="","",VLOOKUP(P18,'【参考】数式用2'!$A$3:$C$36,3,FALSE))</f>
        <v/>
      </c>
      <c r="V18" s="357" t="s">
        <v>249</v>
      </c>
      <c r="W18" s="360">
        <v>4</v>
      </c>
      <c r="X18" s="362" t="s">
        <v>35</v>
      </c>
      <c r="Y18" s="360">
        <v>10</v>
      </c>
      <c r="Z18" s="364" t="s">
        <v>236</v>
      </c>
      <c r="AA18" s="366">
        <v>5</v>
      </c>
      <c r="AB18" s="357" t="s">
        <v>35</v>
      </c>
      <c r="AC18" s="366">
        <v>3</v>
      </c>
      <c r="AD18" s="357" t="s">
        <v>40</v>
      </c>
      <c r="AE18" s="368" t="s">
        <v>70</v>
      </c>
      <c r="AF18" s="370">
        <f t="shared" si="0"/>
        <v>6</v>
      </c>
      <c r="AG18" s="372" t="s">
        <v>252</v>
      </c>
      <c r="AH18" s="375" t="str">
        <f t="shared" si="1"/>
        <v/>
      </c>
      <c r="AI18" s="381"/>
      <c r="AJ18" s="381"/>
      <c r="AK18" s="381"/>
      <c r="AL18" s="393"/>
    </row>
    <row r="19" spans="1:38" ht="36.75" customHeight="1">
      <c r="A19" s="296">
        <f t="shared" si="2"/>
        <v>8</v>
      </c>
      <c r="B19" s="301" t="str">
        <f>IF('(入力①) 基本情報入力シート'!C40="","",'(入力①) 基本情報入力シート'!C40)</f>
        <v/>
      </c>
      <c r="C19" s="306" t="str">
        <f>IF('(入力①) 基本情報入力シート'!D40="","",'(入力①) 基本情報入力シート'!D40)</f>
        <v/>
      </c>
      <c r="D19" s="306" t="str">
        <f>IF('(入力①) 基本情報入力シート'!E40="","",'(入力①) 基本情報入力シート'!E40)</f>
        <v/>
      </c>
      <c r="E19" s="306" t="str">
        <f>IF('(入力①) 基本情報入力シート'!F40="","",'(入力①) 基本情報入力シート'!F40)</f>
        <v/>
      </c>
      <c r="F19" s="306" t="str">
        <f>IF('(入力①) 基本情報入力シート'!G40="","",'(入力①) 基本情報入力シート'!G40)</f>
        <v/>
      </c>
      <c r="G19" s="306" t="str">
        <f>IF('(入力①) 基本情報入力シート'!H40="","",'(入力①) 基本情報入力シート'!H40)</f>
        <v/>
      </c>
      <c r="H19" s="306" t="str">
        <f>IF('(入力①) 基本情報入力シート'!I40="","",'(入力①) 基本情報入力シート'!I40)</f>
        <v/>
      </c>
      <c r="I19" s="306" t="str">
        <f>IF('(入力①) 基本情報入力シート'!J40="","",'(入力①) 基本情報入力シート'!J40)</f>
        <v/>
      </c>
      <c r="J19" s="306" t="str">
        <f>IF('(入力①) 基本情報入力シート'!K40="","",'(入力①) 基本情報入力シート'!K40)</f>
        <v/>
      </c>
      <c r="K19" s="313" t="str">
        <f>IF('(入力①) 基本情報入力シート'!L40="","",'(入力①) 基本情報入力シート'!L40)</f>
        <v/>
      </c>
      <c r="L19" s="317" t="str">
        <f>IF('(入力①) 基本情報入力シート'!M40="","",'(入力①) 基本情報入力シート'!M40)</f>
        <v/>
      </c>
      <c r="M19" s="317" t="str">
        <f>IF('(入力①) 基本情報入力シート'!R40="","",'(入力①) 基本情報入力シート'!R40)</f>
        <v/>
      </c>
      <c r="N19" s="317" t="str">
        <f>IF('(入力①) 基本情報入力シート'!W40="","",'(入力①) 基本情報入力シート'!W40)</f>
        <v/>
      </c>
      <c r="O19" s="296" t="str">
        <f>IF('(入力①) 基本情報入力シート'!X40="","",'(入力①) 基本情報入力シート'!X40)</f>
        <v/>
      </c>
      <c r="P19" s="333" t="str">
        <f>IF('(入力①) 基本情報入力シート'!Y40="","",'(入力①) 基本情報入力シート'!Y40)</f>
        <v/>
      </c>
      <c r="Q19" s="335"/>
      <c r="R19" s="204" t="str">
        <f>IF('(入力①) 基本情報入力シート'!Z40="","",'(入力①) 基本情報入力シート'!Z40)</f>
        <v/>
      </c>
      <c r="S19" s="208" t="str">
        <f>IF('(入力①) 基本情報入力シート'!AA40="","",'(入力①) 基本情報入力シート'!AA40)</f>
        <v/>
      </c>
      <c r="T19" s="346"/>
      <c r="U19" s="352" t="str">
        <f>IF(P19="","",VLOOKUP(P19,'【参考】数式用2'!$A$3:$C$36,3,FALSE))</f>
        <v/>
      </c>
      <c r="V19" s="357" t="s">
        <v>249</v>
      </c>
      <c r="W19" s="360"/>
      <c r="X19" s="362" t="s">
        <v>35</v>
      </c>
      <c r="Y19" s="360"/>
      <c r="Z19" s="364" t="s">
        <v>236</v>
      </c>
      <c r="AA19" s="366"/>
      <c r="AB19" s="357" t="s">
        <v>35</v>
      </c>
      <c r="AC19" s="366"/>
      <c r="AD19" s="357" t="s">
        <v>40</v>
      </c>
      <c r="AE19" s="368" t="s">
        <v>70</v>
      </c>
      <c r="AF19" s="370" t="str">
        <f t="shared" si="0"/>
        <v/>
      </c>
      <c r="AG19" s="372" t="s">
        <v>252</v>
      </c>
      <c r="AH19" s="375" t="str">
        <f t="shared" si="1"/>
        <v/>
      </c>
      <c r="AI19" s="381"/>
      <c r="AJ19" s="385"/>
      <c r="AK19" s="381"/>
      <c r="AL19" s="394"/>
    </row>
    <row r="20" spans="1:38" ht="36.75" customHeight="1">
      <c r="A20" s="296">
        <f t="shared" si="2"/>
        <v>9</v>
      </c>
      <c r="B20" s="301" t="str">
        <f>IF('(入力①) 基本情報入力シート'!C41="","",'(入力①) 基本情報入力シート'!C41)</f>
        <v/>
      </c>
      <c r="C20" s="306" t="str">
        <f>IF('(入力①) 基本情報入力シート'!D41="","",'(入力①) 基本情報入力シート'!D41)</f>
        <v/>
      </c>
      <c r="D20" s="306" t="str">
        <f>IF('(入力①) 基本情報入力シート'!E41="","",'(入力①) 基本情報入力シート'!E41)</f>
        <v/>
      </c>
      <c r="E20" s="306" t="str">
        <f>IF('(入力①) 基本情報入力シート'!F41="","",'(入力①) 基本情報入力シート'!F41)</f>
        <v/>
      </c>
      <c r="F20" s="306" t="str">
        <f>IF('(入力①) 基本情報入力シート'!G41="","",'(入力①) 基本情報入力シート'!G41)</f>
        <v/>
      </c>
      <c r="G20" s="306" t="str">
        <f>IF('(入力①) 基本情報入力シート'!H41="","",'(入力①) 基本情報入力シート'!H41)</f>
        <v/>
      </c>
      <c r="H20" s="306" t="str">
        <f>IF('(入力①) 基本情報入力シート'!I41="","",'(入力①) 基本情報入力シート'!I41)</f>
        <v/>
      </c>
      <c r="I20" s="306" t="str">
        <f>IF('(入力①) 基本情報入力シート'!J41="","",'(入力①) 基本情報入力シート'!J41)</f>
        <v/>
      </c>
      <c r="J20" s="306" t="str">
        <f>IF('(入力①) 基本情報入力シート'!K41="","",'(入力①) 基本情報入力シート'!K41)</f>
        <v/>
      </c>
      <c r="K20" s="313" t="str">
        <f>IF('(入力①) 基本情報入力シート'!L41="","",'(入力①) 基本情報入力シート'!L41)</f>
        <v/>
      </c>
      <c r="L20" s="317" t="str">
        <f>IF('(入力①) 基本情報入力シート'!M41="","",'(入力①) 基本情報入力シート'!M41)</f>
        <v/>
      </c>
      <c r="M20" s="317" t="str">
        <f>IF('(入力①) 基本情報入力シート'!R41="","",'(入力①) 基本情報入力シート'!R41)</f>
        <v/>
      </c>
      <c r="N20" s="317" t="str">
        <f>IF('(入力①) 基本情報入力シート'!W41="","",'(入力①) 基本情報入力シート'!W41)</f>
        <v/>
      </c>
      <c r="O20" s="296" t="str">
        <f>IF('(入力①) 基本情報入力シート'!X41="","",'(入力①) 基本情報入力シート'!X41)</f>
        <v/>
      </c>
      <c r="P20" s="333" t="str">
        <f>IF('(入力①) 基本情報入力シート'!Y41="","",'(入力①) 基本情報入力シート'!Y41)</f>
        <v/>
      </c>
      <c r="Q20" s="335"/>
      <c r="R20" s="204" t="str">
        <f>IF('(入力①) 基本情報入力シート'!Z41="","",'(入力①) 基本情報入力シート'!Z41)</f>
        <v/>
      </c>
      <c r="S20" s="208" t="str">
        <f>IF('(入力①) 基本情報入力シート'!AA41="","",'(入力①) 基本情報入力シート'!AA41)</f>
        <v/>
      </c>
      <c r="T20" s="346"/>
      <c r="U20" s="352" t="str">
        <f>IF(P20="","",VLOOKUP(P20,'【参考】数式用2'!$A$3:$C$36,3,FALSE))</f>
        <v/>
      </c>
      <c r="V20" s="357" t="s">
        <v>249</v>
      </c>
      <c r="W20" s="360"/>
      <c r="X20" s="362" t="s">
        <v>35</v>
      </c>
      <c r="Y20" s="360"/>
      <c r="Z20" s="364" t="s">
        <v>236</v>
      </c>
      <c r="AA20" s="366"/>
      <c r="AB20" s="357" t="s">
        <v>35</v>
      </c>
      <c r="AC20" s="366"/>
      <c r="AD20" s="357" t="s">
        <v>40</v>
      </c>
      <c r="AE20" s="368" t="s">
        <v>70</v>
      </c>
      <c r="AF20" s="370" t="str">
        <f t="shared" si="0"/>
        <v/>
      </c>
      <c r="AG20" s="372" t="s">
        <v>252</v>
      </c>
      <c r="AH20" s="375" t="str">
        <f t="shared" si="1"/>
        <v/>
      </c>
      <c r="AI20" s="381"/>
      <c r="AJ20" s="385"/>
      <c r="AK20" s="381"/>
      <c r="AL20" s="394"/>
    </row>
    <row r="21" spans="1:38" ht="36.75" customHeight="1">
      <c r="A21" s="296">
        <f t="shared" si="2"/>
        <v>10</v>
      </c>
      <c r="B21" s="301" t="str">
        <f>IF('(入力①) 基本情報入力シート'!C42="","",'(入力①) 基本情報入力シート'!C42)</f>
        <v/>
      </c>
      <c r="C21" s="306" t="str">
        <f>IF('(入力①) 基本情報入力シート'!D42="","",'(入力①) 基本情報入力シート'!D42)</f>
        <v/>
      </c>
      <c r="D21" s="306" t="str">
        <f>IF('(入力①) 基本情報入力シート'!E42="","",'(入力①) 基本情報入力シート'!E42)</f>
        <v/>
      </c>
      <c r="E21" s="306" t="str">
        <f>IF('(入力①) 基本情報入力シート'!F42="","",'(入力①) 基本情報入力シート'!F42)</f>
        <v/>
      </c>
      <c r="F21" s="306" t="str">
        <f>IF('(入力①) 基本情報入力シート'!G42="","",'(入力①) 基本情報入力シート'!G42)</f>
        <v/>
      </c>
      <c r="G21" s="306" t="str">
        <f>IF('(入力①) 基本情報入力シート'!H42="","",'(入力①) 基本情報入力シート'!H42)</f>
        <v/>
      </c>
      <c r="H21" s="306" t="str">
        <f>IF('(入力①) 基本情報入力シート'!I42="","",'(入力①) 基本情報入力シート'!I42)</f>
        <v/>
      </c>
      <c r="I21" s="306" t="str">
        <f>IF('(入力①) 基本情報入力シート'!J42="","",'(入力①) 基本情報入力シート'!J42)</f>
        <v/>
      </c>
      <c r="J21" s="306" t="str">
        <f>IF('(入力①) 基本情報入力シート'!K42="","",'(入力①) 基本情報入力シート'!K42)</f>
        <v/>
      </c>
      <c r="K21" s="313" t="str">
        <f>IF('(入力①) 基本情報入力シート'!L42="","",'(入力①) 基本情報入力シート'!L42)</f>
        <v/>
      </c>
      <c r="L21" s="317" t="str">
        <f>IF('(入力①) 基本情報入力シート'!M42="","",'(入力①) 基本情報入力シート'!M42)</f>
        <v/>
      </c>
      <c r="M21" s="317" t="str">
        <f>IF('(入力①) 基本情報入力シート'!R42="","",'(入力①) 基本情報入力シート'!R42)</f>
        <v/>
      </c>
      <c r="N21" s="317" t="str">
        <f>IF('(入力①) 基本情報入力シート'!W42="","",'(入力①) 基本情報入力シート'!W42)</f>
        <v/>
      </c>
      <c r="O21" s="296" t="str">
        <f>IF('(入力①) 基本情報入力シート'!X42="","",'(入力①) 基本情報入力シート'!X42)</f>
        <v/>
      </c>
      <c r="P21" s="333" t="str">
        <f>IF('(入力①) 基本情報入力シート'!Y42="","",'(入力①) 基本情報入力シート'!Y42)</f>
        <v/>
      </c>
      <c r="Q21" s="335"/>
      <c r="R21" s="204" t="str">
        <f>IF('(入力①) 基本情報入力シート'!Z42="","",'(入力①) 基本情報入力シート'!Z42)</f>
        <v/>
      </c>
      <c r="S21" s="208" t="str">
        <f>IF('(入力①) 基本情報入力シート'!AA42="","",'(入力①) 基本情報入力シート'!AA42)</f>
        <v/>
      </c>
      <c r="T21" s="346"/>
      <c r="U21" s="352" t="str">
        <f>IF(P21="","",VLOOKUP(P21,'【参考】数式用2'!$A$3:$C$36,3,FALSE))</f>
        <v/>
      </c>
      <c r="V21" s="357" t="s">
        <v>249</v>
      </c>
      <c r="W21" s="360"/>
      <c r="X21" s="362" t="s">
        <v>35</v>
      </c>
      <c r="Y21" s="360"/>
      <c r="Z21" s="364" t="s">
        <v>236</v>
      </c>
      <c r="AA21" s="366"/>
      <c r="AB21" s="357" t="s">
        <v>35</v>
      </c>
      <c r="AC21" s="366"/>
      <c r="AD21" s="357" t="s">
        <v>40</v>
      </c>
      <c r="AE21" s="368" t="s">
        <v>70</v>
      </c>
      <c r="AF21" s="370" t="str">
        <f t="shared" si="0"/>
        <v/>
      </c>
      <c r="AG21" s="372" t="s">
        <v>252</v>
      </c>
      <c r="AH21" s="375" t="str">
        <f t="shared" si="1"/>
        <v/>
      </c>
      <c r="AI21" s="381"/>
      <c r="AJ21" s="385"/>
      <c r="AK21" s="381"/>
      <c r="AL21" s="394"/>
    </row>
    <row r="22" spans="1:38" ht="36.75" customHeight="1">
      <c r="A22" s="296">
        <f t="shared" si="2"/>
        <v>11</v>
      </c>
      <c r="B22" s="301" t="str">
        <f>IF('(入力①) 基本情報入力シート'!C43="","",'(入力①) 基本情報入力シート'!C43)</f>
        <v/>
      </c>
      <c r="C22" s="306" t="str">
        <f>IF('(入力①) 基本情報入力シート'!D43="","",'(入力①) 基本情報入力シート'!D43)</f>
        <v/>
      </c>
      <c r="D22" s="306" t="str">
        <f>IF('(入力①) 基本情報入力シート'!E43="","",'(入力①) 基本情報入力シート'!E43)</f>
        <v/>
      </c>
      <c r="E22" s="306" t="str">
        <f>IF('(入力①) 基本情報入力シート'!F43="","",'(入力①) 基本情報入力シート'!F43)</f>
        <v/>
      </c>
      <c r="F22" s="306" t="str">
        <f>IF('(入力①) 基本情報入力シート'!G43="","",'(入力①) 基本情報入力シート'!G43)</f>
        <v/>
      </c>
      <c r="G22" s="306" t="str">
        <f>IF('(入力①) 基本情報入力シート'!H43="","",'(入力①) 基本情報入力シート'!H43)</f>
        <v/>
      </c>
      <c r="H22" s="306" t="str">
        <f>IF('(入力①) 基本情報入力シート'!I43="","",'(入力①) 基本情報入力シート'!I43)</f>
        <v/>
      </c>
      <c r="I22" s="306" t="str">
        <f>IF('(入力①) 基本情報入力シート'!J43="","",'(入力①) 基本情報入力シート'!J43)</f>
        <v/>
      </c>
      <c r="J22" s="306" t="str">
        <f>IF('(入力①) 基本情報入力シート'!K43="","",'(入力①) 基本情報入力シート'!K43)</f>
        <v/>
      </c>
      <c r="K22" s="313" t="str">
        <f>IF('(入力①) 基本情報入力シート'!L43="","",'(入力①) 基本情報入力シート'!L43)</f>
        <v/>
      </c>
      <c r="L22" s="317" t="str">
        <f>IF('(入力①) 基本情報入力シート'!M43="","",'(入力①) 基本情報入力シート'!M43)</f>
        <v/>
      </c>
      <c r="M22" s="317" t="str">
        <f>IF('(入力①) 基本情報入力シート'!R43="","",'(入力①) 基本情報入力シート'!R43)</f>
        <v/>
      </c>
      <c r="N22" s="317" t="str">
        <f>IF('(入力①) 基本情報入力シート'!W43="","",'(入力①) 基本情報入力シート'!W43)</f>
        <v/>
      </c>
      <c r="O22" s="296" t="str">
        <f>IF('(入力①) 基本情報入力シート'!X43="","",'(入力①) 基本情報入力シート'!X43)</f>
        <v/>
      </c>
      <c r="P22" s="333" t="str">
        <f>IF('(入力①) 基本情報入力シート'!Y43="","",'(入力①) 基本情報入力シート'!Y43)</f>
        <v/>
      </c>
      <c r="Q22" s="335"/>
      <c r="R22" s="204" t="str">
        <f>IF('(入力①) 基本情報入力シート'!Z43="","",'(入力①) 基本情報入力シート'!Z43)</f>
        <v/>
      </c>
      <c r="S22" s="208" t="str">
        <f>IF('(入力①) 基本情報入力シート'!AA43="","",'(入力①) 基本情報入力シート'!AA43)</f>
        <v/>
      </c>
      <c r="T22" s="346"/>
      <c r="U22" s="352" t="str">
        <f>IF(P22="","",VLOOKUP(P22,'【参考】数式用2'!$A$3:$C$36,3,FALSE))</f>
        <v/>
      </c>
      <c r="V22" s="357" t="s">
        <v>249</v>
      </c>
      <c r="W22" s="360"/>
      <c r="X22" s="362" t="s">
        <v>35</v>
      </c>
      <c r="Y22" s="360"/>
      <c r="Z22" s="364" t="s">
        <v>236</v>
      </c>
      <c r="AA22" s="366"/>
      <c r="AB22" s="357" t="s">
        <v>35</v>
      </c>
      <c r="AC22" s="366"/>
      <c r="AD22" s="357" t="s">
        <v>40</v>
      </c>
      <c r="AE22" s="368" t="s">
        <v>70</v>
      </c>
      <c r="AF22" s="370" t="str">
        <f t="shared" si="0"/>
        <v/>
      </c>
      <c r="AG22" s="372" t="s">
        <v>252</v>
      </c>
      <c r="AH22" s="375" t="str">
        <f t="shared" si="1"/>
        <v/>
      </c>
      <c r="AI22" s="381"/>
      <c r="AJ22" s="385"/>
      <c r="AK22" s="381"/>
      <c r="AL22" s="394"/>
    </row>
    <row r="23" spans="1:38" ht="36.75" customHeight="1">
      <c r="A23" s="296">
        <f t="shared" si="2"/>
        <v>12</v>
      </c>
      <c r="B23" s="301" t="str">
        <f>IF('(入力①) 基本情報入力シート'!C44="","",'(入力①) 基本情報入力シート'!C44)</f>
        <v/>
      </c>
      <c r="C23" s="306" t="str">
        <f>IF('(入力①) 基本情報入力シート'!D44="","",'(入力①) 基本情報入力シート'!D44)</f>
        <v/>
      </c>
      <c r="D23" s="306" t="str">
        <f>IF('(入力①) 基本情報入力シート'!E44="","",'(入力①) 基本情報入力シート'!E44)</f>
        <v/>
      </c>
      <c r="E23" s="306" t="str">
        <f>IF('(入力①) 基本情報入力シート'!F44="","",'(入力①) 基本情報入力シート'!F44)</f>
        <v/>
      </c>
      <c r="F23" s="306" t="str">
        <f>IF('(入力①) 基本情報入力シート'!G44="","",'(入力①) 基本情報入力シート'!G44)</f>
        <v/>
      </c>
      <c r="G23" s="306" t="str">
        <f>IF('(入力①) 基本情報入力シート'!H44="","",'(入力①) 基本情報入力シート'!H44)</f>
        <v/>
      </c>
      <c r="H23" s="306" t="str">
        <f>IF('(入力①) 基本情報入力シート'!I44="","",'(入力①) 基本情報入力シート'!I44)</f>
        <v/>
      </c>
      <c r="I23" s="306" t="str">
        <f>IF('(入力①) 基本情報入力シート'!J44="","",'(入力①) 基本情報入力シート'!J44)</f>
        <v/>
      </c>
      <c r="J23" s="306" t="str">
        <f>IF('(入力①) 基本情報入力シート'!K44="","",'(入力①) 基本情報入力シート'!K44)</f>
        <v/>
      </c>
      <c r="K23" s="313" t="str">
        <f>IF('(入力①) 基本情報入力シート'!L44="","",'(入力①) 基本情報入力シート'!L44)</f>
        <v/>
      </c>
      <c r="L23" s="317" t="str">
        <f>IF('(入力①) 基本情報入力シート'!M44="","",'(入力①) 基本情報入力シート'!M44)</f>
        <v/>
      </c>
      <c r="M23" s="317" t="str">
        <f>IF('(入力①) 基本情報入力シート'!R44="","",'(入力①) 基本情報入力シート'!R44)</f>
        <v/>
      </c>
      <c r="N23" s="317" t="str">
        <f>IF('(入力①) 基本情報入力シート'!W44="","",'(入力①) 基本情報入力シート'!W44)</f>
        <v/>
      </c>
      <c r="O23" s="296" t="str">
        <f>IF('(入力①) 基本情報入力シート'!X44="","",'(入力①) 基本情報入力シート'!X44)</f>
        <v/>
      </c>
      <c r="P23" s="333" t="str">
        <f>IF('(入力①) 基本情報入力シート'!Y44="","",'(入力①) 基本情報入力シート'!Y44)</f>
        <v/>
      </c>
      <c r="Q23" s="335"/>
      <c r="R23" s="204" t="str">
        <f>IF('(入力①) 基本情報入力シート'!Z44="","",'(入力①) 基本情報入力シート'!Z44)</f>
        <v/>
      </c>
      <c r="S23" s="208" t="str">
        <f>IF('(入力①) 基本情報入力シート'!AA44="","",'(入力①) 基本情報入力シート'!AA44)</f>
        <v/>
      </c>
      <c r="T23" s="346"/>
      <c r="U23" s="352" t="str">
        <f>IF(P23="","",VLOOKUP(P23,'【参考】数式用2'!$A$3:$C$36,3,FALSE))</f>
        <v/>
      </c>
      <c r="V23" s="357" t="s">
        <v>249</v>
      </c>
      <c r="W23" s="360"/>
      <c r="X23" s="362" t="s">
        <v>35</v>
      </c>
      <c r="Y23" s="360"/>
      <c r="Z23" s="364" t="s">
        <v>236</v>
      </c>
      <c r="AA23" s="366"/>
      <c r="AB23" s="357" t="s">
        <v>35</v>
      </c>
      <c r="AC23" s="366"/>
      <c r="AD23" s="357" t="s">
        <v>40</v>
      </c>
      <c r="AE23" s="368" t="s">
        <v>70</v>
      </c>
      <c r="AF23" s="370" t="str">
        <f t="shared" si="0"/>
        <v/>
      </c>
      <c r="AG23" s="372" t="s">
        <v>252</v>
      </c>
      <c r="AH23" s="375" t="str">
        <f t="shared" si="1"/>
        <v/>
      </c>
      <c r="AI23" s="381"/>
      <c r="AJ23" s="385"/>
      <c r="AK23" s="381"/>
      <c r="AL23" s="394"/>
    </row>
    <row r="24" spans="1:38" ht="36.75" customHeight="1">
      <c r="A24" s="296">
        <f t="shared" si="2"/>
        <v>13</v>
      </c>
      <c r="B24" s="301" t="str">
        <f>IF('(入力①) 基本情報入力シート'!C45="","",'(入力①) 基本情報入力シート'!C45)</f>
        <v/>
      </c>
      <c r="C24" s="306" t="str">
        <f>IF('(入力①) 基本情報入力シート'!D45="","",'(入力①) 基本情報入力シート'!D45)</f>
        <v/>
      </c>
      <c r="D24" s="306" t="str">
        <f>IF('(入力①) 基本情報入力シート'!E45="","",'(入力①) 基本情報入力シート'!E45)</f>
        <v/>
      </c>
      <c r="E24" s="306" t="str">
        <f>IF('(入力①) 基本情報入力シート'!F45="","",'(入力①) 基本情報入力シート'!F45)</f>
        <v/>
      </c>
      <c r="F24" s="306" t="str">
        <f>IF('(入力①) 基本情報入力シート'!G45="","",'(入力①) 基本情報入力シート'!G45)</f>
        <v/>
      </c>
      <c r="G24" s="306" t="str">
        <f>IF('(入力①) 基本情報入力シート'!H45="","",'(入力①) 基本情報入力シート'!H45)</f>
        <v/>
      </c>
      <c r="H24" s="306" t="str">
        <f>IF('(入力①) 基本情報入力シート'!I45="","",'(入力①) 基本情報入力シート'!I45)</f>
        <v/>
      </c>
      <c r="I24" s="306" t="str">
        <f>IF('(入力①) 基本情報入力シート'!J45="","",'(入力①) 基本情報入力シート'!J45)</f>
        <v/>
      </c>
      <c r="J24" s="306" t="str">
        <f>IF('(入力①) 基本情報入力シート'!K45="","",'(入力①) 基本情報入力シート'!K45)</f>
        <v/>
      </c>
      <c r="K24" s="313" t="str">
        <f>IF('(入力①) 基本情報入力シート'!L45="","",'(入力①) 基本情報入力シート'!L45)</f>
        <v/>
      </c>
      <c r="L24" s="317" t="str">
        <f>IF('(入力①) 基本情報入力シート'!M45="","",'(入力①) 基本情報入力シート'!M45)</f>
        <v/>
      </c>
      <c r="M24" s="317" t="str">
        <f>IF('(入力①) 基本情報入力シート'!R45="","",'(入力①) 基本情報入力シート'!R45)</f>
        <v/>
      </c>
      <c r="N24" s="317" t="str">
        <f>IF('(入力①) 基本情報入力シート'!W45="","",'(入力①) 基本情報入力シート'!W45)</f>
        <v/>
      </c>
      <c r="O24" s="296" t="str">
        <f>IF('(入力①) 基本情報入力シート'!X45="","",'(入力①) 基本情報入力シート'!X45)</f>
        <v/>
      </c>
      <c r="P24" s="333" t="str">
        <f>IF('(入力①) 基本情報入力シート'!Y45="","",'(入力①) 基本情報入力シート'!Y45)</f>
        <v/>
      </c>
      <c r="Q24" s="335"/>
      <c r="R24" s="204" t="str">
        <f>IF('(入力①) 基本情報入力シート'!Z45="","",'(入力①) 基本情報入力シート'!Z45)</f>
        <v/>
      </c>
      <c r="S24" s="208" t="str">
        <f>IF('(入力①) 基本情報入力シート'!AA45="","",'(入力①) 基本情報入力シート'!AA45)</f>
        <v/>
      </c>
      <c r="T24" s="346"/>
      <c r="U24" s="352" t="str">
        <f>IF(P24="","",VLOOKUP(P24,'【参考】数式用2'!$A$3:$C$36,3,FALSE))</f>
        <v/>
      </c>
      <c r="V24" s="357" t="s">
        <v>249</v>
      </c>
      <c r="W24" s="360"/>
      <c r="X24" s="362" t="s">
        <v>35</v>
      </c>
      <c r="Y24" s="360"/>
      <c r="Z24" s="364" t="s">
        <v>236</v>
      </c>
      <c r="AA24" s="366"/>
      <c r="AB24" s="357" t="s">
        <v>35</v>
      </c>
      <c r="AC24" s="366"/>
      <c r="AD24" s="357" t="s">
        <v>40</v>
      </c>
      <c r="AE24" s="368" t="s">
        <v>70</v>
      </c>
      <c r="AF24" s="370" t="str">
        <f t="shared" si="0"/>
        <v/>
      </c>
      <c r="AG24" s="372" t="s">
        <v>252</v>
      </c>
      <c r="AH24" s="375" t="str">
        <f t="shared" si="1"/>
        <v/>
      </c>
      <c r="AI24" s="381"/>
      <c r="AJ24" s="385"/>
      <c r="AK24" s="381"/>
      <c r="AL24" s="394"/>
    </row>
    <row r="25" spans="1:38" ht="36.75" customHeight="1">
      <c r="A25" s="296">
        <f t="shared" si="2"/>
        <v>14</v>
      </c>
      <c r="B25" s="301" t="str">
        <f>IF('(入力①) 基本情報入力シート'!C46="","",'(入力①) 基本情報入力シート'!C46)</f>
        <v/>
      </c>
      <c r="C25" s="306" t="str">
        <f>IF('(入力①) 基本情報入力シート'!D46="","",'(入力①) 基本情報入力シート'!D46)</f>
        <v/>
      </c>
      <c r="D25" s="306" t="str">
        <f>IF('(入力①) 基本情報入力シート'!E46="","",'(入力①) 基本情報入力シート'!E46)</f>
        <v/>
      </c>
      <c r="E25" s="306" t="str">
        <f>IF('(入力①) 基本情報入力シート'!F46="","",'(入力①) 基本情報入力シート'!F46)</f>
        <v/>
      </c>
      <c r="F25" s="306" t="str">
        <f>IF('(入力①) 基本情報入力シート'!G46="","",'(入力①) 基本情報入力シート'!G46)</f>
        <v/>
      </c>
      <c r="G25" s="306" t="str">
        <f>IF('(入力①) 基本情報入力シート'!H46="","",'(入力①) 基本情報入力シート'!H46)</f>
        <v/>
      </c>
      <c r="H25" s="306" t="str">
        <f>IF('(入力①) 基本情報入力シート'!I46="","",'(入力①) 基本情報入力シート'!I46)</f>
        <v/>
      </c>
      <c r="I25" s="306" t="str">
        <f>IF('(入力①) 基本情報入力シート'!J46="","",'(入力①) 基本情報入力シート'!J46)</f>
        <v/>
      </c>
      <c r="J25" s="306" t="str">
        <f>IF('(入力①) 基本情報入力シート'!K46="","",'(入力①) 基本情報入力シート'!K46)</f>
        <v/>
      </c>
      <c r="K25" s="313" t="str">
        <f>IF('(入力①) 基本情報入力シート'!L46="","",'(入力①) 基本情報入力シート'!L46)</f>
        <v/>
      </c>
      <c r="L25" s="317" t="str">
        <f>IF('(入力①) 基本情報入力シート'!M46="","",'(入力①) 基本情報入力シート'!M46)</f>
        <v/>
      </c>
      <c r="M25" s="317" t="str">
        <f>IF('(入力①) 基本情報入力シート'!R46="","",'(入力①) 基本情報入力シート'!R46)</f>
        <v/>
      </c>
      <c r="N25" s="317" t="str">
        <f>IF('(入力①) 基本情報入力シート'!W46="","",'(入力①) 基本情報入力シート'!W46)</f>
        <v/>
      </c>
      <c r="O25" s="296" t="str">
        <f>IF('(入力①) 基本情報入力シート'!X46="","",'(入力①) 基本情報入力シート'!X46)</f>
        <v/>
      </c>
      <c r="P25" s="333" t="str">
        <f>IF('(入力①) 基本情報入力シート'!Y46="","",'(入力①) 基本情報入力シート'!Y46)</f>
        <v/>
      </c>
      <c r="Q25" s="335"/>
      <c r="R25" s="204" t="str">
        <f>IF('(入力①) 基本情報入力シート'!Z46="","",'(入力①) 基本情報入力シート'!Z46)</f>
        <v/>
      </c>
      <c r="S25" s="208" t="str">
        <f>IF('(入力①) 基本情報入力シート'!AA46="","",'(入力①) 基本情報入力シート'!AA46)</f>
        <v/>
      </c>
      <c r="T25" s="346"/>
      <c r="U25" s="352" t="str">
        <f>IF(P25="","",VLOOKUP(P25,'【参考】数式用2'!$A$3:$C$36,3,FALSE))</f>
        <v/>
      </c>
      <c r="V25" s="357" t="s">
        <v>249</v>
      </c>
      <c r="W25" s="360"/>
      <c r="X25" s="362" t="s">
        <v>35</v>
      </c>
      <c r="Y25" s="360"/>
      <c r="Z25" s="364" t="s">
        <v>236</v>
      </c>
      <c r="AA25" s="366"/>
      <c r="AB25" s="357" t="s">
        <v>35</v>
      </c>
      <c r="AC25" s="366"/>
      <c r="AD25" s="357" t="s">
        <v>40</v>
      </c>
      <c r="AE25" s="368" t="s">
        <v>70</v>
      </c>
      <c r="AF25" s="370" t="str">
        <f t="shared" si="0"/>
        <v/>
      </c>
      <c r="AG25" s="372" t="s">
        <v>252</v>
      </c>
      <c r="AH25" s="375" t="str">
        <f t="shared" si="1"/>
        <v/>
      </c>
      <c r="AI25" s="381"/>
      <c r="AJ25" s="385"/>
      <c r="AK25" s="381"/>
      <c r="AL25" s="394"/>
    </row>
    <row r="26" spans="1:38" ht="36.75" customHeight="1">
      <c r="A26" s="296">
        <f t="shared" si="2"/>
        <v>15</v>
      </c>
      <c r="B26" s="301" t="str">
        <f>IF('(入力①) 基本情報入力シート'!C47="","",'(入力①) 基本情報入力シート'!C47)</f>
        <v/>
      </c>
      <c r="C26" s="306" t="str">
        <f>IF('(入力①) 基本情報入力シート'!D47="","",'(入力①) 基本情報入力シート'!D47)</f>
        <v/>
      </c>
      <c r="D26" s="306" t="str">
        <f>IF('(入力①) 基本情報入力シート'!E47="","",'(入力①) 基本情報入力シート'!E47)</f>
        <v/>
      </c>
      <c r="E26" s="306" t="str">
        <f>IF('(入力①) 基本情報入力シート'!F47="","",'(入力①) 基本情報入力シート'!F47)</f>
        <v/>
      </c>
      <c r="F26" s="306" t="str">
        <f>IF('(入力①) 基本情報入力シート'!G47="","",'(入力①) 基本情報入力シート'!G47)</f>
        <v/>
      </c>
      <c r="G26" s="306" t="str">
        <f>IF('(入力①) 基本情報入力シート'!H47="","",'(入力①) 基本情報入力シート'!H47)</f>
        <v/>
      </c>
      <c r="H26" s="306" t="str">
        <f>IF('(入力①) 基本情報入力シート'!I47="","",'(入力①) 基本情報入力シート'!I47)</f>
        <v/>
      </c>
      <c r="I26" s="306" t="str">
        <f>IF('(入力①) 基本情報入力シート'!J47="","",'(入力①) 基本情報入力シート'!J47)</f>
        <v/>
      </c>
      <c r="J26" s="306" t="str">
        <f>IF('(入力①) 基本情報入力シート'!K47="","",'(入力①) 基本情報入力シート'!K47)</f>
        <v/>
      </c>
      <c r="K26" s="313" t="str">
        <f>IF('(入力①) 基本情報入力シート'!L47="","",'(入力①) 基本情報入力シート'!L47)</f>
        <v/>
      </c>
      <c r="L26" s="317" t="str">
        <f>IF('(入力①) 基本情報入力シート'!M47="","",'(入力①) 基本情報入力シート'!M47)</f>
        <v/>
      </c>
      <c r="M26" s="317" t="str">
        <f>IF('(入力①) 基本情報入力シート'!R47="","",'(入力①) 基本情報入力シート'!R47)</f>
        <v/>
      </c>
      <c r="N26" s="317" t="str">
        <f>IF('(入力①) 基本情報入力シート'!W47="","",'(入力①) 基本情報入力シート'!W47)</f>
        <v/>
      </c>
      <c r="O26" s="296" t="str">
        <f>IF('(入力①) 基本情報入力シート'!X47="","",'(入力①) 基本情報入力シート'!X47)</f>
        <v/>
      </c>
      <c r="P26" s="333" t="str">
        <f>IF('(入力①) 基本情報入力シート'!Y47="","",'(入力①) 基本情報入力シート'!Y47)</f>
        <v/>
      </c>
      <c r="Q26" s="335"/>
      <c r="R26" s="204" t="str">
        <f>IF('(入力①) 基本情報入力シート'!Z47="","",'(入力①) 基本情報入力シート'!Z47)</f>
        <v/>
      </c>
      <c r="S26" s="208" t="str">
        <f>IF('(入力①) 基本情報入力シート'!AA47="","",'(入力①) 基本情報入力シート'!AA47)</f>
        <v/>
      </c>
      <c r="T26" s="346"/>
      <c r="U26" s="352" t="str">
        <f>IF(P26="","",VLOOKUP(P26,'【参考】数式用2'!$A$3:$C$36,3,FALSE))</f>
        <v/>
      </c>
      <c r="V26" s="357" t="s">
        <v>249</v>
      </c>
      <c r="W26" s="360"/>
      <c r="X26" s="362" t="s">
        <v>35</v>
      </c>
      <c r="Y26" s="360"/>
      <c r="Z26" s="364" t="s">
        <v>236</v>
      </c>
      <c r="AA26" s="366"/>
      <c r="AB26" s="357" t="s">
        <v>35</v>
      </c>
      <c r="AC26" s="366"/>
      <c r="AD26" s="357" t="s">
        <v>40</v>
      </c>
      <c r="AE26" s="368" t="s">
        <v>70</v>
      </c>
      <c r="AF26" s="370" t="str">
        <f t="shared" si="0"/>
        <v/>
      </c>
      <c r="AG26" s="372" t="s">
        <v>252</v>
      </c>
      <c r="AH26" s="375" t="str">
        <f t="shared" si="1"/>
        <v/>
      </c>
      <c r="AI26" s="381"/>
      <c r="AJ26" s="385"/>
      <c r="AK26" s="381"/>
      <c r="AL26" s="394"/>
    </row>
    <row r="27" spans="1:38" ht="36.75" customHeight="1">
      <c r="A27" s="296">
        <f t="shared" si="2"/>
        <v>16</v>
      </c>
      <c r="B27" s="301" t="str">
        <f>IF('(入力①) 基本情報入力シート'!C48="","",'(入力①) 基本情報入力シート'!C48)</f>
        <v/>
      </c>
      <c r="C27" s="306" t="str">
        <f>IF('(入力①) 基本情報入力シート'!D48="","",'(入力①) 基本情報入力シート'!D48)</f>
        <v/>
      </c>
      <c r="D27" s="306" t="str">
        <f>IF('(入力①) 基本情報入力シート'!E48="","",'(入力①) 基本情報入力シート'!E48)</f>
        <v/>
      </c>
      <c r="E27" s="306" t="str">
        <f>IF('(入力①) 基本情報入力シート'!F48="","",'(入力①) 基本情報入力シート'!F48)</f>
        <v/>
      </c>
      <c r="F27" s="306" t="str">
        <f>IF('(入力①) 基本情報入力シート'!G48="","",'(入力①) 基本情報入力シート'!G48)</f>
        <v/>
      </c>
      <c r="G27" s="306" t="str">
        <f>IF('(入力①) 基本情報入力シート'!H48="","",'(入力①) 基本情報入力シート'!H48)</f>
        <v/>
      </c>
      <c r="H27" s="306" t="str">
        <f>IF('(入力①) 基本情報入力シート'!I48="","",'(入力①) 基本情報入力シート'!I48)</f>
        <v/>
      </c>
      <c r="I27" s="306" t="str">
        <f>IF('(入力①) 基本情報入力シート'!J48="","",'(入力①) 基本情報入力シート'!J48)</f>
        <v/>
      </c>
      <c r="J27" s="306" t="str">
        <f>IF('(入力①) 基本情報入力シート'!K48="","",'(入力①) 基本情報入力シート'!K48)</f>
        <v/>
      </c>
      <c r="K27" s="313" t="str">
        <f>IF('(入力①) 基本情報入力シート'!L48="","",'(入力①) 基本情報入力シート'!L48)</f>
        <v/>
      </c>
      <c r="L27" s="317" t="str">
        <f>IF('(入力①) 基本情報入力シート'!M48="","",'(入力①) 基本情報入力シート'!M48)</f>
        <v/>
      </c>
      <c r="M27" s="317" t="str">
        <f>IF('(入力①) 基本情報入力シート'!R48="","",'(入力①) 基本情報入力シート'!R48)</f>
        <v/>
      </c>
      <c r="N27" s="317" t="str">
        <f>IF('(入力①) 基本情報入力シート'!W48="","",'(入力①) 基本情報入力シート'!W48)</f>
        <v/>
      </c>
      <c r="O27" s="296" t="str">
        <f>IF('(入力①) 基本情報入力シート'!X48="","",'(入力①) 基本情報入力シート'!X48)</f>
        <v/>
      </c>
      <c r="P27" s="333" t="str">
        <f>IF('(入力①) 基本情報入力シート'!Y48="","",'(入力①) 基本情報入力シート'!Y48)</f>
        <v/>
      </c>
      <c r="Q27" s="335"/>
      <c r="R27" s="204" t="str">
        <f>IF('(入力①) 基本情報入力シート'!Z48="","",'(入力①) 基本情報入力シート'!Z48)</f>
        <v/>
      </c>
      <c r="S27" s="208" t="str">
        <f>IF('(入力①) 基本情報入力シート'!AA48="","",'(入力①) 基本情報入力シート'!AA48)</f>
        <v/>
      </c>
      <c r="T27" s="346"/>
      <c r="U27" s="352" t="str">
        <f>IF(P27="","",VLOOKUP(P27,'【参考】数式用2'!$A$3:$C$36,3,FALSE))</f>
        <v/>
      </c>
      <c r="V27" s="357" t="s">
        <v>249</v>
      </c>
      <c r="W27" s="360"/>
      <c r="X27" s="362" t="s">
        <v>35</v>
      </c>
      <c r="Y27" s="360"/>
      <c r="Z27" s="364" t="s">
        <v>236</v>
      </c>
      <c r="AA27" s="366"/>
      <c r="AB27" s="357" t="s">
        <v>35</v>
      </c>
      <c r="AC27" s="366"/>
      <c r="AD27" s="357" t="s">
        <v>40</v>
      </c>
      <c r="AE27" s="368" t="s">
        <v>70</v>
      </c>
      <c r="AF27" s="370" t="str">
        <f t="shared" si="0"/>
        <v/>
      </c>
      <c r="AG27" s="372" t="s">
        <v>252</v>
      </c>
      <c r="AH27" s="375" t="str">
        <f t="shared" si="1"/>
        <v/>
      </c>
      <c r="AI27" s="381"/>
      <c r="AJ27" s="385"/>
      <c r="AK27" s="381"/>
      <c r="AL27" s="394"/>
    </row>
    <row r="28" spans="1:38" ht="36.75" customHeight="1">
      <c r="A28" s="296">
        <f t="shared" si="2"/>
        <v>17</v>
      </c>
      <c r="B28" s="301" t="str">
        <f>IF('(入力①) 基本情報入力シート'!C49="","",'(入力①) 基本情報入力シート'!C49)</f>
        <v/>
      </c>
      <c r="C28" s="306" t="str">
        <f>IF('(入力①) 基本情報入力シート'!D49="","",'(入力①) 基本情報入力シート'!D49)</f>
        <v/>
      </c>
      <c r="D28" s="306" t="str">
        <f>IF('(入力①) 基本情報入力シート'!E49="","",'(入力①) 基本情報入力シート'!E49)</f>
        <v/>
      </c>
      <c r="E28" s="306" t="str">
        <f>IF('(入力①) 基本情報入力シート'!F49="","",'(入力①) 基本情報入力シート'!F49)</f>
        <v/>
      </c>
      <c r="F28" s="306" t="str">
        <f>IF('(入力①) 基本情報入力シート'!G49="","",'(入力①) 基本情報入力シート'!G49)</f>
        <v/>
      </c>
      <c r="G28" s="306" t="str">
        <f>IF('(入力①) 基本情報入力シート'!H49="","",'(入力①) 基本情報入力シート'!H49)</f>
        <v/>
      </c>
      <c r="H28" s="306" t="str">
        <f>IF('(入力①) 基本情報入力シート'!I49="","",'(入力①) 基本情報入力シート'!I49)</f>
        <v/>
      </c>
      <c r="I28" s="306" t="str">
        <f>IF('(入力①) 基本情報入力シート'!J49="","",'(入力①) 基本情報入力シート'!J49)</f>
        <v/>
      </c>
      <c r="J28" s="306" t="str">
        <f>IF('(入力①) 基本情報入力シート'!K49="","",'(入力①) 基本情報入力シート'!K49)</f>
        <v/>
      </c>
      <c r="K28" s="313" t="str">
        <f>IF('(入力①) 基本情報入力シート'!L49="","",'(入力①) 基本情報入力シート'!L49)</f>
        <v/>
      </c>
      <c r="L28" s="317" t="str">
        <f>IF('(入力①) 基本情報入力シート'!M49="","",'(入力①) 基本情報入力シート'!M49)</f>
        <v/>
      </c>
      <c r="M28" s="317" t="str">
        <f>IF('(入力①) 基本情報入力シート'!R49="","",'(入力①) 基本情報入力シート'!R49)</f>
        <v/>
      </c>
      <c r="N28" s="317" t="str">
        <f>IF('(入力①) 基本情報入力シート'!W49="","",'(入力①) 基本情報入力シート'!W49)</f>
        <v/>
      </c>
      <c r="O28" s="296" t="str">
        <f>IF('(入力①) 基本情報入力シート'!X49="","",'(入力①) 基本情報入力シート'!X49)</f>
        <v/>
      </c>
      <c r="P28" s="333" t="str">
        <f>IF('(入力①) 基本情報入力シート'!Y49="","",'(入力①) 基本情報入力シート'!Y49)</f>
        <v/>
      </c>
      <c r="Q28" s="335"/>
      <c r="R28" s="204" t="str">
        <f>IF('(入力①) 基本情報入力シート'!Z49="","",'(入力①) 基本情報入力シート'!Z49)</f>
        <v/>
      </c>
      <c r="S28" s="208" t="str">
        <f>IF('(入力①) 基本情報入力シート'!AA49="","",'(入力①) 基本情報入力シート'!AA49)</f>
        <v/>
      </c>
      <c r="T28" s="346"/>
      <c r="U28" s="352" t="str">
        <f>IF(P28="","",VLOOKUP(P28,'【参考】数式用2'!$A$3:$C$36,3,FALSE))</f>
        <v/>
      </c>
      <c r="V28" s="357" t="s">
        <v>249</v>
      </c>
      <c r="W28" s="360"/>
      <c r="X28" s="362" t="s">
        <v>35</v>
      </c>
      <c r="Y28" s="360"/>
      <c r="Z28" s="364" t="s">
        <v>236</v>
      </c>
      <c r="AA28" s="366"/>
      <c r="AB28" s="357" t="s">
        <v>35</v>
      </c>
      <c r="AC28" s="366"/>
      <c r="AD28" s="357" t="s">
        <v>40</v>
      </c>
      <c r="AE28" s="368" t="s">
        <v>70</v>
      </c>
      <c r="AF28" s="370" t="str">
        <f t="shared" si="0"/>
        <v/>
      </c>
      <c r="AG28" s="372" t="s">
        <v>252</v>
      </c>
      <c r="AH28" s="375" t="str">
        <f t="shared" si="1"/>
        <v/>
      </c>
      <c r="AI28" s="381"/>
      <c r="AJ28" s="385"/>
      <c r="AK28" s="381"/>
      <c r="AL28" s="394"/>
    </row>
    <row r="29" spans="1:38" ht="36.75" customHeight="1">
      <c r="A29" s="296">
        <f t="shared" si="2"/>
        <v>18</v>
      </c>
      <c r="B29" s="301" t="str">
        <f>IF('(入力①) 基本情報入力シート'!C50="","",'(入力①) 基本情報入力シート'!C50)</f>
        <v/>
      </c>
      <c r="C29" s="306" t="str">
        <f>IF('(入力①) 基本情報入力シート'!D50="","",'(入力①) 基本情報入力シート'!D50)</f>
        <v/>
      </c>
      <c r="D29" s="306" t="str">
        <f>IF('(入力①) 基本情報入力シート'!E50="","",'(入力①) 基本情報入力シート'!E50)</f>
        <v/>
      </c>
      <c r="E29" s="306" t="str">
        <f>IF('(入力①) 基本情報入力シート'!F50="","",'(入力①) 基本情報入力シート'!F50)</f>
        <v/>
      </c>
      <c r="F29" s="306" t="str">
        <f>IF('(入力①) 基本情報入力シート'!G50="","",'(入力①) 基本情報入力シート'!G50)</f>
        <v/>
      </c>
      <c r="G29" s="306" t="str">
        <f>IF('(入力①) 基本情報入力シート'!H50="","",'(入力①) 基本情報入力シート'!H50)</f>
        <v/>
      </c>
      <c r="H29" s="306" t="str">
        <f>IF('(入力①) 基本情報入力シート'!I50="","",'(入力①) 基本情報入力シート'!I50)</f>
        <v/>
      </c>
      <c r="I29" s="306" t="str">
        <f>IF('(入力①) 基本情報入力シート'!J50="","",'(入力①) 基本情報入力シート'!J50)</f>
        <v/>
      </c>
      <c r="J29" s="306" t="str">
        <f>IF('(入力①) 基本情報入力シート'!K50="","",'(入力①) 基本情報入力シート'!K50)</f>
        <v/>
      </c>
      <c r="K29" s="313" t="str">
        <f>IF('(入力①) 基本情報入力シート'!L50="","",'(入力①) 基本情報入力シート'!L50)</f>
        <v/>
      </c>
      <c r="L29" s="317" t="str">
        <f>IF('(入力①) 基本情報入力シート'!M50="","",'(入力①) 基本情報入力シート'!M50)</f>
        <v/>
      </c>
      <c r="M29" s="317" t="str">
        <f>IF('(入力①) 基本情報入力シート'!R50="","",'(入力①) 基本情報入力シート'!R50)</f>
        <v/>
      </c>
      <c r="N29" s="317" t="str">
        <f>IF('(入力①) 基本情報入力シート'!W50="","",'(入力①) 基本情報入力シート'!W50)</f>
        <v/>
      </c>
      <c r="O29" s="296" t="str">
        <f>IF('(入力①) 基本情報入力シート'!X50="","",'(入力①) 基本情報入力シート'!X50)</f>
        <v/>
      </c>
      <c r="P29" s="333" t="str">
        <f>IF('(入力①) 基本情報入力シート'!Y50="","",'(入力①) 基本情報入力シート'!Y50)</f>
        <v/>
      </c>
      <c r="Q29" s="335"/>
      <c r="R29" s="204" t="str">
        <f>IF('(入力①) 基本情報入力シート'!Z50="","",'(入力①) 基本情報入力シート'!Z50)</f>
        <v/>
      </c>
      <c r="S29" s="208" t="str">
        <f>IF('(入力①) 基本情報入力シート'!AA50="","",'(入力①) 基本情報入力シート'!AA50)</f>
        <v/>
      </c>
      <c r="T29" s="346"/>
      <c r="U29" s="352" t="str">
        <f>IF(P29="","",VLOOKUP(P29,'【参考】数式用2'!$A$3:$C$36,3,FALSE))</f>
        <v/>
      </c>
      <c r="V29" s="357" t="s">
        <v>249</v>
      </c>
      <c r="W29" s="360"/>
      <c r="X29" s="362" t="s">
        <v>35</v>
      </c>
      <c r="Y29" s="360"/>
      <c r="Z29" s="364" t="s">
        <v>236</v>
      </c>
      <c r="AA29" s="366"/>
      <c r="AB29" s="357" t="s">
        <v>35</v>
      </c>
      <c r="AC29" s="366"/>
      <c r="AD29" s="357" t="s">
        <v>40</v>
      </c>
      <c r="AE29" s="368" t="s">
        <v>70</v>
      </c>
      <c r="AF29" s="370" t="str">
        <f t="shared" si="0"/>
        <v/>
      </c>
      <c r="AG29" s="372" t="s">
        <v>252</v>
      </c>
      <c r="AH29" s="375" t="str">
        <f t="shared" si="1"/>
        <v/>
      </c>
      <c r="AI29" s="381"/>
      <c r="AJ29" s="385"/>
      <c r="AK29" s="381"/>
      <c r="AL29" s="394"/>
    </row>
    <row r="30" spans="1:38" ht="36.75" customHeight="1">
      <c r="A30" s="296">
        <f t="shared" si="2"/>
        <v>19</v>
      </c>
      <c r="B30" s="301" t="str">
        <f>IF('(入力①) 基本情報入力シート'!C51="","",'(入力①) 基本情報入力シート'!C51)</f>
        <v/>
      </c>
      <c r="C30" s="306" t="str">
        <f>IF('(入力①) 基本情報入力シート'!D51="","",'(入力①) 基本情報入力シート'!D51)</f>
        <v/>
      </c>
      <c r="D30" s="306" t="str">
        <f>IF('(入力①) 基本情報入力シート'!E51="","",'(入力①) 基本情報入力シート'!E51)</f>
        <v/>
      </c>
      <c r="E30" s="306" t="str">
        <f>IF('(入力①) 基本情報入力シート'!F51="","",'(入力①) 基本情報入力シート'!F51)</f>
        <v/>
      </c>
      <c r="F30" s="306" t="str">
        <f>IF('(入力①) 基本情報入力シート'!G51="","",'(入力①) 基本情報入力シート'!G51)</f>
        <v/>
      </c>
      <c r="G30" s="306" t="str">
        <f>IF('(入力①) 基本情報入力シート'!H51="","",'(入力①) 基本情報入力シート'!H51)</f>
        <v/>
      </c>
      <c r="H30" s="306" t="str">
        <f>IF('(入力①) 基本情報入力シート'!I51="","",'(入力①) 基本情報入力シート'!I51)</f>
        <v/>
      </c>
      <c r="I30" s="306" t="str">
        <f>IF('(入力①) 基本情報入力シート'!J51="","",'(入力①) 基本情報入力シート'!J51)</f>
        <v/>
      </c>
      <c r="J30" s="306" t="str">
        <f>IF('(入力①) 基本情報入力シート'!K51="","",'(入力①) 基本情報入力シート'!K51)</f>
        <v/>
      </c>
      <c r="K30" s="313" t="str">
        <f>IF('(入力①) 基本情報入力シート'!L51="","",'(入力①) 基本情報入力シート'!L51)</f>
        <v/>
      </c>
      <c r="L30" s="317" t="str">
        <f>IF('(入力①) 基本情報入力シート'!M51="","",'(入力①) 基本情報入力シート'!M51)</f>
        <v/>
      </c>
      <c r="M30" s="317" t="str">
        <f>IF('(入力①) 基本情報入力シート'!R51="","",'(入力①) 基本情報入力シート'!R51)</f>
        <v/>
      </c>
      <c r="N30" s="317" t="str">
        <f>IF('(入力①) 基本情報入力シート'!W51="","",'(入力①) 基本情報入力シート'!W51)</f>
        <v/>
      </c>
      <c r="O30" s="296" t="str">
        <f>IF('(入力①) 基本情報入力シート'!X51="","",'(入力①) 基本情報入力シート'!X51)</f>
        <v/>
      </c>
      <c r="P30" s="333" t="str">
        <f>IF('(入力①) 基本情報入力シート'!Y51="","",'(入力①) 基本情報入力シート'!Y51)</f>
        <v/>
      </c>
      <c r="Q30" s="335"/>
      <c r="R30" s="204" t="str">
        <f>IF('(入力①) 基本情報入力シート'!Z51="","",'(入力①) 基本情報入力シート'!Z51)</f>
        <v/>
      </c>
      <c r="S30" s="208" t="str">
        <f>IF('(入力①) 基本情報入力シート'!AA51="","",'(入力①) 基本情報入力シート'!AA51)</f>
        <v/>
      </c>
      <c r="T30" s="346"/>
      <c r="U30" s="352" t="str">
        <f>IF(P30="","",VLOOKUP(P30,'【参考】数式用2'!$A$3:$C$36,3,FALSE))</f>
        <v/>
      </c>
      <c r="V30" s="357" t="s">
        <v>249</v>
      </c>
      <c r="W30" s="360"/>
      <c r="X30" s="362" t="s">
        <v>35</v>
      </c>
      <c r="Y30" s="360"/>
      <c r="Z30" s="364" t="s">
        <v>236</v>
      </c>
      <c r="AA30" s="366"/>
      <c r="AB30" s="357" t="s">
        <v>35</v>
      </c>
      <c r="AC30" s="366"/>
      <c r="AD30" s="357" t="s">
        <v>40</v>
      </c>
      <c r="AE30" s="368" t="s">
        <v>70</v>
      </c>
      <c r="AF30" s="370" t="str">
        <f t="shared" si="0"/>
        <v/>
      </c>
      <c r="AG30" s="372" t="s">
        <v>252</v>
      </c>
      <c r="AH30" s="375" t="str">
        <f t="shared" si="1"/>
        <v/>
      </c>
      <c r="AI30" s="381"/>
      <c r="AJ30" s="385"/>
      <c r="AK30" s="381"/>
      <c r="AL30" s="394"/>
    </row>
    <row r="31" spans="1:38" ht="36.75" customHeight="1">
      <c r="A31" s="296">
        <f t="shared" si="2"/>
        <v>20</v>
      </c>
      <c r="B31" s="301" t="str">
        <f>IF('(入力①) 基本情報入力シート'!C52="","",'(入力①) 基本情報入力シート'!C52)</f>
        <v/>
      </c>
      <c r="C31" s="306" t="str">
        <f>IF('(入力①) 基本情報入力シート'!D52="","",'(入力①) 基本情報入力シート'!D52)</f>
        <v/>
      </c>
      <c r="D31" s="306" t="str">
        <f>IF('(入力①) 基本情報入力シート'!E52="","",'(入力①) 基本情報入力シート'!E52)</f>
        <v/>
      </c>
      <c r="E31" s="306" t="str">
        <f>IF('(入力①) 基本情報入力シート'!F52="","",'(入力①) 基本情報入力シート'!F52)</f>
        <v/>
      </c>
      <c r="F31" s="306" t="str">
        <f>IF('(入力①) 基本情報入力シート'!G52="","",'(入力①) 基本情報入力シート'!G52)</f>
        <v/>
      </c>
      <c r="G31" s="306" t="str">
        <f>IF('(入力①) 基本情報入力シート'!H52="","",'(入力①) 基本情報入力シート'!H52)</f>
        <v/>
      </c>
      <c r="H31" s="306" t="str">
        <f>IF('(入力①) 基本情報入力シート'!I52="","",'(入力①) 基本情報入力シート'!I52)</f>
        <v/>
      </c>
      <c r="I31" s="306" t="str">
        <f>IF('(入力①) 基本情報入力シート'!J52="","",'(入力①) 基本情報入力シート'!J52)</f>
        <v/>
      </c>
      <c r="J31" s="306" t="str">
        <f>IF('(入力①) 基本情報入力シート'!K52="","",'(入力①) 基本情報入力シート'!K52)</f>
        <v/>
      </c>
      <c r="K31" s="313" t="str">
        <f>IF('(入力①) 基本情報入力シート'!L52="","",'(入力①) 基本情報入力シート'!L52)</f>
        <v/>
      </c>
      <c r="L31" s="317" t="str">
        <f>IF('(入力①) 基本情報入力シート'!M52="","",'(入力①) 基本情報入力シート'!M52)</f>
        <v/>
      </c>
      <c r="M31" s="317" t="str">
        <f>IF('(入力①) 基本情報入力シート'!R52="","",'(入力①) 基本情報入力シート'!R52)</f>
        <v/>
      </c>
      <c r="N31" s="317" t="str">
        <f>IF('(入力①) 基本情報入力シート'!W52="","",'(入力①) 基本情報入力シート'!W52)</f>
        <v/>
      </c>
      <c r="O31" s="296" t="str">
        <f>IF('(入力①) 基本情報入力シート'!X52="","",'(入力①) 基本情報入力シート'!X52)</f>
        <v/>
      </c>
      <c r="P31" s="333" t="str">
        <f>IF('(入力①) 基本情報入力シート'!Y52="","",'(入力①) 基本情報入力シート'!Y52)</f>
        <v/>
      </c>
      <c r="Q31" s="335"/>
      <c r="R31" s="204" t="str">
        <f>IF('(入力①) 基本情報入力シート'!Z52="","",'(入力①) 基本情報入力シート'!Z52)</f>
        <v/>
      </c>
      <c r="S31" s="208" t="str">
        <f>IF('(入力①) 基本情報入力シート'!AA52="","",'(入力①) 基本情報入力シート'!AA52)</f>
        <v/>
      </c>
      <c r="T31" s="346"/>
      <c r="U31" s="352" t="str">
        <f>IF(P31="","",VLOOKUP(P31,'【参考】数式用2'!$A$3:$C$36,3,FALSE))</f>
        <v/>
      </c>
      <c r="V31" s="357" t="s">
        <v>249</v>
      </c>
      <c r="W31" s="360"/>
      <c r="X31" s="362" t="s">
        <v>35</v>
      </c>
      <c r="Y31" s="360"/>
      <c r="Z31" s="364" t="s">
        <v>236</v>
      </c>
      <c r="AA31" s="366"/>
      <c r="AB31" s="357" t="s">
        <v>35</v>
      </c>
      <c r="AC31" s="366"/>
      <c r="AD31" s="357" t="s">
        <v>40</v>
      </c>
      <c r="AE31" s="368" t="s">
        <v>70</v>
      </c>
      <c r="AF31" s="370" t="str">
        <f t="shared" si="0"/>
        <v/>
      </c>
      <c r="AG31" s="372" t="s">
        <v>252</v>
      </c>
      <c r="AH31" s="375" t="str">
        <f t="shared" si="1"/>
        <v/>
      </c>
      <c r="AI31" s="381"/>
      <c r="AJ31" s="385"/>
      <c r="AK31" s="385"/>
      <c r="AL31" s="394"/>
    </row>
    <row r="32" spans="1:38" ht="36.75" customHeight="1">
      <c r="A32" s="296">
        <f t="shared" si="2"/>
        <v>21</v>
      </c>
      <c r="B32" s="301" t="str">
        <f>IF('(入力①) 基本情報入力シート'!C53="","",'(入力①) 基本情報入力シート'!C53)</f>
        <v/>
      </c>
      <c r="C32" s="306" t="str">
        <f>IF('(入力①) 基本情報入力シート'!D53="","",'(入力①) 基本情報入力シート'!D53)</f>
        <v/>
      </c>
      <c r="D32" s="306" t="str">
        <f>IF('(入力①) 基本情報入力シート'!E53="","",'(入力①) 基本情報入力シート'!E53)</f>
        <v/>
      </c>
      <c r="E32" s="306" t="str">
        <f>IF('(入力①) 基本情報入力シート'!F53="","",'(入力①) 基本情報入力シート'!F53)</f>
        <v/>
      </c>
      <c r="F32" s="306" t="str">
        <f>IF('(入力①) 基本情報入力シート'!G53="","",'(入力①) 基本情報入力シート'!G53)</f>
        <v/>
      </c>
      <c r="G32" s="306" t="str">
        <f>IF('(入力①) 基本情報入力シート'!H53="","",'(入力①) 基本情報入力シート'!H53)</f>
        <v/>
      </c>
      <c r="H32" s="306" t="str">
        <f>IF('(入力①) 基本情報入力シート'!I53="","",'(入力①) 基本情報入力シート'!I53)</f>
        <v/>
      </c>
      <c r="I32" s="306" t="str">
        <f>IF('(入力①) 基本情報入力シート'!J53="","",'(入力①) 基本情報入力シート'!J53)</f>
        <v/>
      </c>
      <c r="J32" s="306" t="str">
        <f>IF('(入力①) 基本情報入力シート'!K53="","",'(入力①) 基本情報入力シート'!K53)</f>
        <v/>
      </c>
      <c r="K32" s="313" t="str">
        <f>IF('(入力①) 基本情報入力シート'!L53="","",'(入力①) 基本情報入力シート'!L53)</f>
        <v/>
      </c>
      <c r="L32" s="317" t="str">
        <f>IF('(入力①) 基本情報入力シート'!M53="","",'(入力①) 基本情報入力シート'!M53)</f>
        <v/>
      </c>
      <c r="M32" s="317" t="str">
        <f>IF('(入力①) 基本情報入力シート'!R53="","",'(入力①) 基本情報入力シート'!R53)</f>
        <v/>
      </c>
      <c r="N32" s="317" t="str">
        <f>IF('(入力①) 基本情報入力シート'!W53="","",'(入力①) 基本情報入力シート'!W53)</f>
        <v/>
      </c>
      <c r="O32" s="296" t="str">
        <f>IF('(入力①) 基本情報入力シート'!X53="","",'(入力①) 基本情報入力シート'!X53)</f>
        <v/>
      </c>
      <c r="P32" s="333" t="str">
        <f>IF('(入力①) 基本情報入力シート'!Y53="","",'(入力①) 基本情報入力シート'!Y53)</f>
        <v/>
      </c>
      <c r="Q32" s="335"/>
      <c r="R32" s="204" t="str">
        <f>IF('(入力①) 基本情報入力シート'!Z53="","",'(入力①) 基本情報入力シート'!Z53)</f>
        <v/>
      </c>
      <c r="S32" s="208" t="str">
        <f>IF('(入力①) 基本情報入力シート'!AA53="","",'(入力①) 基本情報入力シート'!AA53)</f>
        <v/>
      </c>
      <c r="T32" s="346"/>
      <c r="U32" s="352" t="str">
        <f>IF(P32="","",VLOOKUP(P32,'【参考】数式用2'!$A$3:$C$36,3,FALSE))</f>
        <v/>
      </c>
      <c r="V32" s="357" t="s">
        <v>249</v>
      </c>
      <c r="W32" s="360"/>
      <c r="X32" s="362" t="s">
        <v>35</v>
      </c>
      <c r="Y32" s="360"/>
      <c r="Z32" s="364" t="s">
        <v>236</v>
      </c>
      <c r="AA32" s="366"/>
      <c r="AB32" s="357" t="s">
        <v>35</v>
      </c>
      <c r="AC32" s="366"/>
      <c r="AD32" s="357" t="s">
        <v>40</v>
      </c>
      <c r="AE32" s="368" t="s">
        <v>70</v>
      </c>
      <c r="AF32" s="370" t="str">
        <f t="shared" si="0"/>
        <v/>
      </c>
      <c r="AG32" s="372" t="s">
        <v>252</v>
      </c>
      <c r="AH32" s="375" t="str">
        <f t="shared" si="1"/>
        <v/>
      </c>
      <c r="AI32" s="381"/>
      <c r="AJ32" s="385"/>
      <c r="AK32" s="385"/>
      <c r="AL32" s="394"/>
    </row>
    <row r="33" spans="1:38" ht="36.75" customHeight="1">
      <c r="A33" s="296">
        <f t="shared" si="2"/>
        <v>22</v>
      </c>
      <c r="B33" s="301" t="str">
        <f>IF('(入力①) 基本情報入力シート'!C54="","",'(入力①) 基本情報入力シート'!C54)</f>
        <v/>
      </c>
      <c r="C33" s="306" t="str">
        <f>IF('(入力①) 基本情報入力シート'!D54="","",'(入力①) 基本情報入力シート'!D54)</f>
        <v/>
      </c>
      <c r="D33" s="306" t="str">
        <f>IF('(入力①) 基本情報入力シート'!E54="","",'(入力①) 基本情報入力シート'!E54)</f>
        <v/>
      </c>
      <c r="E33" s="306" t="str">
        <f>IF('(入力①) 基本情報入力シート'!F54="","",'(入力①) 基本情報入力シート'!F54)</f>
        <v/>
      </c>
      <c r="F33" s="306" t="str">
        <f>IF('(入力①) 基本情報入力シート'!G54="","",'(入力①) 基本情報入力シート'!G54)</f>
        <v/>
      </c>
      <c r="G33" s="306" t="str">
        <f>IF('(入力①) 基本情報入力シート'!H54="","",'(入力①) 基本情報入力シート'!H54)</f>
        <v/>
      </c>
      <c r="H33" s="306" t="str">
        <f>IF('(入力①) 基本情報入力シート'!I54="","",'(入力①) 基本情報入力シート'!I54)</f>
        <v/>
      </c>
      <c r="I33" s="306" t="str">
        <f>IF('(入力①) 基本情報入力シート'!J54="","",'(入力①) 基本情報入力シート'!J54)</f>
        <v/>
      </c>
      <c r="J33" s="306" t="str">
        <f>IF('(入力①) 基本情報入力シート'!K54="","",'(入力①) 基本情報入力シート'!K54)</f>
        <v/>
      </c>
      <c r="K33" s="313" t="str">
        <f>IF('(入力①) 基本情報入力シート'!L54="","",'(入力①) 基本情報入力シート'!L54)</f>
        <v/>
      </c>
      <c r="L33" s="317" t="str">
        <f>IF('(入力①) 基本情報入力シート'!M54="","",'(入力①) 基本情報入力シート'!M54)</f>
        <v/>
      </c>
      <c r="M33" s="317" t="str">
        <f>IF('(入力①) 基本情報入力シート'!R54="","",'(入力①) 基本情報入力シート'!R54)</f>
        <v/>
      </c>
      <c r="N33" s="317" t="str">
        <f>IF('(入力①) 基本情報入力シート'!W54="","",'(入力①) 基本情報入力シート'!W54)</f>
        <v/>
      </c>
      <c r="O33" s="296" t="str">
        <f>IF('(入力①) 基本情報入力シート'!X54="","",'(入力①) 基本情報入力シート'!X54)</f>
        <v/>
      </c>
      <c r="P33" s="333" t="str">
        <f>IF('(入力①) 基本情報入力シート'!Y54="","",'(入力①) 基本情報入力シート'!Y54)</f>
        <v/>
      </c>
      <c r="Q33" s="335"/>
      <c r="R33" s="204" t="str">
        <f>IF('(入力①) 基本情報入力シート'!Z54="","",'(入力①) 基本情報入力シート'!Z54)</f>
        <v/>
      </c>
      <c r="S33" s="208" t="str">
        <f>IF('(入力①) 基本情報入力シート'!AA54="","",'(入力①) 基本情報入力シート'!AA54)</f>
        <v/>
      </c>
      <c r="T33" s="346"/>
      <c r="U33" s="352" t="str">
        <f>IF(P33="","",VLOOKUP(P33,'【参考】数式用2'!$A$3:$C$36,3,FALSE))</f>
        <v/>
      </c>
      <c r="V33" s="357" t="s">
        <v>249</v>
      </c>
      <c r="W33" s="360"/>
      <c r="X33" s="362" t="s">
        <v>35</v>
      </c>
      <c r="Y33" s="360"/>
      <c r="Z33" s="364" t="s">
        <v>236</v>
      </c>
      <c r="AA33" s="366"/>
      <c r="AB33" s="357" t="s">
        <v>35</v>
      </c>
      <c r="AC33" s="366"/>
      <c r="AD33" s="357" t="s">
        <v>40</v>
      </c>
      <c r="AE33" s="368" t="s">
        <v>70</v>
      </c>
      <c r="AF33" s="370" t="str">
        <f t="shared" si="0"/>
        <v/>
      </c>
      <c r="AG33" s="372" t="s">
        <v>252</v>
      </c>
      <c r="AH33" s="375" t="str">
        <f t="shared" si="1"/>
        <v/>
      </c>
      <c r="AI33" s="381"/>
      <c r="AJ33" s="385"/>
      <c r="AK33" s="385"/>
      <c r="AL33" s="394"/>
    </row>
    <row r="34" spans="1:38" ht="36.75" customHeight="1">
      <c r="A34" s="296">
        <f t="shared" si="2"/>
        <v>23</v>
      </c>
      <c r="B34" s="301" t="str">
        <f>IF('(入力①) 基本情報入力シート'!C55="","",'(入力①) 基本情報入力シート'!C55)</f>
        <v/>
      </c>
      <c r="C34" s="306" t="str">
        <f>IF('(入力①) 基本情報入力シート'!D55="","",'(入力①) 基本情報入力シート'!D55)</f>
        <v/>
      </c>
      <c r="D34" s="306" t="str">
        <f>IF('(入力①) 基本情報入力シート'!E55="","",'(入力①) 基本情報入力シート'!E55)</f>
        <v/>
      </c>
      <c r="E34" s="306" t="str">
        <f>IF('(入力①) 基本情報入力シート'!F55="","",'(入力①) 基本情報入力シート'!F55)</f>
        <v/>
      </c>
      <c r="F34" s="306" t="str">
        <f>IF('(入力①) 基本情報入力シート'!G55="","",'(入力①) 基本情報入力シート'!G55)</f>
        <v/>
      </c>
      <c r="G34" s="306" t="str">
        <f>IF('(入力①) 基本情報入力シート'!H55="","",'(入力①) 基本情報入力シート'!H55)</f>
        <v/>
      </c>
      <c r="H34" s="306" t="str">
        <f>IF('(入力①) 基本情報入力シート'!I55="","",'(入力①) 基本情報入力シート'!I55)</f>
        <v/>
      </c>
      <c r="I34" s="306" t="str">
        <f>IF('(入力①) 基本情報入力シート'!J55="","",'(入力①) 基本情報入力シート'!J55)</f>
        <v/>
      </c>
      <c r="J34" s="306" t="str">
        <f>IF('(入力①) 基本情報入力シート'!K55="","",'(入力①) 基本情報入力シート'!K55)</f>
        <v/>
      </c>
      <c r="K34" s="313" t="str">
        <f>IF('(入力①) 基本情報入力シート'!L55="","",'(入力①) 基本情報入力シート'!L55)</f>
        <v/>
      </c>
      <c r="L34" s="317" t="str">
        <f>IF('(入力①) 基本情報入力シート'!M55="","",'(入力①) 基本情報入力シート'!M55)</f>
        <v/>
      </c>
      <c r="M34" s="317" t="str">
        <f>IF('(入力①) 基本情報入力シート'!R55="","",'(入力①) 基本情報入力シート'!R55)</f>
        <v/>
      </c>
      <c r="N34" s="317" t="str">
        <f>IF('(入力①) 基本情報入力シート'!W55="","",'(入力①) 基本情報入力シート'!W55)</f>
        <v/>
      </c>
      <c r="O34" s="296" t="str">
        <f>IF('(入力①) 基本情報入力シート'!X55="","",'(入力①) 基本情報入力シート'!X55)</f>
        <v/>
      </c>
      <c r="P34" s="333" t="str">
        <f>IF('(入力①) 基本情報入力シート'!Y55="","",'(入力①) 基本情報入力シート'!Y55)</f>
        <v/>
      </c>
      <c r="Q34" s="335"/>
      <c r="R34" s="204" t="str">
        <f>IF('(入力①) 基本情報入力シート'!Z55="","",'(入力①) 基本情報入力シート'!Z55)</f>
        <v/>
      </c>
      <c r="S34" s="208" t="str">
        <f>IF('(入力①) 基本情報入力シート'!AA55="","",'(入力①) 基本情報入力シート'!AA55)</f>
        <v/>
      </c>
      <c r="T34" s="346"/>
      <c r="U34" s="352" t="str">
        <f>IF(P34="","",VLOOKUP(P34,'【参考】数式用2'!$A$3:$C$36,3,FALSE))</f>
        <v/>
      </c>
      <c r="V34" s="357" t="s">
        <v>249</v>
      </c>
      <c r="W34" s="360"/>
      <c r="X34" s="362" t="s">
        <v>35</v>
      </c>
      <c r="Y34" s="360"/>
      <c r="Z34" s="364" t="s">
        <v>236</v>
      </c>
      <c r="AA34" s="366"/>
      <c r="AB34" s="357" t="s">
        <v>35</v>
      </c>
      <c r="AC34" s="366"/>
      <c r="AD34" s="357" t="s">
        <v>40</v>
      </c>
      <c r="AE34" s="368" t="s">
        <v>70</v>
      </c>
      <c r="AF34" s="370" t="str">
        <f t="shared" si="0"/>
        <v/>
      </c>
      <c r="AG34" s="372" t="s">
        <v>252</v>
      </c>
      <c r="AH34" s="375" t="str">
        <f t="shared" si="1"/>
        <v/>
      </c>
      <c r="AI34" s="381"/>
      <c r="AJ34" s="385"/>
      <c r="AK34" s="381"/>
      <c r="AL34" s="394"/>
    </row>
    <row r="35" spans="1:38" ht="36.75" customHeight="1">
      <c r="A35" s="296">
        <f t="shared" si="2"/>
        <v>24</v>
      </c>
      <c r="B35" s="301" t="str">
        <f>IF('(入力①) 基本情報入力シート'!C56="","",'(入力①) 基本情報入力シート'!C56)</f>
        <v/>
      </c>
      <c r="C35" s="306" t="str">
        <f>IF('(入力①) 基本情報入力シート'!D56="","",'(入力①) 基本情報入力シート'!D56)</f>
        <v/>
      </c>
      <c r="D35" s="306" t="str">
        <f>IF('(入力①) 基本情報入力シート'!E56="","",'(入力①) 基本情報入力シート'!E56)</f>
        <v/>
      </c>
      <c r="E35" s="306" t="str">
        <f>IF('(入力①) 基本情報入力シート'!F56="","",'(入力①) 基本情報入力シート'!F56)</f>
        <v/>
      </c>
      <c r="F35" s="306" t="str">
        <f>IF('(入力①) 基本情報入力シート'!G56="","",'(入力①) 基本情報入力シート'!G56)</f>
        <v/>
      </c>
      <c r="G35" s="306" t="str">
        <f>IF('(入力①) 基本情報入力シート'!H56="","",'(入力①) 基本情報入力シート'!H56)</f>
        <v/>
      </c>
      <c r="H35" s="306" t="str">
        <f>IF('(入力①) 基本情報入力シート'!I56="","",'(入力①) 基本情報入力シート'!I56)</f>
        <v/>
      </c>
      <c r="I35" s="306" t="str">
        <f>IF('(入力①) 基本情報入力シート'!J56="","",'(入力①) 基本情報入力シート'!J56)</f>
        <v/>
      </c>
      <c r="J35" s="306" t="str">
        <f>IF('(入力①) 基本情報入力シート'!K56="","",'(入力①) 基本情報入力シート'!K56)</f>
        <v/>
      </c>
      <c r="K35" s="313" t="str">
        <f>IF('(入力①) 基本情報入力シート'!L56="","",'(入力①) 基本情報入力シート'!L56)</f>
        <v/>
      </c>
      <c r="L35" s="317" t="str">
        <f>IF('(入力①) 基本情報入力シート'!M56="","",'(入力①) 基本情報入力シート'!M56)</f>
        <v/>
      </c>
      <c r="M35" s="317" t="str">
        <f>IF('(入力①) 基本情報入力シート'!R56="","",'(入力①) 基本情報入力シート'!R56)</f>
        <v/>
      </c>
      <c r="N35" s="317" t="str">
        <f>IF('(入力①) 基本情報入力シート'!W56="","",'(入力①) 基本情報入力シート'!W56)</f>
        <v/>
      </c>
      <c r="O35" s="296" t="str">
        <f>IF('(入力①) 基本情報入力シート'!X56="","",'(入力①) 基本情報入力シート'!X56)</f>
        <v/>
      </c>
      <c r="P35" s="333" t="str">
        <f>IF('(入力①) 基本情報入力シート'!Y56="","",'(入力①) 基本情報入力シート'!Y56)</f>
        <v/>
      </c>
      <c r="Q35" s="335"/>
      <c r="R35" s="204" t="str">
        <f>IF('(入力①) 基本情報入力シート'!Z56="","",'(入力①) 基本情報入力シート'!Z56)</f>
        <v/>
      </c>
      <c r="S35" s="208" t="str">
        <f>IF('(入力①) 基本情報入力シート'!AA56="","",'(入力①) 基本情報入力シート'!AA56)</f>
        <v/>
      </c>
      <c r="T35" s="346"/>
      <c r="U35" s="352" t="str">
        <f>IF(P35="","",VLOOKUP(P35,'【参考】数式用2'!$A$3:$C$36,3,FALSE))</f>
        <v/>
      </c>
      <c r="V35" s="357" t="s">
        <v>249</v>
      </c>
      <c r="W35" s="360"/>
      <c r="X35" s="362" t="s">
        <v>35</v>
      </c>
      <c r="Y35" s="360"/>
      <c r="Z35" s="364" t="s">
        <v>236</v>
      </c>
      <c r="AA35" s="366"/>
      <c r="AB35" s="357" t="s">
        <v>35</v>
      </c>
      <c r="AC35" s="366"/>
      <c r="AD35" s="357" t="s">
        <v>40</v>
      </c>
      <c r="AE35" s="368" t="s">
        <v>70</v>
      </c>
      <c r="AF35" s="370" t="str">
        <f t="shared" si="0"/>
        <v/>
      </c>
      <c r="AG35" s="372" t="s">
        <v>252</v>
      </c>
      <c r="AH35" s="375" t="str">
        <f t="shared" si="1"/>
        <v/>
      </c>
      <c r="AI35" s="381"/>
      <c r="AJ35" s="385"/>
      <c r="AK35" s="381"/>
      <c r="AL35" s="394"/>
    </row>
    <row r="36" spans="1:38" ht="36.75" customHeight="1">
      <c r="A36" s="296">
        <f t="shared" si="2"/>
        <v>25</v>
      </c>
      <c r="B36" s="301" t="str">
        <f>IF('(入力①) 基本情報入力シート'!C57="","",'(入力①) 基本情報入力シート'!C57)</f>
        <v/>
      </c>
      <c r="C36" s="306" t="str">
        <f>IF('(入力①) 基本情報入力シート'!D57="","",'(入力①) 基本情報入力シート'!D57)</f>
        <v/>
      </c>
      <c r="D36" s="306" t="str">
        <f>IF('(入力①) 基本情報入力シート'!E57="","",'(入力①) 基本情報入力シート'!E57)</f>
        <v/>
      </c>
      <c r="E36" s="306" t="str">
        <f>IF('(入力①) 基本情報入力シート'!F57="","",'(入力①) 基本情報入力シート'!F57)</f>
        <v/>
      </c>
      <c r="F36" s="306" t="str">
        <f>IF('(入力①) 基本情報入力シート'!G57="","",'(入力①) 基本情報入力シート'!G57)</f>
        <v/>
      </c>
      <c r="G36" s="306" t="str">
        <f>IF('(入力①) 基本情報入力シート'!H57="","",'(入力①) 基本情報入力シート'!H57)</f>
        <v/>
      </c>
      <c r="H36" s="306" t="str">
        <f>IF('(入力①) 基本情報入力シート'!I57="","",'(入力①) 基本情報入力シート'!I57)</f>
        <v/>
      </c>
      <c r="I36" s="306" t="str">
        <f>IF('(入力①) 基本情報入力シート'!J57="","",'(入力①) 基本情報入力シート'!J57)</f>
        <v/>
      </c>
      <c r="J36" s="306" t="str">
        <f>IF('(入力①) 基本情報入力シート'!K57="","",'(入力①) 基本情報入力シート'!K57)</f>
        <v/>
      </c>
      <c r="K36" s="313" t="str">
        <f>IF('(入力①) 基本情報入力シート'!L57="","",'(入力①) 基本情報入力シート'!L57)</f>
        <v/>
      </c>
      <c r="L36" s="317" t="str">
        <f>IF('(入力①) 基本情報入力シート'!M57="","",'(入力①) 基本情報入力シート'!M57)</f>
        <v/>
      </c>
      <c r="M36" s="317" t="str">
        <f>IF('(入力①) 基本情報入力シート'!R57="","",'(入力①) 基本情報入力シート'!R57)</f>
        <v/>
      </c>
      <c r="N36" s="317" t="str">
        <f>IF('(入力①) 基本情報入力シート'!W57="","",'(入力①) 基本情報入力シート'!W57)</f>
        <v/>
      </c>
      <c r="O36" s="296" t="str">
        <f>IF('(入力①) 基本情報入力シート'!X57="","",'(入力①) 基本情報入力シート'!X57)</f>
        <v/>
      </c>
      <c r="P36" s="333" t="str">
        <f>IF('(入力①) 基本情報入力シート'!Y57="","",'(入力①) 基本情報入力シート'!Y57)</f>
        <v/>
      </c>
      <c r="Q36" s="335"/>
      <c r="R36" s="204" t="str">
        <f>IF('(入力①) 基本情報入力シート'!Z57="","",'(入力①) 基本情報入力シート'!Z57)</f>
        <v/>
      </c>
      <c r="S36" s="208" t="str">
        <f>IF('(入力①) 基本情報入力シート'!AA57="","",'(入力①) 基本情報入力シート'!AA57)</f>
        <v/>
      </c>
      <c r="T36" s="346"/>
      <c r="U36" s="352" t="str">
        <f>IF(P36="","",VLOOKUP(P36,'【参考】数式用2'!$A$3:$C$36,3,FALSE))</f>
        <v/>
      </c>
      <c r="V36" s="357" t="s">
        <v>249</v>
      </c>
      <c r="W36" s="360"/>
      <c r="X36" s="362" t="s">
        <v>35</v>
      </c>
      <c r="Y36" s="360"/>
      <c r="Z36" s="364" t="s">
        <v>236</v>
      </c>
      <c r="AA36" s="366"/>
      <c r="AB36" s="357" t="s">
        <v>35</v>
      </c>
      <c r="AC36" s="366"/>
      <c r="AD36" s="357" t="s">
        <v>40</v>
      </c>
      <c r="AE36" s="368" t="s">
        <v>70</v>
      </c>
      <c r="AF36" s="370" t="str">
        <f t="shared" si="0"/>
        <v/>
      </c>
      <c r="AG36" s="372" t="s">
        <v>252</v>
      </c>
      <c r="AH36" s="375" t="str">
        <f t="shared" si="1"/>
        <v/>
      </c>
      <c r="AI36" s="381"/>
      <c r="AJ36" s="385"/>
      <c r="AK36" s="381"/>
      <c r="AL36" s="394"/>
    </row>
    <row r="37" spans="1:38" ht="36.75" customHeight="1">
      <c r="A37" s="296">
        <f t="shared" si="2"/>
        <v>26</v>
      </c>
      <c r="B37" s="301" t="str">
        <f>IF('(入力①) 基本情報入力シート'!C58="","",'(入力①) 基本情報入力シート'!C58)</f>
        <v/>
      </c>
      <c r="C37" s="306" t="str">
        <f>IF('(入力①) 基本情報入力シート'!D58="","",'(入力①) 基本情報入力シート'!D58)</f>
        <v/>
      </c>
      <c r="D37" s="306" t="str">
        <f>IF('(入力①) 基本情報入力シート'!E58="","",'(入力①) 基本情報入力シート'!E58)</f>
        <v/>
      </c>
      <c r="E37" s="306" t="str">
        <f>IF('(入力①) 基本情報入力シート'!F58="","",'(入力①) 基本情報入力シート'!F58)</f>
        <v/>
      </c>
      <c r="F37" s="306" t="str">
        <f>IF('(入力①) 基本情報入力シート'!G58="","",'(入力①) 基本情報入力シート'!G58)</f>
        <v/>
      </c>
      <c r="G37" s="306" t="str">
        <f>IF('(入力①) 基本情報入力シート'!H58="","",'(入力①) 基本情報入力シート'!H58)</f>
        <v/>
      </c>
      <c r="H37" s="306" t="str">
        <f>IF('(入力①) 基本情報入力シート'!I58="","",'(入力①) 基本情報入力シート'!I58)</f>
        <v/>
      </c>
      <c r="I37" s="306" t="str">
        <f>IF('(入力①) 基本情報入力シート'!J58="","",'(入力①) 基本情報入力シート'!J58)</f>
        <v/>
      </c>
      <c r="J37" s="306" t="str">
        <f>IF('(入力①) 基本情報入力シート'!K58="","",'(入力①) 基本情報入力シート'!K58)</f>
        <v/>
      </c>
      <c r="K37" s="313" t="str">
        <f>IF('(入力①) 基本情報入力シート'!L58="","",'(入力①) 基本情報入力シート'!L58)</f>
        <v/>
      </c>
      <c r="L37" s="317" t="str">
        <f>IF('(入力①) 基本情報入力シート'!M58="","",'(入力①) 基本情報入力シート'!M58)</f>
        <v/>
      </c>
      <c r="M37" s="317" t="str">
        <f>IF('(入力①) 基本情報入力シート'!R58="","",'(入力①) 基本情報入力シート'!R58)</f>
        <v/>
      </c>
      <c r="N37" s="317" t="str">
        <f>IF('(入力①) 基本情報入力シート'!W58="","",'(入力①) 基本情報入力シート'!W58)</f>
        <v/>
      </c>
      <c r="O37" s="296" t="str">
        <f>IF('(入力①) 基本情報入力シート'!X58="","",'(入力①) 基本情報入力シート'!X58)</f>
        <v/>
      </c>
      <c r="P37" s="333" t="str">
        <f>IF('(入力①) 基本情報入力シート'!Y58="","",'(入力①) 基本情報入力シート'!Y58)</f>
        <v/>
      </c>
      <c r="Q37" s="335"/>
      <c r="R37" s="204" t="str">
        <f>IF('(入力①) 基本情報入力シート'!Z58="","",'(入力①) 基本情報入力シート'!Z58)</f>
        <v/>
      </c>
      <c r="S37" s="208" t="str">
        <f>IF('(入力①) 基本情報入力シート'!AA58="","",'(入力①) 基本情報入力シート'!AA58)</f>
        <v/>
      </c>
      <c r="T37" s="346"/>
      <c r="U37" s="352" t="str">
        <f>IF(P37="","",VLOOKUP(P37,'【参考】数式用2'!$A$3:$C$36,3,FALSE))</f>
        <v/>
      </c>
      <c r="V37" s="357" t="s">
        <v>249</v>
      </c>
      <c r="W37" s="360"/>
      <c r="X37" s="362" t="s">
        <v>35</v>
      </c>
      <c r="Y37" s="360"/>
      <c r="Z37" s="364" t="s">
        <v>236</v>
      </c>
      <c r="AA37" s="366"/>
      <c r="AB37" s="357" t="s">
        <v>35</v>
      </c>
      <c r="AC37" s="366"/>
      <c r="AD37" s="357" t="s">
        <v>40</v>
      </c>
      <c r="AE37" s="368" t="s">
        <v>70</v>
      </c>
      <c r="AF37" s="370" t="str">
        <f t="shared" si="0"/>
        <v/>
      </c>
      <c r="AG37" s="372" t="s">
        <v>252</v>
      </c>
      <c r="AH37" s="375" t="str">
        <f t="shared" si="1"/>
        <v/>
      </c>
      <c r="AI37" s="381"/>
      <c r="AJ37" s="385"/>
      <c r="AK37" s="381"/>
      <c r="AL37" s="394"/>
    </row>
    <row r="38" spans="1:38" ht="36.75" customHeight="1">
      <c r="A38" s="296">
        <f t="shared" si="2"/>
        <v>27</v>
      </c>
      <c r="B38" s="301" t="str">
        <f>IF('(入力①) 基本情報入力シート'!C59="","",'(入力①) 基本情報入力シート'!C59)</f>
        <v/>
      </c>
      <c r="C38" s="306" t="str">
        <f>IF('(入力①) 基本情報入力シート'!D59="","",'(入力①) 基本情報入力シート'!D59)</f>
        <v/>
      </c>
      <c r="D38" s="306" t="str">
        <f>IF('(入力①) 基本情報入力シート'!E59="","",'(入力①) 基本情報入力シート'!E59)</f>
        <v/>
      </c>
      <c r="E38" s="306" t="str">
        <f>IF('(入力①) 基本情報入力シート'!F59="","",'(入力①) 基本情報入力シート'!F59)</f>
        <v/>
      </c>
      <c r="F38" s="306" t="str">
        <f>IF('(入力①) 基本情報入力シート'!G59="","",'(入力①) 基本情報入力シート'!G59)</f>
        <v/>
      </c>
      <c r="G38" s="306" t="str">
        <f>IF('(入力①) 基本情報入力シート'!H59="","",'(入力①) 基本情報入力シート'!H59)</f>
        <v/>
      </c>
      <c r="H38" s="306" t="str">
        <f>IF('(入力①) 基本情報入力シート'!I59="","",'(入力①) 基本情報入力シート'!I59)</f>
        <v/>
      </c>
      <c r="I38" s="306" t="str">
        <f>IF('(入力①) 基本情報入力シート'!J59="","",'(入力①) 基本情報入力シート'!J59)</f>
        <v/>
      </c>
      <c r="J38" s="306" t="str">
        <f>IF('(入力①) 基本情報入力シート'!K59="","",'(入力①) 基本情報入力シート'!K59)</f>
        <v/>
      </c>
      <c r="K38" s="313" t="str">
        <f>IF('(入力①) 基本情報入力シート'!L59="","",'(入力①) 基本情報入力シート'!L59)</f>
        <v/>
      </c>
      <c r="L38" s="317" t="str">
        <f>IF('(入力①) 基本情報入力シート'!M59="","",'(入力①) 基本情報入力シート'!M59)</f>
        <v/>
      </c>
      <c r="M38" s="317" t="str">
        <f>IF('(入力①) 基本情報入力シート'!R59="","",'(入力①) 基本情報入力シート'!R59)</f>
        <v/>
      </c>
      <c r="N38" s="317" t="str">
        <f>IF('(入力①) 基本情報入力シート'!W59="","",'(入力①) 基本情報入力シート'!W59)</f>
        <v/>
      </c>
      <c r="O38" s="296" t="str">
        <f>IF('(入力①) 基本情報入力シート'!X59="","",'(入力①) 基本情報入力シート'!X59)</f>
        <v/>
      </c>
      <c r="P38" s="333" t="str">
        <f>IF('(入力①) 基本情報入力シート'!Y59="","",'(入力①) 基本情報入力シート'!Y59)</f>
        <v/>
      </c>
      <c r="Q38" s="335"/>
      <c r="R38" s="204" t="str">
        <f>IF('(入力①) 基本情報入力シート'!Z59="","",'(入力①) 基本情報入力シート'!Z59)</f>
        <v/>
      </c>
      <c r="S38" s="208" t="str">
        <f>IF('(入力①) 基本情報入力シート'!AA59="","",'(入力①) 基本情報入力シート'!AA59)</f>
        <v/>
      </c>
      <c r="T38" s="346"/>
      <c r="U38" s="352" t="str">
        <f>IF(P38="","",VLOOKUP(P38,'【参考】数式用2'!$A$3:$C$36,3,FALSE))</f>
        <v/>
      </c>
      <c r="V38" s="357" t="s">
        <v>249</v>
      </c>
      <c r="W38" s="360"/>
      <c r="X38" s="362" t="s">
        <v>35</v>
      </c>
      <c r="Y38" s="360"/>
      <c r="Z38" s="364" t="s">
        <v>236</v>
      </c>
      <c r="AA38" s="366"/>
      <c r="AB38" s="357" t="s">
        <v>35</v>
      </c>
      <c r="AC38" s="366"/>
      <c r="AD38" s="357" t="s">
        <v>40</v>
      </c>
      <c r="AE38" s="368" t="s">
        <v>70</v>
      </c>
      <c r="AF38" s="370" t="str">
        <f t="shared" si="0"/>
        <v/>
      </c>
      <c r="AG38" s="372" t="s">
        <v>252</v>
      </c>
      <c r="AH38" s="375" t="str">
        <f t="shared" si="1"/>
        <v/>
      </c>
      <c r="AI38" s="381"/>
      <c r="AJ38" s="385"/>
      <c r="AK38" s="381"/>
      <c r="AL38" s="394"/>
    </row>
    <row r="39" spans="1:38" ht="36.75" customHeight="1">
      <c r="A39" s="296">
        <f t="shared" si="2"/>
        <v>28</v>
      </c>
      <c r="B39" s="301" t="str">
        <f>IF('(入力①) 基本情報入力シート'!C60="","",'(入力①) 基本情報入力シート'!C60)</f>
        <v/>
      </c>
      <c r="C39" s="306" t="str">
        <f>IF('(入力①) 基本情報入力シート'!D60="","",'(入力①) 基本情報入力シート'!D60)</f>
        <v/>
      </c>
      <c r="D39" s="306" t="str">
        <f>IF('(入力①) 基本情報入力シート'!E60="","",'(入力①) 基本情報入力シート'!E60)</f>
        <v/>
      </c>
      <c r="E39" s="306" t="str">
        <f>IF('(入力①) 基本情報入力シート'!F60="","",'(入力①) 基本情報入力シート'!F60)</f>
        <v/>
      </c>
      <c r="F39" s="306" t="str">
        <f>IF('(入力①) 基本情報入力シート'!G60="","",'(入力①) 基本情報入力シート'!G60)</f>
        <v/>
      </c>
      <c r="G39" s="306" t="str">
        <f>IF('(入力①) 基本情報入力シート'!H60="","",'(入力①) 基本情報入力シート'!H60)</f>
        <v/>
      </c>
      <c r="H39" s="306" t="str">
        <f>IF('(入力①) 基本情報入力シート'!I60="","",'(入力①) 基本情報入力シート'!I60)</f>
        <v/>
      </c>
      <c r="I39" s="306" t="str">
        <f>IF('(入力①) 基本情報入力シート'!J60="","",'(入力①) 基本情報入力シート'!J60)</f>
        <v/>
      </c>
      <c r="J39" s="306" t="str">
        <f>IF('(入力①) 基本情報入力シート'!K60="","",'(入力①) 基本情報入力シート'!K60)</f>
        <v/>
      </c>
      <c r="K39" s="313" t="str">
        <f>IF('(入力①) 基本情報入力シート'!L60="","",'(入力①) 基本情報入力シート'!L60)</f>
        <v/>
      </c>
      <c r="L39" s="317" t="str">
        <f>IF('(入力①) 基本情報入力シート'!M60="","",'(入力①) 基本情報入力シート'!M60)</f>
        <v/>
      </c>
      <c r="M39" s="317" t="str">
        <f>IF('(入力①) 基本情報入力シート'!R60="","",'(入力①) 基本情報入力シート'!R60)</f>
        <v/>
      </c>
      <c r="N39" s="317" t="str">
        <f>IF('(入力①) 基本情報入力シート'!W60="","",'(入力①) 基本情報入力シート'!W60)</f>
        <v/>
      </c>
      <c r="O39" s="296" t="str">
        <f>IF('(入力①) 基本情報入力シート'!X60="","",'(入力①) 基本情報入力シート'!X60)</f>
        <v/>
      </c>
      <c r="P39" s="333" t="str">
        <f>IF('(入力①) 基本情報入力シート'!Y60="","",'(入力①) 基本情報入力シート'!Y60)</f>
        <v/>
      </c>
      <c r="Q39" s="335"/>
      <c r="R39" s="204" t="str">
        <f>IF('(入力①) 基本情報入力シート'!Z60="","",'(入力①) 基本情報入力シート'!Z60)</f>
        <v/>
      </c>
      <c r="S39" s="208" t="str">
        <f>IF('(入力①) 基本情報入力シート'!AA60="","",'(入力①) 基本情報入力シート'!AA60)</f>
        <v/>
      </c>
      <c r="T39" s="346"/>
      <c r="U39" s="352" t="str">
        <f>IF(P39="","",VLOOKUP(P39,'【参考】数式用2'!$A$3:$C$36,3,FALSE))</f>
        <v/>
      </c>
      <c r="V39" s="357" t="s">
        <v>249</v>
      </c>
      <c r="W39" s="360"/>
      <c r="X39" s="362" t="s">
        <v>35</v>
      </c>
      <c r="Y39" s="360"/>
      <c r="Z39" s="364" t="s">
        <v>236</v>
      </c>
      <c r="AA39" s="366"/>
      <c r="AB39" s="357" t="s">
        <v>35</v>
      </c>
      <c r="AC39" s="366"/>
      <c r="AD39" s="357" t="s">
        <v>40</v>
      </c>
      <c r="AE39" s="368" t="s">
        <v>70</v>
      </c>
      <c r="AF39" s="370" t="str">
        <f t="shared" si="0"/>
        <v/>
      </c>
      <c r="AG39" s="372" t="s">
        <v>252</v>
      </c>
      <c r="AH39" s="375" t="str">
        <f t="shared" si="1"/>
        <v/>
      </c>
      <c r="AI39" s="381"/>
      <c r="AJ39" s="385"/>
      <c r="AK39" s="381"/>
      <c r="AL39" s="394"/>
    </row>
    <row r="40" spans="1:38" ht="36.75" customHeight="1">
      <c r="A40" s="296">
        <f t="shared" si="2"/>
        <v>29</v>
      </c>
      <c r="B40" s="301" t="str">
        <f>IF('(入力①) 基本情報入力シート'!C61="","",'(入力①) 基本情報入力シート'!C61)</f>
        <v/>
      </c>
      <c r="C40" s="306" t="str">
        <f>IF('(入力①) 基本情報入力シート'!D61="","",'(入力①) 基本情報入力シート'!D61)</f>
        <v/>
      </c>
      <c r="D40" s="306" t="str">
        <f>IF('(入力①) 基本情報入力シート'!E61="","",'(入力①) 基本情報入力シート'!E61)</f>
        <v/>
      </c>
      <c r="E40" s="306" t="str">
        <f>IF('(入力①) 基本情報入力シート'!F61="","",'(入力①) 基本情報入力シート'!F61)</f>
        <v/>
      </c>
      <c r="F40" s="306" t="str">
        <f>IF('(入力①) 基本情報入力シート'!G61="","",'(入力①) 基本情報入力シート'!G61)</f>
        <v/>
      </c>
      <c r="G40" s="306" t="str">
        <f>IF('(入力①) 基本情報入力シート'!H61="","",'(入力①) 基本情報入力シート'!H61)</f>
        <v/>
      </c>
      <c r="H40" s="306" t="str">
        <f>IF('(入力①) 基本情報入力シート'!I61="","",'(入力①) 基本情報入力シート'!I61)</f>
        <v/>
      </c>
      <c r="I40" s="306" t="str">
        <f>IF('(入力①) 基本情報入力シート'!J61="","",'(入力①) 基本情報入力シート'!J61)</f>
        <v/>
      </c>
      <c r="J40" s="306" t="str">
        <f>IF('(入力①) 基本情報入力シート'!K61="","",'(入力①) 基本情報入力シート'!K61)</f>
        <v/>
      </c>
      <c r="K40" s="313" t="str">
        <f>IF('(入力①) 基本情報入力シート'!L61="","",'(入力①) 基本情報入力シート'!L61)</f>
        <v/>
      </c>
      <c r="L40" s="317" t="str">
        <f>IF('(入力①) 基本情報入力シート'!M61="","",'(入力①) 基本情報入力シート'!M61)</f>
        <v/>
      </c>
      <c r="M40" s="317" t="str">
        <f>IF('(入力①) 基本情報入力シート'!R61="","",'(入力①) 基本情報入力シート'!R61)</f>
        <v/>
      </c>
      <c r="N40" s="317" t="str">
        <f>IF('(入力①) 基本情報入力シート'!W61="","",'(入力①) 基本情報入力シート'!W61)</f>
        <v/>
      </c>
      <c r="O40" s="296" t="str">
        <f>IF('(入力①) 基本情報入力シート'!X61="","",'(入力①) 基本情報入力シート'!X61)</f>
        <v/>
      </c>
      <c r="P40" s="333" t="str">
        <f>IF('(入力①) 基本情報入力シート'!Y61="","",'(入力①) 基本情報入力シート'!Y61)</f>
        <v/>
      </c>
      <c r="Q40" s="335"/>
      <c r="R40" s="204" t="str">
        <f>IF('(入力①) 基本情報入力シート'!Z61="","",'(入力①) 基本情報入力シート'!Z61)</f>
        <v/>
      </c>
      <c r="S40" s="208" t="str">
        <f>IF('(入力①) 基本情報入力シート'!AA61="","",'(入力①) 基本情報入力シート'!AA61)</f>
        <v/>
      </c>
      <c r="T40" s="346"/>
      <c r="U40" s="352" t="str">
        <f>IF(P40="","",VLOOKUP(P40,'【参考】数式用2'!$A$3:$C$36,3,FALSE))</f>
        <v/>
      </c>
      <c r="V40" s="357" t="s">
        <v>249</v>
      </c>
      <c r="W40" s="360"/>
      <c r="X40" s="362" t="s">
        <v>35</v>
      </c>
      <c r="Y40" s="360"/>
      <c r="Z40" s="364" t="s">
        <v>236</v>
      </c>
      <c r="AA40" s="366"/>
      <c r="AB40" s="357" t="s">
        <v>35</v>
      </c>
      <c r="AC40" s="366"/>
      <c r="AD40" s="357" t="s">
        <v>40</v>
      </c>
      <c r="AE40" s="368" t="s">
        <v>70</v>
      </c>
      <c r="AF40" s="370" t="str">
        <f t="shared" si="0"/>
        <v/>
      </c>
      <c r="AG40" s="372" t="s">
        <v>252</v>
      </c>
      <c r="AH40" s="375" t="str">
        <f t="shared" si="1"/>
        <v/>
      </c>
      <c r="AI40" s="381"/>
      <c r="AJ40" s="385"/>
      <c r="AK40" s="381"/>
      <c r="AL40" s="394"/>
    </row>
    <row r="41" spans="1:38" ht="36.75" customHeight="1">
      <c r="A41" s="296">
        <f t="shared" si="2"/>
        <v>30</v>
      </c>
      <c r="B41" s="301" t="str">
        <f>IF('(入力①) 基本情報入力シート'!C62="","",'(入力①) 基本情報入力シート'!C62)</f>
        <v/>
      </c>
      <c r="C41" s="306" t="str">
        <f>IF('(入力①) 基本情報入力シート'!D62="","",'(入力①) 基本情報入力シート'!D62)</f>
        <v/>
      </c>
      <c r="D41" s="306" t="str">
        <f>IF('(入力①) 基本情報入力シート'!E62="","",'(入力①) 基本情報入力シート'!E62)</f>
        <v/>
      </c>
      <c r="E41" s="306" t="str">
        <f>IF('(入力①) 基本情報入力シート'!F62="","",'(入力①) 基本情報入力シート'!F62)</f>
        <v/>
      </c>
      <c r="F41" s="306" t="str">
        <f>IF('(入力①) 基本情報入力シート'!G62="","",'(入力①) 基本情報入力シート'!G62)</f>
        <v/>
      </c>
      <c r="G41" s="306" t="str">
        <f>IF('(入力①) 基本情報入力シート'!H62="","",'(入力①) 基本情報入力シート'!H62)</f>
        <v/>
      </c>
      <c r="H41" s="306" t="str">
        <f>IF('(入力①) 基本情報入力シート'!I62="","",'(入力①) 基本情報入力シート'!I62)</f>
        <v/>
      </c>
      <c r="I41" s="306" t="str">
        <f>IF('(入力①) 基本情報入力シート'!J62="","",'(入力①) 基本情報入力シート'!J62)</f>
        <v/>
      </c>
      <c r="J41" s="306" t="str">
        <f>IF('(入力①) 基本情報入力シート'!K62="","",'(入力①) 基本情報入力シート'!K62)</f>
        <v/>
      </c>
      <c r="K41" s="313" t="str">
        <f>IF('(入力①) 基本情報入力シート'!L62="","",'(入力①) 基本情報入力シート'!L62)</f>
        <v/>
      </c>
      <c r="L41" s="317" t="str">
        <f>IF('(入力①) 基本情報入力シート'!M62="","",'(入力①) 基本情報入力シート'!M62)</f>
        <v/>
      </c>
      <c r="M41" s="317" t="str">
        <f>IF('(入力①) 基本情報入力シート'!R62="","",'(入力①) 基本情報入力シート'!R62)</f>
        <v/>
      </c>
      <c r="N41" s="317" t="str">
        <f>IF('(入力①) 基本情報入力シート'!W62="","",'(入力①) 基本情報入力シート'!W62)</f>
        <v/>
      </c>
      <c r="O41" s="296" t="str">
        <f>IF('(入力①) 基本情報入力シート'!X62="","",'(入力①) 基本情報入力シート'!X62)</f>
        <v/>
      </c>
      <c r="P41" s="333" t="str">
        <f>IF('(入力①) 基本情報入力シート'!Y62="","",'(入力①) 基本情報入力シート'!Y62)</f>
        <v/>
      </c>
      <c r="Q41" s="335"/>
      <c r="R41" s="204" t="str">
        <f>IF('(入力①) 基本情報入力シート'!Z62="","",'(入力①) 基本情報入力シート'!Z62)</f>
        <v/>
      </c>
      <c r="S41" s="208" t="str">
        <f>IF('(入力①) 基本情報入力シート'!AA62="","",'(入力①) 基本情報入力シート'!AA62)</f>
        <v/>
      </c>
      <c r="T41" s="346"/>
      <c r="U41" s="352" t="str">
        <f>IF(P41="","",VLOOKUP(P41,'【参考】数式用2'!$A$3:$C$36,3,FALSE))</f>
        <v/>
      </c>
      <c r="V41" s="357" t="s">
        <v>249</v>
      </c>
      <c r="W41" s="360"/>
      <c r="X41" s="362" t="s">
        <v>35</v>
      </c>
      <c r="Y41" s="360"/>
      <c r="Z41" s="364" t="s">
        <v>236</v>
      </c>
      <c r="AA41" s="366"/>
      <c r="AB41" s="357" t="s">
        <v>35</v>
      </c>
      <c r="AC41" s="366"/>
      <c r="AD41" s="357" t="s">
        <v>40</v>
      </c>
      <c r="AE41" s="368" t="s">
        <v>70</v>
      </c>
      <c r="AF41" s="370" t="str">
        <f t="shared" si="0"/>
        <v/>
      </c>
      <c r="AG41" s="372" t="s">
        <v>252</v>
      </c>
      <c r="AH41" s="375" t="str">
        <f t="shared" si="1"/>
        <v/>
      </c>
      <c r="AI41" s="381"/>
      <c r="AJ41" s="385"/>
      <c r="AK41" s="381"/>
      <c r="AL41" s="394"/>
    </row>
    <row r="42" spans="1:38" ht="36.75" customHeight="1">
      <c r="A42" s="296">
        <f t="shared" si="2"/>
        <v>31</v>
      </c>
      <c r="B42" s="301" t="str">
        <f>IF('(入力①) 基本情報入力シート'!C63="","",'(入力①) 基本情報入力シート'!C63)</f>
        <v/>
      </c>
      <c r="C42" s="306" t="str">
        <f>IF('(入力①) 基本情報入力シート'!D63="","",'(入力①) 基本情報入力シート'!D63)</f>
        <v/>
      </c>
      <c r="D42" s="306" t="str">
        <f>IF('(入力①) 基本情報入力シート'!E63="","",'(入力①) 基本情報入力シート'!E63)</f>
        <v/>
      </c>
      <c r="E42" s="306" t="str">
        <f>IF('(入力①) 基本情報入力シート'!F63="","",'(入力①) 基本情報入力シート'!F63)</f>
        <v/>
      </c>
      <c r="F42" s="306" t="str">
        <f>IF('(入力①) 基本情報入力シート'!G63="","",'(入力①) 基本情報入力シート'!G63)</f>
        <v/>
      </c>
      <c r="G42" s="306" t="str">
        <f>IF('(入力①) 基本情報入力シート'!H63="","",'(入力①) 基本情報入力シート'!H63)</f>
        <v/>
      </c>
      <c r="H42" s="306" t="str">
        <f>IF('(入力①) 基本情報入力シート'!I63="","",'(入力①) 基本情報入力シート'!I63)</f>
        <v/>
      </c>
      <c r="I42" s="306" t="str">
        <f>IF('(入力①) 基本情報入力シート'!J63="","",'(入力①) 基本情報入力シート'!J63)</f>
        <v/>
      </c>
      <c r="J42" s="306" t="str">
        <f>IF('(入力①) 基本情報入力シート'!K63="","",'(入力①) 基本情報入力シート'!K63)</f>
        <v/>
      </c>
      <c r="K42" s="313" t="str">
        <f>IF('(入力①) 基本情報入力シート'!L63="","",'(入力①) 基本情報入力シート'!L63)</f>
        <v/>
      </c>
      <c r="L42" s="317" t="str">
        <f>IF('(入力①) 基本情報入力シート'!M63="","",'(入力①) 基本情報入力シート'!M63)</f>
        <v/>
      </c>
      <c r="M42" s="317" t="str">
        <f>IF('(入力①) 基本情報入力シート'!R63="","",'(入力①) 基本情報入力シート'!R63)</f>
        <v/>
      </c>
      <c r="N42" s="317" t="str">
        <f>IF('(入力①) 基本情報入力シート'!W63="","",'(入力①) 基本情報入力シート'!W63)</f>
        <v/>
      </c>
      <c r="O42" s="296" t="str">
        <f>IF('(入力①) 基本情報入力シート'!X63="","",'(入力①) 基本情報入力シート'!X63)</f>
        <v/>
      </c>
      <c r="P42" s="333" t="str">
        <f>IF('(入力①) 基本情報入力シート'!Y63="","",'(入力①) 基本情報入力シート'!Y63)</f>
        <v/>
      </c>
      <c r="Q42" s="335"/>
      <c r="R42" s="204" t="str">
        <f>IF('(入力①) 基本情報入力シート'!Z63="","",'(入力①) 基本情報入力シート'!Z63)</f>
        <v/>
      </c>
      <c r="S42" s="208" t="str">
        <f>IF('(入力①) 基本情報入力シート'!AA63="","",'(入力①) 基本情報入力シート'!AA63)</f>
        <v/>
      </c>
      <c r="T42" s="346"/>
      <c r="U42" s="352" t="str">
        <f>IF(P42="","",VLOOKUP(P42,'【参考】数式用2'!$A$3:$C$36,3,FALSE))</f>
        <v/>
      </c>
      <c r="V42" s="357" t="s">
        <v>249</v>
      </c>
      <c r="W42" s="360"/>
      <c r="X42" s="362" t="s">
        <v>35</v>
      </c>
      <c r="Y42" s="360"/>
      <c r="Z42" s="364" t="s">
        <v>236</v>
      </c>
      <c r="AA42" s="366"/>
      <c r="AB42" s="357" t="s">
        <v>35</v>
      </c>
      <c r="AC42" s="366"/>
      <c r="AD42" s="357" t="s">
        <v>40</v>
      </c>
      <c r="AE42" s="368" t="s">
        <v>70</v>
      </c>
      <c r="AF42" s="370" t="str">
        <f t="shared" si="0"/>
        <v/>
      </c>
      <c r="AG42" s="372" t="s">
        <v>252</v>
      </c>
      <c r="AH42" s="375" t="str">
        <f t="shared" si="1"/>
        <v/>
      </c>
      <c r="AI42" s="381"/>
      <c r="AJ42" s="385"/>
      <c r="AK42" s="381"/>
      <c r="AL42" s="394"/>
    </row>
    <row r="43" spans="1:38" ht="36.75" customHeight="1">
      <c r="A43" s="296">
        <f t="shared" si="2"/>
        <v>32</v>
      </c>
      <c r="B43" s="301" t="str">
        <f>IF('(入力①) 基本情報入力シート'!C64="","",'(入力①) 基本情報入力シート'!C64)</f>
        <v/>
      </c>
      <c r="C43" s="306" t="str">
        <f>IF('(入力①) 基本情報入力シート'!D64="","",'(入力①) 基本情報入力シート'!D64)</f>
        <v/>
      </c>
      <c r="D43" s="306" t="str">
        <f>IF('(入力①) 基本情報入力シート'!E64="","",'(入力①) 基本情報入力シート'!E64)</f>
        <v/>
      </c>
      <c r="E43" s="306" t="str">
        <f>IF('(入力①) 基本情報入力シート'!F64="","",'(入力①) 基本情報入力シート'!F64)</f>
        <v/>
      </c>
      <c r="F43" s="306" t="str">
        <f>IF('(入力①) 基本情報入力シート'!G64="","",'(入力①) 基本情報入力シート'!G64)</f>
        <v/>
      </c>
      <c r="G43" s="306" t="str">
        <f>IF('(入力①) 基本情報入力シート'!H64="","",'(入力①) 基本情報入力シート'!H64)</f>
        <v/>
      </c>
      <c r="H43" s="306" t="str">
        <f>IF('(入力①) 基本情報入力シート'!I64="","",'(入力①) 基本情報入力シート'!I64)</f>
        <v/>
      </c>
      <c r="I43" s="306" t="str">
        <f>IF('(入力①) 基本情報入力シート'!J64="","",'(入力①) 基本情報入力シート'!J64)</f>
        <v/>
      </c>
      <c r="J43" s="306" t="str">
        <f>IF('(入力①) 基本情報入力シート'!K64="","",'(入力①) 基本情報入力シート'!K64)</f>
        <v/>
      </c>
      <c r="K43" s="313" t="str">
        <f>IF('(入力①) 基本情報入力シート'!L64="","",'(入力①) 基本情報入力シート'!L64)</f>
        <v/>
      </c>
      <c r="L43" s="317" t="str">
        <f>IF('(入力①) 基本情報入力シート'!M64="","",'(入力①) 基本情報入力シート'!M64)</f>
        <v/>
      </c>
      <c r="M43" s="317" t="str">
        <f>IF('(入力①) 基本情報入力シート'!R64="","",'(入力①) 基本情報入力シート'!R64)</f>
        <v/>
      </c>
      <c r="N43" s="317" t="str">
        <f>IF('(入力①) 基本情報入力シート'!W64="","",'(入力①) 基本情報入力シート'!W64)</f>
        <v/>
      </c>
      <c r="O43" s="296" t="str">
        <f>IF('(入力①) 基本情報入力シート'!X64="","",'(入力①) 基本情報入力シート'!X64)</f>
        <v/>
      </c>
      <c r="P43" s="333" t="str">
        <f>IF('(入力①) 基本情報入力シート'!Y64="","",'(入力①) 基本情報入力シート'!Y64)</f>
        <v/>
      </c>
      <c r="Q43" s="335"/>
      <c r="R43" s="204" t="str">
        <f>IF('(入力①) 基本情報入力シート'!Z64="","",'(入力①) 基本情報入力シート'!Z64)</f>
        <v/>
      </c>
      <c r="S43" s="208" t="str">
        <f>IF('(入力①) 基本情報入力シート'!AA64="","",'(入力①) 基本情報入力シート'!AA64)</f>
        <v/>
      </c>
      <c r="T43" s="346"/>
      <c r="U43" s="352" t="str">
        <f>IF(P43="","",VLOOKUP(P43,'【参考】数式用2'!$A$3:$C$36,3,FALSE))</f>
        <v/>
      </c>
      <c r="V43" s="357" t="s">
        <v>249</v>
      </c>
      <c r="W43" s="360"/>
      <c r="X43" s="362" t="s">
        <v>35</v>
      </c>
      <c r="Y43" s="360"/>
      <c r="Z43" s="364" t="s">
        <v>236</v>
      </c>
      <c r="AA43" s="366"/>
      <c r="AB43" s="357" t="s">
        <v>35</v>
      </c>
      <c r="AC43" s="366"/>
      <c r="AD43" s="357" t="s">
        <v>40</v>
      </c>
      <c r="AE43" s="368" t="s">
        <v>70</v>
      </c>
      <c r="AF43" s="370" t="str">
        <f t="shared" si="0"/>
        <v/>
      </c>
      <c r="AG43" s="372" t="s">
        <v>252</v>
      </c>
      <c r="AH43" s="375" t="str">
        <f t="shared" si="1"/>
        <v/>
      </c>
      <c r="AI43" s="381"/>
      <c r="AJ43" s="385"/>
      <c r="AK43" s="381"/>
      <c r="AL43" s="394"/>
    </row>
    <row r="44" spans="1:38" ht="36.75" customHeight="1">
      <c r="A44" s="296">
        <f t="shared" si="2"/>
        <v>33</v>
      </c>
      <c r="B44" s="301" t="str">
        <f>IF('(入力①) 基本情報入力シート'!C65="","",'(入力①) 基本情報入力シート'!C65)</f>
        <v/>
      </c>
      <c r="C44" s="306" t="str">
        <f>IF('(入力①) 基本情報入力シート'!D65="","",'(入力①) 基本情報入力シート'!D65)</f>
        <v/>
      </c>
      <c r="D44" s="306" t="str">
        <f>IF('(入力①) 基本情報入力シート'!E65="","",'(入力①) 基本情報入力シート'!E65)</f>
        <v/>
      </c>
      <c r="E44" s="306" t="str">
        <f>IF('(入力①) 基本情報入力シート'!F65="","",'(入力①) 基本情報入力シート'!F65)</f>
        <v/>
      </c>
      <c r="F44" s="306" t="str">
        <f>IF('(入力①) 基本情報入力シート'!G65="","",'(入力①) 基本情報入力シート'!G65)</f>
        <v/>
      </c>
      <c r="G44" s="306" t="str">
        <f>IF('(入力①) 基本情報入力シート'!H65="","",'(入力①) 基本情報入力シート'!H65)</f>
        <v/>
      </c>
      <c r="H44" s="306" t="str">
        <f>IF('(入力①) 基本情報入力シート'!I65="","",'(入力①) 基本情報入力シート'!I65)</f>
        <v/>
      </c>
      <c r="I44" s="306" t="str">
        <f>IF('(入力①) 基本情報入力シート'!J65="","",'(入力①) 基本情報入力シート'!J65)</f>
        <v/>
      </c>
      <c r="J44" s="306" t="str">
        <f>IF('(入力①) 基本情報入力シート'!K65="","",'(入力①) 基本情報入力シート'!K65)</f>
        <v/>
      </c>
      <c r="K44" s="313" t="str">
        <f>IF('(入力①) 基本情報入力シート'!L65="","",'(入力①) 基本情報入力シート'!L65)</f>
        <v/>
      </c>
      <c r="L44" s="317" t="str">
        <f>IF('(入力①) 基本情報入力シート'!M65="","",'(入力①) 基本情報入力シート'!M65)</f>
        <v/>
      </c>
      <c r="M44" s="317" t="str">
        <f>IF('(入力①) 基本情報入力シート'!R65="","",'(入力①) 基本情報入力シート'!R65)</f>
        <v/>
      </c>
      <c r="N44" s="317" t="str">
        <f>IF('(入力①) 基本情報入力シート'!W65="","",'(入力①) 基本情報入力シート'!W65)</f>
        <v/>
      </c>
      <c r="O44" s="296" t="str">
        <f>IF('(入力①) 基本情報入力シート'!X65="","",'(入力①) 基本情報入力シート'!X65)</f>
        <v/>
      </c>
      <c r="P44" s="333" t="str">
        <f>IF('(入力①) 基本情報入力シート'!Y65="","",'(入力①) 基本情報入力シート'!Y65)</f>
        <v/>
      </c>
      <c r="Q44" s="335"/>
      <c r="R44" s="204" t="str">
        <f>IF('(入力①) 基本情報入力シート'!Z65="","",'(入力①) 基本情報入力シート'!Z65)</f>
        <v/>
      </c>
      <c r="S44" s="208" t="str">
        <f>IF('(入力①) 基本情報入力シート'!AA65="","",'(入力①) 基本情報入力シート'!AA65)</f>
        <v/>
      </c>
      <c r="T44" s="346"/>
      <c r="U44" s="352" t="str">
        <f>IF(P44="","",VLOOKUP(P44,'【参考】数式用2'!$A$3:$C$36,3,FALSE))</f>
        <v/>
      </c>
      <c r="V44" s="357" t="s">
        <v>249</v>
      </c>
      <c r="W44" s="360"/>
      <c r="X44" s="362" t="s">
        <v>35</v>
      </c>
      <c r="Y44" s="360"/>
      <c r="Z44" s="364" t="s">
        <v>236</v>
      </c>
      <c r="AA44" s="366"/>
      <c r="AB44" s="357" t="s">
        <v>35</v>
      </c>
      <c r="AC44" s="366"/>
      <c r="AD44" s="357" t="s">
        <v>40</v>
      </c>
      <c r="AE44" s="368" t="s">
        <v>70</v>
      </c>
      <c r="AF44" s="370" t="str">
        <f t="shared" si="0"/>
        <v/>
      </c>
      <c r="AG44" s="372" t="s">
        <v>252</v>
      </c>
      <c r="AH44" s="375" t="str">
        <f t="shared" si="1"/>
        <v/>
      </c>
      <c r="AI44" s="381"/>
      <c r="AJ44" s="385"/>
      <c r="AK44" s="381"/>
      <c r="AL44" s="394"/>
    </row>
    <row r="45" spans="1:38" ht="36.75" customHeight="1">
      <c r="A45" s="296">
        <f t="shared" si="2"/>
        <v>34</v>
      </c>
      <c r="B45" s="301" t="str">
        <f>IF('(入力①) 基本情報入力シート'!C66="","",'(入力①) 基本情報入力シート'!C66)</f>
        <v/>
      </c>
      <c r="C45" s="306" t="str">
        <f>IF('(入力①) 基本情報入力シート'!D66="","",'(入力①) 基本情報入力シート'!D66)</f>
        <v/>
      </c>
      <c r="D45" s="306" t="str">
        <f>IF('(入力①) 基本情報入力シート'!E66="","",'(入力①) 基本情報入力シート'!E66)</f>
        <v/>
      </c>
      <c r="E45" s="306" t="str">
        <f>IF('(入力①) 基本情報入力シート'!F66="","",'(入力①) 基本情報入力シート'!F66)</f>
        <v/>
      </c>
      <c r="F45" s="306" t="str">
        <f>IF('(入力①) 基本情報入力シート'!G66="","",'(入力①) 基本情報入力シート'!G66)</f>
        <v/>
      </c>
      <c r="G45" s="306" t="str">
        <f>IF('(入力①) 基本情報入力シート'!H66="","",'(入力①) 基本情報入力シート'!H66)</f>
        <v/>
      </c>
      <c r="H45" s="306" t="str">
        <f>IF('(入力①) 基本情報入力シート'!I66="","",'(入力①) 基本情報入力シート'!I66)</f>
        <v/>
      </c>
      <c r="I45" s="306" t="str">
        <f>IF('(入力①) 基本情報入力シート'!J66="","",'(入力①) 基本情報入力シート'!J66)</f>
        <v/>
      </c>
      <c r="J45" s="306" t="str">
        <f>IF('(入力①) 基本情報入力シート'!K66="","",'(入力①) 基本情報入力シート'!K66)</f>
        <v/>
      </c>
      <c r="K45" s="313" t="str">
        <f>IF('(入力①) 基本情報入力シート'!L66="","",'(入力①) 基本情報入力シート'!L66)</f>
        <v/>
      </c>
      <c r="L45" s="317" t="str">
        <f>IF('(入力①) 基本情報入力シート'!M66="","",'(入力①) 基本情報入力シート'!M66)</f>
        <v/>
      </c>
      <c r="M45" s="317" t="str">
        <f>IF('(入力①) 基本情報入力シート'!R66="","",'(入力①) 基本情報入力シート'!R66)</f>
        <v/>
      </c>
      <c r="N45" s="317" t="str">
        <f>IF('(入力①) 基本情報入力シート'!W66="","",'(入力①) 基本情報入力シート'!W66)</f>
        <v/>
      </c>
      <c r="O45" s="296" t="str">
        <f>IF('(入力①) 基本情報入力シート'!X66="","",'(入力①) 基本情報入力シート'!X66)</f>
        <v/>
      </c>
      <c r="P45" s="333" t="str">
        <f>IF('(入力①) 基本情報入力シート'!Y66="","",'(入力①) 基本情報入力シート'!Y66)</f>
        <v/>
      </c>
      <c r="Q45" s="335"/>
      <c r="R45" s="204" t="str">
        <f>IF('(入力①) 基本情報入力シート'!Z66="","",'(入力①) 基本情報入力シート'!Z66)</f>
        <v/>
      </c>
      <c r="S45" s="208" t="str">
        <f>IF('(入力①) 基本情報入力シート'!AA66="","",'(入力①) 基本情報入力シート'!AA66)</f>
        <v/>
      </c>
      <c r="T45" s="346"/>
      <c r="U45" s="352" t="str">
        <f>IF(P45="","",VLOOKUP(P45,'【参考】数式用2'!$A$3:$C$36,3,FALSE))</f>
        <v/>
      </c>
      <c r="V45" s="357" t="s">
        <v>249</v>
      </c>
      <c r="W45" s="360"/>
      <c r="X45" s="362" t="s">
        <v>35</v>
      </c>
      <c r="Y45" s="360"/>
      <c r="Z45" s="364" t="s">
        <v>236</v>
      </c>
      <c r="AA45" s="366"/>
      <c r="AB45" s="357" t="s">
        <v>35</v>
      </c>
      <c r="AC45" s="366"/>
      <c r="AD45" s="357" t="s">
        <v>40</v>
      </c>
      <c r="AE45" s="368" t="s">
        <v>70</v>
      </c>
      <c r="AF45" s="370" t="str">
        <f t="shared" si="0"/>
        <v/>
      </c>
      <c r="AG45" s="372" t="s">
        <v>252</v>
      </c>
      <c r="AH45" s="375" t="str">
        <f t="shared" si="1"/>
        <v/>
      </c>
      <c r="AI45" s="381"/>
      <c r="AJ45" s="385"/>
      <c r="AK45" s="381"/>
      <c r="AL45" s="394"/>
    </row>
    <row r="46" spans="1:38" ht="36.75" customHeight="1">
      <c r="A46" s="296">
        <f t="shared" si="2"/>
        <v>35</v>
      </c>
      <c r="B46" s="301" t="str">
        <f>IF('(入力①) 基本情報入力シート'!C67="","",'(入力①) 基本情報入力シート'!C67)</f>
        <v/>
      </c>
      <c r="C46" s="306" t="str">
        <f>IF('(入力①) 基本情報入力シート'!D67="","",'(入力①) 基本情報入力シート'!D67)</f>
        <v/>
      </c>
      <c r="D46" s="306" t="str">
        <f>IF('(入力①) 基本情報入力シート'!E67="","",'(入力①) 基本情報入力シート'!E67)</f>
        <v/>
      </c>
      <c r="E46" s="306" t="str">
        <f>IF('(入力①) 基本情報入力シート'!F67="","",'(入力①) 基本情報入力シート'!F67)</f>
        <v/>
      </c>
      <c r="F46" s="306" t="str">
        <f>IF('(入力①) 基本情報入力シート'!G67="","",'(入力①) 基本情報入力シート'!G67)</f>
        <v/>
      </c>
      <c r="G46" s="306" t="str">
        <f>IF('(入力①) 基本情報入力シート'!H67="","",'(入力①) 基本情報入力シート'!H67)</f>
        <v/>
      </c>
      <c r="H46" s="306" t="str">
        <f>IF('(入力①) 基本情報入力シート'!I67="","",'(入力①) 基本情報入力シート'!I67)</f>
        <v/>
      </c>
      <c r="I46" s="306" t="str">
        <f>IF('(入力①) 基本情報入力シート'!J67="","",'(入力①) 基本情報入力シート'!J67)</f>
        <v/>
      </c>
      <c r="J46" s="306" t="str">
        <f>IF('(入力①) 基本情報入力シート'!K67="","",'(入力①) 基本情報入力シート'!K67)</f>
        <v/>
      </c>
      <c r="K46" s="313" t="str">
        <f>IF('(入力①) 基本情報入力シート'!L67="","",'(入力①) 基本情報入力シート'!L67)</f>
        <v/>
      </c>
      <c r="L46" s="317" t="str">
        <f>IF('(入力①) 基本情報入力シート'!M67="","",'(入力①) 基本情報入力シート'!M67)</f>
        <v/>
      </c>
      <c r="M46" s="317" t="str">
        <f>IF('(入力①) 基本情報入力シート'!R67="","",'(入力①) 基本情報入力シート'!R67)</f>
        <v/>
      </c>
      <c r="N46" s="317" t="str">
        <f>IF('(入力①) 基本情報入力シート'!W67="","",'(入力①) 基本情報入力シート'!W67)</f>
        <v/>
      </c>
      <c r="O46" s="296" t="str">
        <f>IF('(入力①) 基本情報入力シート'!X67="","",'(入力①) 基本情報入力シート'!X67)</f>
        <v/>
      </c>
      <c r="P46" s="333" t="str">
        <f>IF('(入力①) 基本情報入力シート'!Y67="","",'(入力①) 基本情報入力シート'!Y67)</f>
        <v/>
      </c>
      <c r="Q46" s="335"/>
      <c r="R46" s="204" t="str">
        <f>IF('(入力①) 基本情報入力シート'!Z67="","",'(入力①) 基本情報入力シート'!Z67)</f>
        <v/>
      </c>
      <c r="S46" s="208" t="str">
        <f>IF('(入力①) 基本情報入力シート'!AA67="","",'(入力①) 基本情報入力シート'!AA67)</f>
        <v/>
      </c>
      <c r="T46" s="346"/>
      <c r="U46" s="352" t="str">
        <f>IF(P46="","",VLOOKUP(P46,'【参考】数式用2'!$A$3:$C$36,3,FALSE))</f>
        <v/>
      </c>
      <c r="V46" s="357" t="s">
        <v>249</v>
      </c>
      <c r="W46" s="360"/>
      <c r="X46" s="362" t="s">
        <v>35</v>
      </c>
      <c r="Y46" s="360"/>
      <c r="Z46" s="364" t="s">
        <v>236</v>
      </c>
      <c r="AA46" s="366"/>
      <c r="AB46" s="357" t="s">
        <v>35</v>
      </c>
      <c r="AC46" s="366"/>
      <c r="AD46" s="357" t="s">
        <v>40</v>
      </c>
      <c r="AE46" s="368" t="s">
        <v>70</v>
      </c>
      <c r="AF46" s="370" t="str">
        <f t="shared" si="0"/>
        <v/>
      </c>
      <c r="AG46" s="372" t="s">
        <v>252</v>
      </c>
      <c r="AH46" s="375" t="str">
        <f t="shared" si="1"/>
        <v/>
      </c>
      <c r="AI46" s="381"/>
      <c r="AJ46" s="385"/>
      <c r="AK46" s="381"/>
      <c r="AL46" s="394"/>
    </row>
    <row r="47" spans="1:38" ht="36.75" customHeight="1">
      <c r="A47" s="296">
        <f t="shared" si="2"/>
        <v>36</v>
      </c>
      <c r="B47" s="301" t="str">
        <f>IF('(入力①) 基本情報入力シート'!C68="","",'(入力①) 基本情報入力シート'!C68)</f>
        <v/>
      </c>
      <c r="C47" s="306" t="str">
        <f>IF('(入力①) 基本情報入力シート'!D68="","",'(入力①) 基本情報入力シート'!D68)</f>
        <v/>
      </c>
      <c r="D47" s="306" t="str">
        <f>IF('(入力①) 基本情報入力シート'!E68="","",'(入力①) 基本情報入力シート'!E68)</f>
        <v/>
      </c>
      <c r="E47" s="306" t="str">
        <f>IF('(入力①) 基本情報入力シート'!F68="","",'(入力①) 基本情報入力シート'!F68)</f>
        <v/>
      </c>
      <c r="F47" s="306" t="str">
        <f>IF('(入力①) 基本情報入力シート'!G68="","",'(入力①) 基本情報入力シート'!G68)</f>
        <v/>
      </c>
      <c r="G47" s="306" t="str">
        <f>IF('(入力①) 基本情報入力シート'!H68="","",'(入力①) 基本情報入力シート'!H68)</f>
        <v/>
      </c>
      <c r="H47" s="306" t="str">
        <f>IF('(入力①) 基本情報入力シート'!I68="","",'(入力①) 基本情報入力シート'!I68)</f>
        <v/>
      </c>
      <c r="I47" s="306" t="str">
        <f>IF('(入力①) 基本情報入力シート'!J68="","",'(入力①) 基本情報入力シート'!J68)</f>
        <v/>
      </c>
      <c r="J47" s="306" t="str">
        <f>IF('(入力①) 基本情報入力シート'!K68="","",'(入力①) 基本情報入力シート'!K68)</f>
        <v/>
      </c>
      <c r="K47" s="313" t="str">
        <f>IF('(入力①) 基本情報入力シート'!L68="","",'(入力①) 基本情報入力シート'!L68)</f>
        <v/>
      </c>
      <c r="L47" s="317" t="str">
        <f>IF('(入力①) 基本情報入力シート'!M68="","",'(入力①) 基本情報入力シート'!M68)</f>
        <v/>
      </c>
      <c r="M47" s="317" t="str">
        <f>IF('(入力①) 基本情報入力シート'!R68="","",'(入力①) 基本情報入力シート'!R68)</f>
        <v/>
      </c>
      <c r="N47" s="317" t="str">
        <f>IF('(入力①) 基本情報入力シート'!W68="","",'(入力①) 基本情報入力シート'!W68)</f>
        <v/>
      </c>
      <c r="O47" s="296" t="str">
        <f>IF('(入力①) 基本情報入力シート'!X68="","",'(入力①) 基本情報入力シート'!X68)</f>
        <v/>
      </c>
      <c r="P47" s="333" t="str">
        <f>IF('(入力①) 基本情報入力シート'!Y68="","",'(入力①) 基本情報入力シート'!Y68)</f>
        <v/>
      </c>
      <c r="Q47" s="335"/>
      <c r="R47" s="204" t="str">
        <f>IF('(入力①) 基本情報入力シート'!Z68="","",'(入力①) 基本情報入力シート'!Z68)</f>
        <v/>
      </c>
      <c r="S47" s="208" t="str">
        <f>IF('(入力①) 基本情報入力シート'!AA68="","",'(入力①) 基本情報入力シート'!AA68)</f>
        <v/>
      </c>
      <c r="T47" s="346"/>
      <c r="U47" s="352" t="str">
        <f>IF(P47="","",VLOOKUP(P47,'【参考】数式用2'!$A$3:$C$36,3,FALSE))</f>
        <v/>
      </c>
      <c r="V47" s="357" t="s">
        <v>249</v>
      </c>
      <c r="W47" s="360"/>
      <c r="X47" s="362" t="s">
        <v>35</v>
      </c>
      <c r="Y47" s="360"/>
      <c r="Z47" s="364" t="s">
        <v>236</v>
      </c>
      <c r="AA47" s="366"/>
      <c r="AB47" s="357" t="s">
        <v>35</v>
      </c>
      <c r="AC47" s="366"/>
      <c r="AD47" s="357" t="s">
        <v>40</v>
      </c>
      <c r="AE47" s="368" t="s">
        <v>70</v>
      </c>
      <c r="AF47" s="370" t="str">
        <f t="shared" si="0"/>
        <v/>
      </c>
      <c r="AG47" s="372" t="s">
        <v>252</v>
      </c>
      <c r="AH47" s="375" t="str">
        <f t="shared" si="1"/>
        <v/>
      </c>
      <c r="AI47" s="381"/>
      <c r="AJ47" s="385"/>
      <c r="AK47" s="381"/>
      <c r="AL47" s="394"/>
    </row>
    <row r="48" spans="1:38" ht="36.75" customHeight="1">
      <c r="A48" s="296">
        <f t="shared" si="2"/>
        <v>37</v>
      </c>
      <c r="B48" s="301" t="str">
        <f>IF('(入力①) 基本情報入力シート'!C69="","",'(入力①) 基本情報入力シート'!C69)</f>
        <v/>
      </c>
      <c r="C48" s="306" t="str">
        <f>IF('(入力①) 基本情報入力シート'!D69="","",'(入力①) 基本情報入力シート'!D69)</f>
        <v/>
      </c>
      <c r="D48" s="306" t="str">
        <f>IF('(入力①) 基本情報入力シート'!E69="","",'(入力①) 基本情報入力シート'!E69)</f>
        <v/>
      </c>
      <c r="E48" s="306" t="str">
        <f>IF('(入力①) 基本情報入力シート'!F69="","",'(入力①) 基本情報入力シート'!F69)</f>
        <v/>
      </c>
      <c r="F48" s="306" t="str">
        <f>IF('(入力①) 基本情報入力シート'!G69="","",'(入力①) 基本情報入力シート'!G69)</f>
        <v/>
      </c>
      <c r="G48" s="306" t="str">
        <f>IF('(入力①) 基本情報入力シート'!H69="","",'(入力①) 基本情報入力シート'!H69)</f>
        <v/>
      </c>
      <c r="H48" s="306" t="str">
        <f>IF('(入力①) 基本情報入力シート'!I69="","",'(入力①) 基本情報入力シート'!I69)</f>
        <v/>
      </c>
      <c r="I48" s="306" t="str">
        <f>IF('(入力①) 基本情報入力シート'!J69="","",'(入力①) 基本情報入力シート'!J69)</f>
        <v/>
      </c>
      <c r="J48" s="306" t="str">
        <f>IF('(入力①) 基本情報入力シート'!K69="","",'(入力①) 基本情報入力シート'!K69)</f>
        <v/>
      </c>
      <c r="K48" s="313" t="str">
        <f>IF('(入力①) 基本情報入力シート'!L69="","",'(入力①) 基本情報入力シート'!L69)</f>
        <v/>
      </c>
      <c r="L48" s="317" t="str">
        <f>IF('(入力①) 基本情報入力シート'!M69="","",'(入力①) 基本情報入力シート'!M69)</f>
        <v/>
      </c>
      <c r="M48" s="317" t="str">
        <f>IF('(入力①) 基本情報入力シート'!R69="","",'(入力①) 基本情報入力シート'!R69)</f>
        <v/>
      </c>
      <c r="N48" s="317" t="str">
        <f>IF('(入力①) 基本情報入力シート'!W69="","",'(入力①) 基本情報入力シート'!W69)</f>
        <v/>
      </c>
      <c r="O48" s="296" t="str">
        <f>IF('(入力①) 基本情報入力シート'!X69="","",'(入力①) 基本情報入力シート'!X69)</f>
        <v/>
      </c>
      <c r="P48" s="333" t="str">
        <f>IF('(入力①) 基本情報入力シート'!Y69="","",'(入力①) 基本情報入力シート'!Y69)</f>
        <v/>
      </c>
      <c r="Q48" s="335"/>
      <c r="R48" s="204" t="str">
        <f>IF('(入力①) 基本情報入力シート'!Z69="","",'(入力①) 基本情報入力シート'!Z69)</f>
        <v/>
      </c>
      <c r="S48" s="208" t="str">
        <f>IF('(入力①) 基本情報入力シート'!AA69="","",'(入力①) 基本情報入力シート'!AA69)</f>
        <v/>
      </c>
      <c r="T48" s="346"/>
      <c r="U48" s="352" t="str">
        <f>IF(P48="","",VLOOKUP(P48,'【参考】数式用2'!$A$3:$C$36,3,FALSE))</f>
        <v/>
      </c>
      <c r="V48" s="357" t="s">
        <v>249</v>
      </c>
      <c r="W48" s="360"/>
      <c r="X48" s="362" t="s">
        <v>35</v>
      </c>
      <c r="Y48" s="360"/>
      <c r="Z48" s="364" t="s">
        <v>236</v>
      </c>
      <c r="AA48" s="366"/>
      <c r="AB48" s="357" t="s">
        <v>35</v>
      </c>
      <c r="AC48" s="366"/>
      <c r="AD48" s="357" t="s">
        <v>40</v>
      </c>
      <c r="AE48" s="368" t="s">
        <v>70</v>
      </c>
      <c r="AF48" s="370" t="str">
        <f t="shared" si="0"/>
        <v/>
      </c>
      <c r="AG48" s="372" t="s">
        <v>252</v>
      </c>
      <c r="AH48" s="375" t="str">
        <f t="shared" si="1"/>
        <v/>
      </c>
      <c r="AI48" s="381"/>
      <c r="AJ48" s="385"/>
      <c r="AK48" s="381"/>
      <c r="AL48" s="394"/>
    </row>
    <row r="49" spans="1:38" ht="36.75" customHeight="1">
      <c r="A49" s="296">
        <f t="shared" si="2"/>
        <v>38</v>
      </c>
      <c r="B49" s="301" t="str">
        <f>IF('(入力①) 基本情報入力シート'!C70="","",'(入力①) 基本情報入力シート'!C70)</f>
        <v/>
      </c>
      <c r="C49" s="306" t="str">
        <f>IF('(入力①) 基本情報入力シート'!D70="","",'(入力①) 基本情報入力シート'!D70)</f>
        <v/>
      </c>
      <c r="D49" s="306" t="str">
        <f>IF('(入力①) 基本情報入力シート'!E70="","",'(入力①) 基本情報入力シート'!E70)</f>
        <v/>
      </c>
      <c r="E49" s="306" t="str">
        <f>IF('(入力①) 基本情報入力シート'!F70="","",'(入力①) 基本情報入力シート'!F70)</f>
        <v/>
      </c>
      <c r="F49" s="306" t="str">
        <f>IF('(入力①) 基本情報入力シート'!G70="","",'(入力①) 基本情報入力シート'!G70)</f>
        <v/>
      </c>
      <c r="G49" s="306" t="str">
        <f>IF('(入力①) 基本情報入力シート'!H70="","",'(入力①) 基本情報入力シート'!H70)</f>
        <v/>
      </c>
      <c r="H49" s="306" t="str">
        <f>IF('(入力①) 基本情報入力シート'!I70="","",'(入力①) 基本情報入力シート'!I70)</f>
        <v/>
      </c>
      <c r="I49" s="306" t="str">
        <f>IF('(入力①) 基本情報入力シート'!J70="","",'(入力①) 基本情報入力シート'!J70)</f>
        <v/>
      </c>
      <c r="J49" s="306" t="str">
        <f>IF('(入力①) 基本情報入力シート'!K70="","",'(入力①) 基本情報入力シート'!K70)</f>
        <v/>
      </c>
      <c r="K49" s="313" t="str">
        <f>IF('(入力①) 基本情報入力シート'!L70="","",'(入力①) 基本情報入力シート'!L70)</f>
        <v/>
      </c>
      <c r="L49" s="317" t="str">
        <f>IF('(入力①) 基本情報入力シート'!M70="","",'(入力①) 基本情報入力シート'!M70)</f>
        <v/>
      </c>
      <c r="M49" s="317" t="str">
        <f>IF('(入力①) 基本情報入力シート'!R70="","",'(入力①) 基本情報入力シート'!R70)</f>
        <v/>
      </c>
      <c r="N49" s="317" t="str">
        <f>IF('(入力①) 基本情報入力シート'!W70="","",'(入力①) 基本情報入力シート'!W70)</f>
        <v/>
      </c>
      <c r="O49" s="296" t="str">
        <f>IF('(入力①) 基本情報入力シート'!X70="","",'(入力①) 基本情報入力シート'!X70)</f>
        <v/>
      </c>
      <c r="P49" s="333" t="str">
        <f>IF('(入力①) 基本情報入力シート'!Y70="","",'(入力①) 基本情報入力シート'!Y70)</f>
        <v/>
      </c>
      <c r="Q49" s="335"/>
      <c r="R49" s="204" t="str">
        <f>IF('(入力①) 基本情報入力シート'!Z70="","",'(入力①) 基本情報入力シート'!Z70)</f>
        <v/>
      </c>
      <c r="S49" s="208" t="str">
        <f>IF('(入力①) 基本情報入力シート'!AA70="","",'(入力①) 基本情報入力シート'!AA70)</f>
        <v/>
      </c>
      <c r="T49" s="346"/>
      <c r="U49" s="352" t="str">
        <f>IF(P49="","",VLOOKUP(P49,'【参考】数式用2'!$A$3:$C$36,3,FALSE))</f>
        <v/>
      </c>
      <c r="V49" s="357" t="s">
        <v>249</v>
      </c>
      <c r="W49" s="360"/>
      <c r="X49" s="362" t="s">
        <v>35</v>
      </c>
      <c r="Y49" s="360"/>
      <c r="Z49" s="364" t="s">
        <v>236</v>
      </c>
      <c r="AA49" s="366"/>
      <c r="AB49" s="357" t="s">
        <v>35</v>
      </c>
      <c r="AC49" s="366"/>
      <c r="AD49" s="357" t="s">
        <v>40</v>
      </c>
      <c r="AE49" s="368" t="s">
        <v>70</v>
      </c>
      <c r="AF49" s="370" t="str">
        <f t="shared" si="0"/>
        <v/>
      </c>
      <c r="AG49" s="372" t="s">
        <v>252</v>
      </c>
      <c r="AH49" s="375" t="str">
        <f t="shared" si="1"/>
        <v/>
      </c>
      <c r="AI49" s="381"/>
      <c r="AJ49" s="385"/>
      <c r="AK49" s="381"/>
      <c r="AL49" s="394"/>
    </row>
    <row r="50" spans="1:38" ht="36.75" customHeight="1">
      <c r="A50" s="296">
        <f t="shared" si="2"/>
        <v>39</v>
      </c>
      <c r="B50" s="301" t="str">
        <f>IF('(入力①) 基本情報入力シート'!C71="","",'(入力①) 基本情報入力シート'!C71)</f>
        <v/>
      </c>
      <c r="C50" s="306" t="str">
        <f>IF('(入力①) 基本情報入力シート'!D71="","",'(入力①) 基本情報入力シート'!D71)</f>
        <v/>
      </c>
      <c r="D50" s="306" t="str">
        <f>IF('(入力①) 基本情報入力シート'!E71="","",'(入力①) 基本情報入力シート'!E71)</f>
        <v/>
      </c>
      <c r="E50" s="306" t="str">
        <f>IF('(入力①) 基本情報入力シート'!F71="","",'(入力①) 基本情報入力シート'!F71)</f>
        <v/>
      </c>
      <c r="F50" s="306" t="str">
        <f>IF('(入力①) 基本情報入力シート'!G71="","",'(入力①) 基本情報入力シート'!G71)</f>
        <v/>
      </c>
      <c r="G50" s="306" t="str">
        <f>IF('(入力①) 基本情報入力シート'!H71="","",'(入力①) 基本情報入力シート'!H71)</f>
        <v/>
      </c>
      <c r="H50" s="306" t="str">
        <f>IF('(入力①) 基本情報入力シート'!I71="","",'(入力①) 基本情報入力シート'!I71)</f>
        <v/>
      </c>
      <c r="I50" s="306" t="str">
        <f>IF('(入力①) 基本情報入力シート'!J71="","",'(入力①) 基本情報入力シート'!J71)</f>
        <v/>
      </c>
      <c r="J50" s="306" t="str">
        <f>IF('(入力①) 基本情報入力シート'!K71="","",'(入力①) 基本情報入力シート'!K71)</f>
        <v/>
      </c>
      <c r="K50" s="313" t="str">
        <f>IF('(入力①) 基本情報入力シート'!L71="","",'(入力①) 基本情報入力シート'!L71)</f>
        <v/>
      </c>
      <c r="L50" s="317" t="str">
        <f>IF('(入力①) 基本情報入力シート'!M71="","",'(入力①) 基本情報入力シート'!M71)</f>
        <v/>
      </c>
      <c r="M50" s="317" t="str">
        <f>IF('(入力①) 基本情報入力シート'!R71="","",'(入力①) 基本情報入力シート'!R71)</f>
        <v/>
      </c>
      <c r="N50" s="317" t="str">
        <f>IF('(入力①) 基本情報入力シート'!W71="","",'(入力①) 基本情報入力シート'!W71)</f>
        <v/>
      </c>
      <c r="O50" s="296" t="str">
        <f>IF('(入力①) 基本情報入力シート'!X71="","",'(入力①) 基本情報入力シート'!X71)</f>
        <v/>
      </c>
      <c r="P50" s="333" t="str">
        <f>IF('(入力①) 基本情報入力シート'!Y71="","",'(入力①) 基本情報入力シート'!Y71)</f>
        <v/>
      </c>
      <c r="Q50" s="335"/>
      <c r="R50" s="204" t="str">
        <f>IF('(入力①) 基本情報入力シート'!Z71="","",'(入力①) 基本情報入力シート'!Z71)</f>
        <v/>
      </c>
      <c r="S50" s="208" t="str">
        <f>IF('(入力①) 基本情報入力シート'!AA71="","",'(入力①) 基本情報入力シート'!AA71)</f>
        <v/>
      </c>
      <c r="T50" s="346"/>
      <c r="U50" s="352" t="str">
        <f>IF(P50="","",VLOOKUP(P50,'【参考】数式用2'!$A$3:$C$36,3,FALSE))</f>
        <v/>
      </c>
      <c r="V50" s="357" t="s">
        <v>249</v>
      </c>
      <c r="W50" s="360"/>
      <c r="X50" s="362" t="s">
        <v>35</v>
      </c>
      <c r="Y50" s="360"/>
      <c r="Z50" s="364" t="s">
        <v>236</v>
      </c>
      <c r="AA50" s="366"/>
      <c r="AB50" s="357" t="s">
        <v>35</v>
      </c>
      <c r="AC50" s="366"/>
      <c r="AD50" s="357" t="s">
        <v>40</v>
      </c>
      <c r="AE50" s="368" t="s">
        <v>70</v>
      </c>
      <c r="AF50" s="370" t="str">
        <f t="shared" si="0"/>
        <v/>
      </c>
      <c r="AG50" s="372" t="s">
        <v>252</v>
      </c>
      <c r="AH50" s="375" t="str">
        <f t="shared" si="1"/>
        <v/>
      </c>
      <c r="AI50" s="381"/>
      <c r="AJ50" s="385"/>
      <c r="AK50" s="381"/>
      <c r="AL50" s="394"/>
    </row>
    <row r="51" spans="1:38" ht="36.75" customHeight="1">
      <c r="A51" s="296">
        <f t="shared" si="2"/>
        <v>40</v>
      </c>
      <c r="B51" s="301" t="str">
        <f>IF('(入力①) 基本情報入力シート'!C72="","",'(入力①) 基本情報入力シート'!C72)</f>
        <v/>
      </c>
      <c r="C51" s="306" t="str">
        <f>IF('(入力①) 基本情報入力シート'!D72="","",'(入力①) 基本情報入力シート'!D72)</f>
        <v/>
      </c>
      <c r="D51" s="306" t="str">
        <f>IF('(入力①) 基本情報入力シート'!E72="","",'(入力①) 基本情報入力シート'!E72)</f>
        <v/>
      </c>
      <c r="E51" s="306" t="str">
        <f>IF('(入力①) 基本情報入力シート'!F72="","",'(入力①) 基本情報入力シート'!F72)</f>
        <v/>
      </c>
      <c r="F51" s="306" t="str">
        <f>IF('(入力①) 基本情報入力シート'!G72="","",'(入力①) 基本情報入力シート'!G72)</f>
        <v/>
      </c>
      <c r="G51" s="306" t="str">
        <f>IF('(入力①) 基本情報入力シート'!H72="","",'(入力①) 基本情報入力シート'!H72)</f>
        <v/>
      </c>
      <c r="H51" s="306" t="str">
        <f>IF('(入力①) 基本情報入力シート'!I72="","",'(入力①) 基本情報入力シート'!I72)</f>
        <v/>
      </c>
      <c r="I51" s="306" t="str">
        <f>IF('(入力①) 基本情報入力シート'!J72="","",'(入力①) 基本情報入力シート'!J72)</f>
        <v/>
      </c>
      <c r="J51" s="306" t="str">
        <f>IF('(入力①) 基本情報入力シート'!K72="","",'(入力①) 基本情報入力シート'!K72)</f>
        <v/>
      </c>
      <c r="K51" s="313" t="str">
        <f>IF('(入力①) 基本情報入力シート'!L72="","",'(入力①) 基本情報入力シート'!L72)</f>
        <v/>
      </c>
      <c r="L51" s="317" t="str">
        <f>IF('(入力①) 基本情報入力シート'!M72="","",'(入力①) 基本情報入力シート'!M72)</f>
        <v/>
      </c>
      <c r="M51" s="317" t="str">
        <f>IF('(入力①) 基本情報入力シート'!R72="","",'(入力①) 基本情報入力シート'!R72)</f>
        <v/>
      </c>
      <c r="N51" s="317" t="str">
        <f>IF('(入力①) 基本情報入力シート'!W72="","",'(入力①) 基本情報入力シート'!W72)</f>
        <v/>
      </c>
      <c r="O51" s="296" t="str">
        <f>IF('(入力①) 基本情報入力シート'!X72="","",'(入力①) 基本情報入力シート'!X72)</f>
        <v/>
      </c>
      <c r="P51" s="333" t="str">
        <f>IF('(入力①) 基本情報入力シート'!Y72="","",'(入力①) 基本情報入力シート'!Y72)</f>
        <v/>
      </c>
      <c r="Q51" s="335"/>
      <c r="R51" s="204" t="str">
        <f>IF('(入力①) 基本情報入力シート'!Z72="","",'(入力①) 基本情報入力シート'!Z72)</f>
        <v/>
      </c>
      <c r="S51" s="208" t="str">
        <f>IF('(入力①) 基本情報入力シート'!AA72="","",'(入力①) 基本情報入力シート'!AA72)</f>
        <v/>
      </c>
      <c r="T51" s="346"/>
      <c r="U51" s="352" t="str">
        <f>IF(P51="","",VLOOKUP(P51,'【参考】数式用2'!$A$3:$C$36,3,FALSE))</f>
        <v/>
      </c>
      <c r="V51" s="357" t="s">
        <v>249</v>
      </c>
      <c r="W51" s="360"/>
      <c r="X51" s="362" t="s">
        <v>35</v>
      </c>
      <c r="Y51" s="360"/>
      <c r="Z51" s="364" t="s">
        <v>236</v>
      </c>
      <c r="AA51" s="366"/>
      <c r="AB51" s="357" t="s">
        <v>35</v>
      </c>
      <c r="AC51" s="366"/>
      <c r="AD51" s="357" t="s">
        <v>40</v>
      </c>
      <c r="AE51" s="368" t="s">
        <v>70</v>
      </c>
      <c r="AF51" s="370" t="str">
        <f t="shared" si="0"/>
        <v/>
      </c>
      <c r="AG51" s="372" t="s">
        <v>252</v>
      </c>
      <c r="AH51" s="375" t="str">
        <f t="shared" si="1"/>
        <v/>
      </c>
      <c r="AI51" s="381"/>
      <c r="AJ51" s="385"/>
      <c r="AK51" s="381"/>
      <c r="AL51" s="394"/>
    </row>
    <row r="52" spans="1:38" ht="36.75" customHeight="1">
      <c r="A52" s="296">
        <f t="shared" si="2"/>
        <v>41</v>
      </c>
      <c r="B52" s="301" t="str">
        <f>IF('(入力①) 基本情報入力シート'!C73="","",'(入力①) 基本情報入力シート'!C73)</f>
        <v/>
      </c>
      <c r="C52" s="306" t="str">
        <f>IF('(入力①) 基本情報入力シート'!D73="","",'(入力①) 基本情報入力シート'!D73)</f>
        <v/>
      </c>
      <c r="D52" s="306" t="str">
        <f>IF('(入力①) 基本情報入力シート'!E73="","",'(入力①) 基本情報入力シート'!E73)</f>
        <v/>
      </c>
      <c r="E52" s="306" t="str">
        <f>IF('(入力①) 基本情報入力シート'!F73="","",'(入力①) 基本情報入力シート'!F73)</f>
        <v/>
      </c>
      <c r="F52" s="306" t="str">
        <f>IF('(入力①) 基本情報入力シート'!G73="","",'(入力①) 基本情報入力シート'!G73)</f>
        <v/>
      </c>
      <c r="G52" s="306" t="str">
        <f>IF('(入力①) 基本情報入力シート'!H73="","",'(入力①) 基本情報入力シート'!H73)</f>
        <v/>
      </c>
      <c r="H52" s="306" t="str">
        <f>IF('(入力①) 基本情報入力シート'!I73="","",'(入力①) 基本情報入力シート'!I73)</f>
        <v/>
      </c>
      <c r="I52" s="306" t="str">
        <f>IF('(入力①) 基本情報入力シート'!J73="","",'(入力①) 基本情報入力シート'!J73)</f>
        <v/>
      </c>
      <c r="J52" s="306" t="str">
        <f>IF('(入力①) 基本情報入力シート'!K73="","",'(入力①) 基本情報入力シート'!K73)</f>
        <v/>
      </c>
      <c r="K52" s="313" t="str">
        <f>IF('(入力①) 基本情報入力シート'!L73="","",'(入力①) 基本情報入力シート'!L73)</f>
        <v/>
      </c>
      <c r="L52" s="317" t="str">
        <f>IF('(入力①) 基本情報入力シート'!M73="","",'(入力①) 基本情報入力シート'!M73)</f>
        <v/>
      </c>
      <c r="M52" s="317" t="str">
        <f>IF('(入力①) 基本情報入力シート'!R73="","",'(入力①) 基本情報入力シート'!R73)</f>
        <v/>
      </c>
      <c r="N52" s="317" t="str">
        <f>IF('(入力①) 基本情報入力シート'!W73="","",'(入力①) 基本情報入力シート'!W73)</f>
        <v/>
      </c>
      <c r="O52" s="296" t="str">
        <f>IF('(入力①) 基本情報入力シート'!X73="","",'(入力①) 基本情報入力シート'!X73)</f>
        <v/>
      </c>
      <c r="P52" s="333" t="str">
        <f>IF('(入力①) 基本情報入力シート'!Y73="","",'(入力①) 基本情報入力シート'!Y73)</f>
        <v/>
      </c>
      <c r="Q52" s="335"/>
      <c r="R52" s="204" t="str">
        <f>IF('(入力①) 基本情報入力シート'!Z73="","",'(入力①) 基本情報入力シート'!Z73)</f>
        <v/>
      </c>
      <c r="S52" s="208" t="str">
        <f>IF('(入力①) 基本情報入力シート'!AA73="","",'(入力①) 基本情報入力シート'!AA73)</f>
        <v/>
      </c>
      <c r="T52" s="346"/>
      <c r="U52" s="352" t="str">
        <f>IF(P52="","",VLOOKUP(P52,'【参考】数式用2'!$A$3:$C$36,3,FALSE))</f>
        <v/>
      </c>
      <c r="V52" s="357" t="s">
        <v>249</v>
      </c>
      <c r="W52" s="360"/>
      <c r="X52" s="362" t="s">
        <v>35</v>
      </c>
      <c r="Y52" s="360"/>
      <c r="Z52" s="364" t="s">
        <v>236</v>
      </c>
      <c r="AA52" s="366"/>
      <c r="AB52" s="357" t="s">
        <v>35</v>
      </c>
      <c r="AC52" s="366"/>
      <c r="AD52" s="357" t="s">
        <v>40</v>
      </c>
      <c r="AE52" s="368" t="s">
        <v>70</v>
      </c>
      <c r="AF52" s="370" t="str">
        <f t="shared" si="0"/>
        <v/>
      </c>
      <c r="AG52" s="372" t="s">
        <v>252</v>
      </c>
      <c r="AH52" s="375" t="str">
        <f t="shared" si="1"/>
        <v/>
      </c>
      <c r="AI52" s="381"/>
      <c r="AJ52" s="385"/>
      <c r="AK52" s="381"/>
      <c r="AL52" s="394"/>
    </row>
    <row r="53" spans="1:38" ht="36.75" customHeight="1">
      <c r="A53" s="296">
        <f t="shared" si="2"/>
        <v>42</v>
      </c>
      <c r="B53" s="301" t="str">
        <f>IF('(入力①) 基本情報入力シート'!C74="","",'(入力①) 基本情報入力シート'!C74)</f>
        <v/>
      </c>
      <c r="C53" s="306" t="str">
        <f>IF('(入力①) 基本情報入力シート'!D74="","",'(入力①) 基本情報入力シート'!D74)</f>
        <v/>
      </c>
      <c r="D53" s="306" t="str">
        <f>IF('(入力①) 基本情報入力シート'!E74="","",'(入力①) 基本情報入力シート'!E74)</f>
        <v/>
      </c>
      <c r="E53" s="306" t="str">
        <f>IF('(入力①) 基本情報入力シート'!F74="","",'(入力①) 基本情報入力シート'!F74)</f>
        <v/>
      </c>
      <c r="F53" s="306" t="str">
        <f>IF('(入力①) 基本情報入力シート'!G74="","",'(入力①) 基本情報入力シート'!G74)</f>
        <v/>
      </c>
      <c r="G53" s="306" t="str">
        <f>IF('(入力①) 基本情報入力シート'!H74="","",'(入力①) 基本情報入力シート'!H74)</f>
        <v/>
      </c>
      <c r="H53" s="306" t="str">
        <f>IF('(入力①) 基本情報入力シート'!I74="","",'(入力①) 基本情報入力シート'!I74)</f>
        <v/>
      </c>
      <c r="I53" s="306" t="str">
        <f>IF('(入力①) 基本情報入力シート'!J74="","",'(入力①) 基本情報入力シート'!J74)</f>
        <v/>
      </c>
      <c r="J53" s="306" t="str">
        <f>IF('(入力①) 基本情報入力シート'!K74="","",'(入力①) 基本情報入力シート'!K74)</f>
        <v/>
      </c>
      <c r="K53" s="313" t="str">
        <f>IF('(入力①) 基本情報入力シート'!L74="","",'(入力①) 基本情報入力シート'!L74)</f>
        <v/>
      </c>
      <c r="L53" s="317" t="str">
        <f>IF('(入力①) 基本情報入力シート'!M74="","",'(入力①) 基本情報入力シート'!M74)</f>
        <v/>
      </c>
      <c r="M53" s="317" t="str">
        <f>IF('(入力①) 基本情報入力シート'!R74="","",'(入力①) 基本情報入力シート'!R74)</f>
        <v/>
      </c>
      <c r="N53" s="317" t="str">
        <f>IF('(入力①) 基本情報入力シート'!W74="","",'(入力①) 基本情報入力シート'!W74)</f>
        <v/>
      </c>
      <c r="O53" s="296" t="str">
        <f>IF('(入力①) 基本情報入力シート'!X74="","",'(入力①) 基本情報入力シート'!X74)</f>
        <v/>
      </c>
      <c r="P53" s="333" t="str">
        <f>IF('(入力①) 基本情報入力シート'!Y74="","",'(入力①) 基本情報入力シート'!Y74)</f>
        <v/>
      </c>
      <c r="Q53" s="335"/>
      <c r="R53" s="204" t="str">
        <f>IF('(入力①) 基本情報入力シート'!Z74="","",'(入力①) 基本情報入力シート'!Z74)</f>
        <v/>
      </c>
      <c r="S53" s="208" t="str">
        <f>IF('(入力①) 基本情報入力シート'!AA74="","",'(入力①) 基本情報入力シート'!AA74)</f>
        <v/>
      </c>
      <c r="T53" s="346"/>
      <c r="U53" s="352" t="str">
        <f>IF(P53="","",VLOOKUP(P53,'【参考】数式用2'!$A$3:$C$36,3,FALSE))</f>
        <v/>
      </c>
      <c r="V53" s="357" t="s">
        <v>249</v>
      </c>
      <c r="W53" s="360"/>
      <c r="X53" s="362" t="s">
        <v>35</v>
      </c>
      <c r="Y53" s="360"/>
      <c r="Z53" s="364" t="s">
        <v>236</v>
      </c>
      <c r="AA53" s="366"/>
      <c r="AB53" s="357" t="s">
        <v>35</v>
      </c>
      <c r="AC53" s="366"/>
      <c r="AD53" s="357" t="s">
        <v>40</v>
      </c>
      <c r="AE53" s="368" t="s">
        <v>70</v>
      </c>
      <c r="AF53" s="370" t="str">
        <f t="shared" si="0"/>
        <v/>
      </c>
      <c r="AG53" s="372" t="s">
        <v>252</v>
      </c>
      <c r="AH53" s="375" t="str">
        <f t="shared" si="1"/>
        <v/>
      </c>
      <c r="AI53" s="381"/>
      <c r="AJ53" s="385"/>
      <c r="AK53" s="381"/>
      <c r="AL53" s="394"/>
    </row>
    <row r="54" spans="1:38" ht="36.75" customHeight="1">
      <c r="A54" s="296">
        <f t="shared" si="2"/>
        <v>43</v>
      </c>
      <c r="B54" s="301" t="str">
        <f>IF('(入力①) 基本情報入力シート'!C75="","",'(入力①) 基本情報入力シート'!C75)</f>
        <v/>
      </c>
      <c r="C54" s="306" t="str">
        <f>IF('(入力①) 基本情報入力シート'!D75="","",'(入力①) 基本情報入力シート'!D75)</f>
        <v/>
      </c>
      <c r="D54" s="306" t="str">
        <f>IF('(入力①) 基本情報入力シート'!E75="","",'(入力①) 基本情報入力シート'!E75)</f>
        <v/>
      </c>
      <c r="E54" s="306" t="str">
        <f>IF('(入力①) 基本情報入力シート'!F75="","",'(入力①) 基本情報入力シート'!F75)</f>
        <v/>
      </c>
      <c r="F54" s="306" t="str">
        <f>IF('(入力①) 基本情報入力シート'!G75="","",'(入力①) 基本情報入力シート'!G75)</f>
        <v/>
      </c>
      <c r="G54" s="306" t="str">
        <f>IF('(入力①) 基本情報入力シート'!H75="","",'(入力①) 基本情報入力シート'!H75)</f>
        <v/>
      </c>
      <c r="H54" s="306" t="str">
        <f>IF('(入力①) 基本情報入力シート'!I75="","",'(入力①) 基本情報入力シート'!I75)</f>
        <v/>
      </c>
      <c r="I54" s="306" t="str">
        <f>IF('(入力①) 基本情報入力シート'!J75="","",'(入力①) 基本情報入力シート'!J75)</f>
        <v/>
      </c>
      <c r="J54" s="306" t="str">
        <f>IF('(入力①) 基本情報入力シート'!K75="","",'(入力①) 基本情報入力シート'!K75)</f>
        <v/>
      </c>
      <c r="K54" s="313" t="str">
        <f>IF('(入力①) 基本情報入力シート'!L75="","",'(入力①) 基本情報入力シート'!L75)</f>
        <v/>
      </c>
      <c r="L54" s="317" t="str">
        <f>IF('(入力①) 基本情報入力シート'!M75="","",'(入力①) 基本情報入力シート'!M75)</f>
        <v/>
      </c>
      <c r="M54" s="317" t="str">
        <f>IF('(入力①) 基本情報入力シート'!R75="","",'(入力①) 基本情報入力シート'!R75)</f>
        <v/>
      </c>
      <c r="N54" s="317" t="str">
        <f>IF('(入力①) 基本情報入力シート'!W75="","",'(入力①) 基本情報入力シート'!W75)</f>
        <v/>
      </c>
      <c r="O54" s="296" t="str">
        <f>IF('(入力①) 基本情報入力シート'!X75="","",'(入力①) 基本情報入力シート'!X75)</f>
        <v/>
      </c>
      <c r="P54" s="333" t="str">
        <f>IF('(入力①) 基本情報入力シート'!Y75="","",'(入力①) 基本情報入力シート'!Y75)</f>
        <v/>
      </c>
      <c r="Q54" s="335"/>
      <c r="R54" s="204" t="str">
        <f>IF('(入力①) 基本情報入力シート'!Z75="","",'(入力①) 基本情報入力シート'!Z75)</f>
        <v/>
      </c>
      <c r="S54" s="208" t="str">
        <f>IF('(入力①) 基本情報入力シート'!AA75="","",'(入力①) 基本情報入力シート'!AA75)</f>
        <v/>
      </c>
      <c r="T54" s="346"/>
      <c r="U54" s="352" t="str">
        <f>IF(P54="","",VLOOKUP(P54,'【参考】数式用2'!$A$3:$C$36,3,FALSE))</f>
        <v/>
      </c>
      <c r="V54" s="357" t="s">
        <v>249</v>
      </c>
      <c r="W54" s="360"/>
      <c r="X54" s="362" t="s">
        <v>35</v>
      </c>
      <c r="Y54" s="360"/>
      <c r="Z54" s="364" t="s">
        <v>236</v>
      </c>
      <c r="AA54" s="366"/>
      <c r="AB54" s="357" t="s">
        <v>35</v>
      </c>
      <c r="AC54" s="366"/>
      <c r="AD54" s="357" t="s">
        <v>40</v>
      </c>
      <c r="AE54" s="368" t="s">
        <v>70</v>
      </c>
      <c r="AF54" s="370" t="str">
        <f t="shared" si="0"/>
        <v/>
      </c>
      <c r="AG54" s="372" t="s">
        <v>252</v>
      </c>
      <c r="AH54" s="375" t="str">
        <f t="shared" si="1"/>
        <v/>
      </c>
      <c r="AI54" s="381"/>
      <c r="AJ54" s="385"/>
      <c r="AK54" s="381"/>
      <c r="AL54" s="394"/>
    </row>
    <row r="55" spans="1:38" ht="36.75" customHeight="1">
      <c r="A55" s="296">
        <f t="shared" si="2"/>
        <v>44</v>
      </c>
      <c r="B55" s="301" t="str">
        <f>IF('(入力①) 基本情報入力シート'!C76="","",'(入力①) 基本情報入力シート'!C76)</f>
        <v/>
      </c>
      <c r="C55" s="306" t="str">
        <f>IF('(入力①) 基本情報入力シート'!D76="","",'(入力①) 基本情報入力シート'!D76)</f>
        <v/>
      </c>
      <c r="D55" s="306" t="str">
        <f>IF('(入力①) 基本情報入力シート'!E76="","",'(入力①) 基本情報入力シート'!E76)</f>
        <v/>
      </c>
      <c r="E55" s="306" t="str">
        <f>IF('(入力①) 基本情報入力シート'!F76="","",'(入力①) 基本情報入力シート'!F76)</f>
        <v/>
      </c>
      <c r="F55" s="306" t="str">
        <f>IF('(入力①) 基本情報入力シート'!G76="","",'(入力①) 基本情報入力シート'!G76)</f>
        <v/>
      </c>
      <c r="G55" s="306" t="str">
        <f>IF('(入力①) 基本情報入力シート'!H76="","",'(入力①) 基本情報入力シート'!H76)</f>
        <v/>
      </c>
      <c r="H55" s="306" t="str">
        <f>IF('(入力①) 基本情報入力シート'!I76="","",'(入力①) 基本情報入力シート'!I76)</f>
        <v/>
      </c>
      <c r="I55" s="306" t="str">
        <f>IF('(入力①) 基本情報入力シート'!J76="","",'(入力①) 基本情報入力シート'!J76)</f>
        <v/>
      </c>
      <c r="J55" s="306" t="str">
        <f>IF('(入力①) 基本情報入力シート'!K76="","",'(入力①) 基本情報入力シート'!K76)</f>
        <v/>
      </c>
      <c r="K55" s="313" t="str">
        <f>IF('(入力①) 基本情報入力シート'!L76="","",'(入力①) 基本情報入力シート'!L76)</f>
        <v/>
      </c>
      <c r="L55" s="317" t="str">
        <f>IF('(入力①) 基本情報入力シート'!M76="","",'(入力①) 基本情報入力シート'!M76)</f>
        <v/>
      </c>
      <c r="M55" s="317" t="str">
        <f>IF('(入力①) 基本情報入力シート'!R76="","",'(入力①) 基本情報入力シート'!R76)</f>
        <v/>
      </c>
      <c r="N55" s="317" t="str">
        <f>IF('(入力①) 基本情報入力シート'!W76="","",'(入力①) 基本情報入力シート'!W76)</f>
        <v/>
      </c>
      <c r="O55" s="296" t="str">
        <f>IF('(入力①) 基本情報入力シート'!X76="","",'(入力①) 基本情報入力シート'!X76)</f>
        <v/>
      </c>
      <c r="P55" s="333" t="str">
        <f>IF('(入力①) 基本情報入力シート'!Y76="","",'(入力①) 基本情報入力シート'!Y76)</f>
        <v/>
      </c>
      <c r="Q55" s="335"/>
      <c r="R55" s="204" t="str">
        <f>IF('(入力①) 基本情報入力シート'!Z76="","",'(入力①) 基本情報入力シート'!Z76)</f>
        <v/>
      </c>
      <c r="S55" s="208" t="str">
        <f>IF('(入力①) 基本情報入力シート'!AA76="","",'(入力①) 基本情報入力シート'!AA76)</f>
        <v/>
      </c>
      <c r="T55" s="346"/>
      <c r="U55" s="352" t="str">
        <f>IF(P55="","",VLOOKUP(P55,'【参考】数式用2'!$A$3:$C$36,3,FALSE))</f>
        <v/>
      </c>
      <c r="V55" s="357" t="s">
        <v>249</v>
      </c>
      <c r="W55" s="360"/>
      <c r="X55" s="362" t="s">
        <v>35</v>
      </c>
      <c r="Y55" s="360"/>
      <c r="Z55" s="364" t="s">
        <v>236</v>
      </c>
      <c r="AA55" s="366"/>
      <c r="AB55" s="357" t="s">
        <v>35</v>
      </c>
      <c r="AC55" s="366"/>
      <c r="AD55" s="357" t="s">
        <v>40</v>
      </c>
      <c r="AE55" s="368" t="s">
        <v>70</v>
      </c>
      <c r="AF55" s="370" t="str">
        <f t="shared" si="0"/>
        <v/>
      </c>
      <c r="AG55" s="372" t="s">
        <v>252</v>
      </c>
      <c r="AH55" s="375" t="str">
        <f t="shared" si="1"/>
        <v/>
      </c>
      <c r="AI55" s="381"/>
      <c r="AJ55" s="385"/>
      <c r="AK55" s="381"/>
      <c r="AL55" s="394"/>
    </row>
    <row r="56" spans="1:38" ht="36.75" customHeight="1">
      <c r="A56" s="296">
        <f t="shared" si="2"/>
        <v>45</v>
      </c>
      <c r="B56" s="301" t="str">
        <f>IF('(入力①) 基本情報入力シート'!C77="","",'(入力①) 基本情報入力シート'!C77)</f>
        <v/>
      </c>
      <c r="C56" s="306" t="str">
        <f>IF('(入力①) 基本情報入力シート'!D77="","",'(入力①) 基本情報入力シート'!D77)</f>
        <v/>
      </c>
      <c r="D56" s="306" t="str">
        <f>IF('(入力①) 基本情報入力シート'!E77="","",'(入力①) 基本情報入力シート'!E77)</f>
        <v/>
      </c>
      <c r="E56" s="306" t="str">
        <f>IF('(入力①) 基本情報入力シート'!F77="","",'(入力①) 基本情報入力シート'!F77)</f>
        <v/>
      </c>
      <c r="F56" s="306" t="str">
        <f>IF('(入力①) 基本情報入力シート'!G77="","",'(入力①) 基本情報入力シート'!G77)</f>
        <v/>
      </c>
      <c r="G56" s="306" t="str">
        <f>IF('(入力①) 基本情報入力シート'!H77="","",'(入力①) 基本情報入力シート'!H77)</f>
        <v/>
      </c>
      <c r="H56" s="306" t="str">
        <f>IF('(入力①) 基本情報入力シート'!I77="","",'(入力①) 基本情報入力シート'!I77)</f>
        <v/>
      </c>
      <c r="I56" s="306" t="str">
        <f>IF('(入力①) 基本情報入力シート'!J77="","",'(入力①) 基本情報入力シート'!J77)</f>
        <v/>
      </c>
      <c r="J56" s="306" t="str">
        <f>IF('(入力①) 基本情報入力シート'!K77="","",'(入力①) 基本情報入力シート'!K77)</f>
        <v/>
      </c>
      <c r="K56" s="313" t="str">
        <f>IF('(入力①) 基本情報入力シート'!L77="","",'(入力①) 基本情報入力シート'!L77)</f>
        <v/>
      </c>
      <c r="L56" s="317" t="str">
        <f>IF('(入力①) 基本情報入力シート'!M77="","",'(入力①) 基本情報入力シート'!M77)</f>
        <v/>
      </c>
      <c r="M56" s="317" t="str">
        <f>IF('(入力①) 基本情報入力シート'!R77="","",'(入力①) 基本情報入力シート'!R77)</f>
        <v/>
      </c>
      <c r="N56" s="317" t="str">
        <f>IF('(入力①) 基本情報入力シート'!W77="","",'(入力①) 基本情報入力シート'!W77)</f>
        <v/>
      </c>
      <c r="O56" s="296" t="str">
        <f>IF('(入力①) 基本情報入力シート'!X77="","",'(入力①) 基本情報入力シート'!X77)</f>
        <v/>
      </c>
      <c r="P56" s="333" t="str">
        <f>IF('(入力①) 基本情報入力シート'!Y77="","",'(入力①) 基本情報入力シート'!Y77)</f>
        <v/>
      </c>
      <c r="Q56" s="335"/>
      <c r="R56" s="204" t="str">
        <f>IF('(入力①) 基本情報入力シート'!Z77="","",'(入力①) 基本情報入力シート'!Z77)</f>
        <v/>
      </c>
      <c r="S56" s="208" t="str">
        <f>IF('(入力①) 基本情報入力シート'!AA77="","",'(入力①) 基本情報入力シート'!AA77)</f>
        <v/>
      </c>
      <c r="T56" s="346"/>
      <c r="U56" s="352" t="str">
        <f>IF(P56="","",VLOOKUP(P56,'【参考】数式用2'!$A$3:$C$36,3,FALSE))</f>
        <v/>
      </c>
      <c r="V56" s="357" t="s">
        <v>249</v>
      </c>
      <c r="W56" s="360"/>
      <c r="X56" s="362" t="s">
        <v>35</v>
      </c>
      <c r="Y56" s="360"/>
      <c r="Z56" s="364" t="s">
        <v>236</v>
      </c>
      <c r="AA56" s="366"/>
      <c r="AB56" s="357" t="s">
        <v>35</v>
      </c>
      <c r="AC56" s="366"/>
      <c r="AD56" s="357" t="s">
        <v>40</v>
      </c>
      <c r="AE56" s="368" t="s">
        <v>70</v>
      </c>
      <c r="AF56" s="370" t="str">
        <f t="shared" si="0"/>
        <v/>
      </c>
      <c r="AG56" s="372" t="s">
        <v>252</v>
      </c>
      <c r="AH56" s="375" t="str">
        <f t="shared" si="1"/>
        <v/>
      </c>
      <c r="AI56" s="381"/>
      <c r="AJ56" s="385"/>
      <c r="AK56" s="381"/>
      <c r="AL56" s="394"/>
    </row>
    <row r="57" spans="1:38" ht="36.75" customHeight="1">
      <c r="A57" s="296">
        <f t="shared" si="2"/>
        <v>46</v>
      </c>
      <c r="B57" s="301" t="str">
        <f>IF('(入力①) 基本情報入力シート'!C78="","",'(入力①) 基本情報入力シート'!C78)</f>
        <v/>
      </c>
      <c r="C57" s="306" t="str">
        <f>IF('(入力①) 基本情報入力シート'!D78="","",'(入力①) 基本情報入力シート'!D78)</f>
        <v/>
      </c>
      <c r="D57" s="306" t="str">
        <f>IF('(入力①) 基本情報入力シート'!E78="","",'(入力①) 基本情報入力シート'!E78)</f>
        <v/>
      </c>
      <c r="E57" s="306" t="str">
        <f>IF('(入力①) 基本情報入力シート'!F78="","",'(入力①) 基本情報入力シート'!F78)</f>
        <v/>
      </c>
      <c r="F57" s="306" t="str">
        <f>IF('(入力①) 基本情報入力シート'!G78="","",'(入力①) 基本情報入力シート'!G78)</f>
        <v/>
      </c>
      <c r="G57" s="306" t="str">
        <f>IF('(入力①) 基本情報入力シート'!H78="","",'(入力①) 基本情報入力シート'!H78)</f>
        <v/>
      </c>
      <c r="H57" s="306" t="str">
        <f>IF('(入力①) 基本情報入力シート'!I78="","",'(入力①) 基本情報入力シート'!I78)</f>
        <v/>
      </c>
      <c r="I57" s="306" t="str">
        <f>IF('(入力①) 基本情報入力シート'!J78="","",'(入力①) 基本情報入力シート'!J78)</f>
        <v/>
      </c>
      <c r="J57" s="306" t="str">
        <f>IF('(入力①) 基本情報入力シート'!K78="","",'(入力①) 基本情報入力シート'!K78)</f>
        <v/>
      </c>
      <c r="K57" s="313" t="str">
        <f>IF('(入力①) 基本情報入力シート'!L78="","",'(入力①) 基本情報入力シート'!L78)</f>
        <v/>
      </c>
      <c r="L57" s="317" t="str">
        <f>IF('(入力①) 基本情報入力シート'!M78="","",'(入力①) 基本情報入力シート'!M78)</f>
        <v/>
      </c>
      <c r="M57" s="317" t="str">
        <f>IF('(入力①) 基本情報入力シート'!R78="","",'(入力①) 基本情報入力シート'!R78)</f>
        <v/>
      </c>
      <c r="N57" s="317" t="str">
        <f>IF('(入力①) 基本情報入力シート'!W78="","",'(入力①) 基本情報入力シート'!W78)</f>
        <v/>
      </c>
      <c r="O57" s="296" t="str">
        <f>IF('(入力①) 基本情報入力シート'!X78="","",'(入力①) 基本情報入力シート'!X78)</f>
        <v/>
      </c>
      <c r="P57" s="333" t="str">
        <f>IF('(入力①) 基本情報入力シート'!Y78="","",'(入力①) 基本情報入力シート'!Y78)</f>
        <v/>
      </c>
      <c r="Q57" s="335"/>
      <c r="R57" s="204" t="str">
        <f>IF('(入力①) 基本情報入力シート'!Z78="","",'(入力①) 基本情報入力シート'!Z78)</f>
        <v/>
      </c>
      <c r="S57" s="208" t="str">
        <f>IF('(入力①) 基本情報入力シート'!AA78="","",'(入力①) 基本情報入力シート'!AA78)</f>
        <v/>
      </c>
      <c r="T57" s="346"/>
      <c r="U57" s="352" t="str">
        <f>IF(P57="","",VLOOKUP(P57,'【参考】数式用2'!$A$3:$C$36,3,FALSE))</f>
        <v/>
      </c>
      <c r="V57" s="357" t="s">
        <v>249</v>
      </c>
      <c r="W57" s="360"/>
      <c r="X57" s="362" t="s">
        <v>35</v>
      </c>
      <c r="Y57" s="360"/>
      <c r="Z57" s="364" t="s">
        <v>236</v>
      </c>
      <c r="AA57" s="366"/>
      <c r="AB57" s="357" t="s">
        <v>35</v>
      </c>
      <c r="AC57" s="366"/>
      <c r="AD57" s="357" t="s">
        <v>40</v>
      </c>
      <c r="AE57" s="368" t="s">
        <v>70</v>
      </c>
      <c r="AF57" s="370" t="str">
        <f t="shared" si="0"/>
        <v/>
      </c>
      <c r="AG57" s="372" t="s">
        <v>252</v>
      </c>
      <c r="AH57" s="375" t="str">
        <f t="shared" si="1"/>
        <v/>
      </c>
      <c r="AI57" s="381"/>
      <c r="AJ57" s="385"/>
      <c r="AK57" s="381"/>
      <c r="AL57" s="394"/>
    </row>
    <row r="58" spans="1:38" ht="36.75" customHeight="1">
      <c r="A58" s="296">
        <f t="shared" si="2"/>
        <v>47</v>
      </c>
      <c r="B58" s="301" t="str">
        <f>IF('(入力①) 基本情報入力シート'!C79="","",'(入力①) 基本情報入力シート'!C79)</f>
        <v/>
      </c>
      <c r="C58" s="306" t="str">
        <f>IF('(入力①) 基本情報入力シート'!D79="","",'(入力①) 基本情報入力シート'!D79)</f>
        <v/>
      </c>
      <c r="D58" s="306" t="str">
        <f>IF('(入力①) 基本情報入力シート'!E79="","",'(入力①) 基本情報入力シート'!E79)</f>
        <v/>
      </c>
      <c r="E58" s="306" t="str">
        <f>IF('(入力①) 基本情報入力シート'!F79="","",'(入力①) 基本情報入力シート'!F79)</f>
        <v/>
      </c>
      <c r="F58" s="306" t="str">
        <f>IF('(入力①) 基本情報入力シート'!G79="","",'(入力①) 基本情報入力シート'!G79)</f>
        <v/>
      </c>
      <c r="G58" s="306" t="str">
        <f>IF('(入力①) 基本情報入力シート'!H79="","",'(入力①) 基本情報入力シート'!H79)</f>
        <v/>
      </c>
      <c r="H58" s="306" t="str">
        <f>IF('(入力①) 基本情報入力シート'!I79="","",'(入力①) 基本情報入力シート'!I79)</f>
        <v/>
      </c>
      <c r="I58" s="306" t="str">
        <f>IF('(入力①) 基本情報入力シート'!J79="","",'(入力①) 基本情報入力シート'!J79)</f>
        <v/>
      </c>
      <c r="J58" s="306" t="str">
        <f>IF('(入力①) 基本情報入力シート'!K79="","",'(入力①) 基本情報入力シート'!K79)</f>
        <v/>
      </c>
      <c r="K58" s="313" t="str">
        <f>IF('(入力①) 基本情報入力シート'!L79="","",'(入力①) 基本情報入力シート'!L79)</f>
        <v/>
      </c>
      <c r="L58" s="317" t="str">
        <f>IF('(入力①) 基本情報入力シート'!M79="","",'(入力①) 基本情報入力シート'!M79)</f>
        <v/>
      </c>
      <c r="M58" s="317" t="str">
        <f>IF('(入力①) 基本情報入力シート'!R79="","",'(入力①) 基本情報入力シート'!R79)</f>
        <v/>
      </c>
      <c r="N58" s="317" t="str">
        <f>IF('(入力①) 基本情報入力シート'!W79="","",'(入力①) 基本情報入力シート'!W79)</f>
        <v/>
      </c>
      <c r="O58" s="296" t="str">
        <f>IF('(入力①) 基本情報入力シート'!X79="","",'(入力①) 基本情報入力シート'!X79)</f>
        <v/>
      </c>
      <c r="P58" s="333" t="str">
        <f>IF('(入力①) 基本情報入力シート'!Y79="","",'(入力①) 基本情報入力シート'!Y79)</f>
        <v/>
      </c>
      <c r="Q58" s="335"/>
      <c r="R58" s="204" t="str">
        <f>IF('(入力①) 基本情報入力シート'!Z79="","",'(入力①) 基本情報入力シート'!Z79)</f>
        <v/>
      </c>
      <c r="S58" s="208" t="str">
        <f>IF('(入力①) 基本情報入力シート'!AA79="","",'(入力①) 基本情報入力シート'!AA79)</f>
        <v/>
      </c>
      <c r="T58" s="346"/>
      <c r="U58" s="352" t="str">
        <f>IF(P58="","",VLOOKUP(P58,'【参考】数式用2'!$A$3:$C$36,3,FALSE))</f>
        <v/>
      </c>
      <c r="V58" s="357" t="s">
        <v>249</v>
      </c>
      <c r="W58" s="360"/>
      <c r="X58" s="362" t="s">
        <v>35</v>
      </c>
      <c r="Y58" s="360"/>
      <c r="Z58" s="364" t="s">
        <v>236</v>
      </c>
      <c r="AA58" s="366"/>
      <c r="AB58" s="357" t="s">
        <v>35</v>
      </c>
      <c r="AC58" s="366"/>
      <c r="AD58" s="357" t="s">
        <v>40</v>
      </c>
      <c r="AE58" s="368" t="s">
        <v>70</v>
      </c>
      <c r="AF58" s="370" t="str">
        <f t="shared" si="0"/>
        <v/>
      </c>
      <c r="AG58" s="372" t="s">
        <v>252</v>
      </c>
      <c r="AH58" s="375" t="str">
        <f t="shared" si="1"/>
        <v/>
      </c>
      <c r="AI58" s="381"/>
      <c r="AJ58" s="385"/>
      <c r="AK58" s="381"/>
      <c r="AL58" s="394"/>
    </row>
    <row r="59" spans="1:38" ht="36.75" customHeight="1">
      <c r="A59" s="296">
        <f t="shared" si="2"/>
        <v>48</v>
      </c>
      <c r="B59" s="301" t="str">
        <f>IF('(入力①) 基本情報入力シート'!C80="","",'(入力①) 基本情報入力シート'!C80)</f>
        <v/>
      </c>
      <c r="C59" s="306" t="str">
        <f>IF('(入力①) 基本情報入力シート'!D80="","",'(入力①) 基本情報入力シート'!D80)</f>
        <v/>
      </c>
      <c r="D59" s="306" t="str">
        <f>IF('(入力①) 基本情報入力シート'!E80="","",'(入力①) 基本情報入力シート'!E80)</f>
        <v/>
      </c>
      <c r="E59" s="306" t="str">
        <f>IF('(入力①) 基本情報入力シート'!F80="","",'(入力①) 基本情報入力シート'!F80)</f>
        <v/>
      </c>
      <c r="F59" s="306" t="str">
        <f>IF('(入力①) 基本情報入力シート'!G80="","",'(入力①) 基本情報入力シート'!G80)</f>
        <v/>
      </c>
      <c r="G59" s="306" t="str">
        <f>IF('(入力①) 基本情報入力シート'!H80="","",'(入力①) 基本情報入力シート'!H80)</f>
        <v/>
      </c>
      <c r="H59" s="306" t="str">
        <f>IF('(入力①) 基本情報入力シート'!I80="","",'(入力①) 基本情報入力シート'!I80)</f>
        <v/>
      </c>
      <c r="I59" s="306" t="str">
        <f>IF('(入力①) 基本情報入力シート'!J80="","",'(入力①) 基本情報入力シート'!J80)</f>
        <v/>
      </c>
      <c r="J59" s="306" t="str">
        <f>IF('(入力①) 基本情報入力シート'!K80="","",'(入力①) 基本情報入力シート'!K80)</f>
        <v/>
      </c>
      <c r="K59" s="313" t="str">
        <f>IF('(入力①) 基本情報入力シート'!L80="","",'(入力①) 基本情報入力シート'!L80)</f>
        <v/>
      </c>
      <c r="L59" s="317" t="str">
        <f>IF('(入力①) 基本情報入力シート'!M80="","",'(入力①) 基本情報入力シート'!M80)</f>
        <v/>
      </c>
      <c r="M59" s="317" t="str">
        <f>IF('(入力①) 基本情報入力シート'!R80="","",'(入力①) 基本情報入力シート'!R80)</f>
        <v/>
      </c>
      <c r="N59" s="317" t="str">
        <f>IF('(入力①) 基本情報入力シート'!W80="","",'(入力①) 基本情報入力シート'!W80)</f>
        <v/>
      </c>
      <c r="O59" s="296" t="str">
        <f>IF('(入力①) 基本情報入力シート'!X80="","",'(入力①) 基本情報入力シート'!X80)</f>
        <v/>
      </c>
      <c r="P59" s="333" t="str">
        <f>IF('(入力①) 基本情報入力シート'!Y80="","",'(入力①) 基本情報入力シート'!Y80)</f>
        <v/>
      </c>
      <c r="Q59" s="335"/>
      <c r="R59" s="204" t="str">
        <f>IF('(入力①) 基本情報入力シート'!Z80="","",'(入力①) 基本情報入力シート'!Z80)</f>
        <v/>
      </c>
      <c r="S59" s="208" t="str">
        <f>IF('(入力①) 基本情報入力シート'!AA80="","",'(入力①) 基本情報入力シート'!AA80)</f>
        <v/>
      </c>
      <c r="T59" s="346"/>
      <c r="U59" s="352" t="str">
        <f>IF(P59="","",VLOOKUP(P59,'【参考】数式用2'!$A$3:$C$36,3,FALSE))</f>
        <v/>
      </c>
      <c r="V59" s="357" t="s">
        <v>249</v>
      </c>
      <c r="W59" s="360"/>
      <c r="X59" s="362" t="s">
        <v>35</v>
      </c>
      <c r="Y59" s="360"/>
      <c r="Z59" s="364" t="s">
        <v>236</v>
      </c>
      <c r="AA59" s="366"/>
      <c r="AB59" s="357" t="s">
        <v>35</v>
      </c>
      <c r="AC59" s="366"/>
      <c r="AD59" s="357" t="s">
        <v>40</v>
      </c>
      <c r="AE59" s="368" t="s">
        <v>70</v>
      </c>
      <c r="AF59" s="370" t="str">
        <f t="shared" si="0"/>
        <v/>
      </c>
      <c r="AG59" s="372" t="s">
        <v>252</v>
      </c>
      <c r="AH59" s="375" t="str">
        <f t="shared" si="1"/>
        <v/>
      </c>
      <c r="AI59" s="381"/>
      <c r="AJ59" s="385"/>
      <c r="AK59" s="381"/>
      <c r="AL59" s="394"/>
    </row>
    <row r="60" spans="1:38" ht="36.75" customHeight="1">
      <c r="A60" s="296">
        <f t="shared" si="2"/>
        <v>49</v>
      </c>
      <c r="B60" s="301" t="str">
        <f>IF('(入力①) 基本情報入力シート'!C81="","",'(入力①) 基本情報入力シート'!C81)</f>
        <v/>
      </c>
      <c r="C60" s="306" t="str">
        <f>IF('(入力①) 基本情報入力シート'!D81="","",'(入力①) 基本情報入力シート'!D81)</f>
        <v/>
      </c>
      <c r="D60" s="306" t="str">
        <f>IF('(入力①) 基本情報入力シート'!E81="","",'(入力①) 基本情報入力シート'!E81)</f>
        <v/>
      </c>
      <c r="E60" s="306" t="str">
        <f>IF('(入力①) 基本情報入力シート'!F81="","",'(入力①) 基本情報入力シート'!F81)</f>
        <v/>
      </c>
      <c r="F60" s="306" t="str">
        <f>IF('(入力①) 基本情報入力シート'!G81="","",'(入力①) 基本情報入力シート'!G81)</f>
        <v/>
      </c>
      <c r="G60" s="306" t="str">
        <f>IF('(入力①) 基本情報入力シート'!H81="","",'(入力①) 基本情報入力シート'!H81)</f>
        <v/>
      </c>
      <c r="H60" s="306" t="str">
        <f>IF('(入力①) 基本情報入力シート'!I81="","",'(入力①) 基本情報入力シート'!I81)</f>
        <v/>
      </c>
      <c r="I60" s="306" t="str">
        <f>IF('(入力①) 基本情報入力シート'!J81="","",'(入力①) 基本情報入力シート'!J81)</f>
        <v/>
      </c>
      <c r="J60" s="306" t="str">
        <f>IF('(入力①) 基本情報入力シート'!K81="","",'(入力①) 基本情報入力シート'!K81)</f>
        <v/>
      </c>
      <c r="K60" s="313" t="str">
        <f>IF('(入力①) 基本情報入力シート'!L81="","",'(入力①) 基本情報入力シート'!L81)</f>
        <v/>
      </c>
      <c r="L60" s="317" t="str">
        <f>IF('(入力①) 基本情報入力シート'!M81="","",'(入力①) 基本情報入力シート'!M81)</f>
        <v/>
      </c>
      <c r="M60" s="317" t="str">
        <f>IF('(入力①) 基本情報入力シート'!R81="","",'(入力①) 基本情報入力シート'!R81)</f>
        <v/>
      </c>
      <c r="N60" s="317" t="str">
        <f>IF('(入力①) 基本情報入力シート'!W81="","",'(入力①) 基本情報入力シート'!W81)</f>
        <v/>
      </c>
      <c r="O60" s="296" t="str">
        <f>IF('(入力①) 基本情報入力シート'!X81="","",'(入力①) 基本情報入力シート'!X81)</f>
        <v/>
      </c>
      <c r="P60" s="333" t="str">
        <f>IF('(入力①) 基本情報入力シート'!Y81="","",'(入力①) 基本情報入力シート'!Y81)</f>
        <v/>
      </c>
      <c r="Q60" s="335"/>
      <c r="R60" s="204" t="str">
        <f>IF('(入力①) 基本情報入力シート'!Z81="","",'(入力①) 基本情報入力シート'!Z81)</f>
        <v/>
      </c>
      <c r="S60" s="208" t="str">
        <f>IF('(入力①) 基本情報入力シート'!AA81="","",'(入力①) 基本情報入力シート'!AA81)</f>
        <v/>
      </c>
      <c r="T60" s="346"/>
      <c r="U60" s="352" t="str">
        <f>IF(P60="","",VLOOKUP(P60,'【参考】数式用2'!$A$3:$C$36,3,FALSE))</f>
        <v/>
      </c>
      <c r="V60" s="357" t="s">
        <v>249</v>
      </c>
      <c r="W60" s="360"/>
      <c r="X60" s="362" t="s">
        <v>35</v>
      </c>
      <c r="Y60" s="360"/>
      <c r="Z60" s="364" t="s">
        <v>236</v>
      </c>
      <c r="AA60" s="366"/>
      <c r="AB60" s="357" t="s">
        <v>35</v>
      </c>
      <c r="AC60" s="366"/>
      <c r="AD60" s="357" t="s">
        <v>40</v>
      </c>
      <c r="AE60" s="368" t="s">
        <v>70</v>
      </c>
      <c r="AF60" s="370" t="str">
        <f t="shared" si="0"/>
        <v/>
      </c>
      <c r="AG60" s="372" t="s">
        <v>252</v>
      </c>
      <c r="AH60" s="375" t="str">
        <f t="shared" si="1"/>
        <v/>
      </c>
      <c r="AI60" s="381"/>
      <c r="AJ60" s="385"/>
      <c r="AK60" s="381"/>
      <c r="AL60" s="394"/>
    </row>
    <row r="61" spans="1:38" ht="36.75" customHeight="1">
      <c r="A61" s="296">
        <f t="shared" si="2"/>
        <v>50</v>
      </c>
      <c r="B61" s="301" t="str">
        <f>IF('(入力①) 基本情報入力シート'!C82="","",'(入力①) 基本情報入力シート'!C82)</f>
        <v/>
      </c>
      <c r="C61" s="306" t="str">
        <f>IF('(入力①) 基本情報入力シート'!D82="","",'(入力①) 基本情報入力シート'!D82)</f>
        <v/>
      </c>
      <c r="D61" s="306" t="str">
        <f>IF('(入力①) 基本情報入力シート'!E82="","",'(入力①) 基本情報入力シート'!E82)</f>
        <v/>
      </c>
      <c r="E61" s="306" t="str">
        <f>IF('(入力①) 基本情報入力シート'!F82="","",'(入力①) 基本情報入力シート'!F82)</f>
        <v/>
      </c>
      <c r="F61" s="306" t="str">
        <f>IF('(入力①) 基本情報入力シート'!G82="","",'(入力①) 基本情報入力シート'!G82)</f>
        <v/>
      </c>
      <c r="G61" s="306" t="str">
        <f>IF('(入力①) 基本情報入力シート'!H82="","",'(入力①) 基本情報入力シート'!H82)</f>
        <v/>
      </c>
      <c r="H61" s="306" t="str">
        <f>IF('(入力①) 基本情報入力シート'!I82="","",'(入力①) 基本情報入力シート'!I82)</f>
        <v/>
      </c>
      <c r="I61" s="306" t="str">
        <f>IF('(入力①) 基本情報入力シート'!J82="","",'(入力①) 基本情報入力シート'!J82)</f>
        <v/>
      </c>
      <c r="J61" s="306" t="str">
        <f>IF('(入力①) 基本情報入力シート'!K82="","",'(入力①) 基本情報入力シート'!K82)</f>
        <v/>
      </c>
      <c r="K61" s="313" t="str">
        <f>IF('(入力①) 基本情報入力シート'!L82="","",'(入力①) 基本情報入力シート'!L82)</f>
        <v/>
      </c>
      <c r="L61" s="317" t="str">
        <f>IF('(入力①) 基本情報入力シート'!M82="","",'(入力①) 基本情報入力シート'!M82)</f>
        <v/>
      </c>
      <c r="M61" s="317" t="str">
        <f>IF('(入力①) 基本情報入力シート'!R82="","",'(入力①) 基本情報入力シート'!R82)</f>
        <v/>
      </c>
      <c r="N61" s="317" t="str">
        <f>IF('(入力①) 基本情報入力シート'!W82="","",'(入力①) 基本情報入力シート'!W82)</f>
        <v/>
      </c>
      <c r="O61" s="296" t="str">
        <f>IF('(入力①) 基本情報入力シート'!X82="","",'(入力①) 基本情報入力シート'!X82)</f>
        <v/>
      </c>
      <c r="P61" s="333" t="str">
        <f>IF('(入力①) 基本情報入力シート'!Y82="","",'(入力①) 基本情報入力シート'!Y82)</f>
        <v/>
      </c>
      <c r="Q61" s="335"/>
      <c r="R61" s="204" t="str">
        <f>IF('(入力①) 基本情報入力シート'!Z82="","",'(入力①) 基本情報入力シート'!Z82)</f>
        <v/>
      </c>
      <c r="S61" s="208" t="str">
        <f>IF('(入力①) 基本情報入力シート'!AA82="","",'(入力①) 基本情報入力シート'!AA82)</f>
        <v/>
      </c>
      <c r="T61" s="346"/>
      <c r="U61" s="352" t="str">
        <f>IF(P61="","",VLOOKUP(P61,'【参考】数式用2'!$A$3:$C$36,3,FALSE))</f>
        <v/>
      </c>
      <c r="V61" s="357" t="s">
        <v>249</v>
      </c>
      <c r="W61" s="360"/>
      <c r="X61" s="362" t="s">
        <v>35</v>
      </c>
      <c r="Y61" s="360"/>
      <c r="Z61" s="364" t="s">
        <v>236</v>
      </c>
      <c r="AA61" s="366"/>
      <c r="AB61" s="357" t="s">
        <v>35</v>
      </c>
      <c r="AC61" s="366"/>
      <c r="AD61" s="357" t="s">
        <v>40</v>
      </c>
      <c r="AE61" s="368" t="s">
        <v>70</v>
      </c>
      <c r="AF61" s="370" t="str">
        <f t="shared" si="0"/>
        <v/>
      </c>
      <c r="AG61" s="372" t="s">
        <v>252</v>
      </c>
      <c r="AH61" s="375" t="str">
        <f t="shared" si="1"/>
        <v/>
      </c>
      <c r="AI61" s="381"/>
      <c r="AJ61" s="385"/>
      <c r="AK61" s="381"/>
      <c r="AL61" s="394"/>
    </row>
    <row r="62" spans="1:38" ht="36.75" customHeight="1">
      <c r="A62" s="296">
        <f t="shared" si="2"/>
        <v>51</v>
      </c>
      <c r="B62" s="301" t="str">
        <f>IF('(入力①) 基本情報入力シート'!C83="","",'(入力①) 基本情報入力シート'!C83)</f>
        <v/>
      </c>
      <c r="C62" s="306" t="str">
        <f>IF('(入力①) 基本情報入力シート'!D83="","",'(入力①) 基本情報入力シート'!D83)</f>
        <v/>
      </c>
      <c r="D62" s="306" t="str">
        <f>IF('(入力①) 基本情報入力シート'!E83="","",'(入力①) 基本情報入力シート'!E83)</f>
        <v/>
      </c>
      <c r="E62" s="306" t="str">
        <f>IF('(入力①) 基本情報入力シート'!F83="","",'(入力①) 基本情報入力シート'!F83)</f>
        <v/>
      </c>
      <c r="F62" s="306" t="str">
        <f>IF('(入力①) 基本情報入力シート'!G83="","",'(入力①) 基本情報入力シート'!G83)</f>
        <v/>
      </c>
      <c r="G62" s="306" t="str">
        <f>IF('(入力①) 基本情報入力シート'!H83="","",'(入力①) 基本情報入力シート'!H83)</f>
        <v/>
      </c>
      <c r="H62" s="306" t="str">
        <f>IF('(入力①) 基本情報入力シート'!I83="","",'(入力①) 基本情報入力シート'!I83)</f>
        <v/>
      </c>
      <c r="I62" s="306" t="str">
        <f>IF('(入力①) 基本情報入力シート'!J83="","",'(入力①) 基本情報入力シート'!J83)</f>
        <v/>
      </c>
      <c r="J62" s="306" t="str">
        <f>IF('(入力①) 基本情報入力シート'!K83="","",'(入力①) 基本情報入力シート'!K83)</f>
        <v/>
      </c>
      <c r="K62" s="313" t="str">
        <f>IF('(入力①) 基本情報入力シート'!L83="","",'(入力①) 基本情報入力シート'!L83)</f>
        <v/>
      </c>
      <c r="L62" s="317" t="str">
        <f>IF('(入力①) 基本情報入力シート'!M83="","",'(入力①) 基本情報入力シート'!M83)</f>
        <v/>
      </c>
      <c r="M62" s="317" t="str">
        <f>IF('(入力①) 基本情報入力シート'!R83="","",'(入力①) 基本情報入力シート'!R83)</f>
        <v/>
      </c>
      <c r="N62" s="317" t="str">
        <f>IF('(入力①) 基本情報入力シート'!W83="","",'(入力①) 基本情報入力シート'!W83)</f>
        <v/>
      </c>
      <c r="O62" s="296" t="str">
        <f>IF('(入力①) 基本情報入力シート'!X83="","",'(入力①) 基本情報入力シート'!X83)</f>
        <v/>
      </c>
      <c r="P62" s="333" t="str">
        <f>IF('(入力①) 基本情報入力シート'!Y83="","",'(入力①) 基本情報入力シート'!Y83)</f>
        <v/>
      </c>
      <c r="Q62" s="335"/>
      <c r="R62" s="204" t="str">
        <f>IF('(入力①) 基本情報入力シート'!Z83="","",'(入力①) 基本情報入力シート'!Z83)</f>
        <v/>
      </c>
      <c r="S62" s="208" t="str">
        <f>IF('(入力①) 基本情報入力シート'!AA83="","",'(入力①) 基本情報入力シート'!AA83)</f>
        <v/>
      </c>
      <c r="T62" s="346"/>
      <c r="U62" s="352" t="str">
        <f>IF(P62="","",VLOOKUP(P62,'【参考】数式用2'!$A$3:$C$36,3,FALSE))</f>
        <v/>
      </c>
      <c r="V62" s="357" t="s">
        <v>249</v>
      </c>
      <c r="W62" s="360"/>
      <c r="X62" s="362" t="s">
        <v>35</v>
      </c>
      <c r="Y62" s="360"/>
      <c r="Z62" s="364" t="s">
        <v>236</v>
      </c>
      <c r="AA62" s="366"/>
      <c r="AB62" s="357" t="s">
        <v>35</v>
      </c>
      <c r="AC62" s="366"/>
      <c r="AD62" s="357" t="s">
        <v>40</v>
      </c>
      <c r="AE62" s="368" t="s">
        <v>70</v>
      </c>
      <c r="AF62" s="370" t="str">
        <f t="shared" si="0"/>
        <v/>
      </c>
      <c r="AG62" s="372" t="s">
        <v>252</v>
      </c>
      <c r="AH62" s="375" t="str">
        <f t="shared" si="1"/>
        <v/>
      </c>
      <c r="AI62" s="381"/>
      <c r="AJ62" s="385"/>
      <c r="AK62" s="381"/>
      <c r="AL62" s="394"/>
    </row>
    <row r="63" spans="1:38" ht="36.75" customHeight="1">
      <c r="A63" s="296">
        <f t="shared" si="2"/>
        <v>52</v>
      </c>
      <c r="B63" s="301" t="str">
        <f>IF('(入力①) 基本情報入力シート'!C84="","",'(入力①) 基本情報入力シート'!C84)</f>
        <v/>
      </c>
      <c r="C63" s="306" t="str">
        <f>IF('(入力①) 基本情報入力シート'!D84="","",'(入力①) 基本情報入力シート'!D84)</f>
        <v/>
      </c>
      <c r="D63" s="306" t="str">
        <f>IF('(入力①) 基本情報入力シート'!E84="","",'(入力①) 基本情報入力シート'!E84)</f>
        <v/>
      </c>
      <c r="E63" s="306" t="str">
        <f>IF('(入力①) 基本情報入力シート'!F84="","",'(入力①) 基本情報入力シート'!F84)</f>
        <v/>
      </c>
      <c r="F63" s="306" t="str">
        <f>IF('(入力①) 基本情報入力シート'!G84="","",'(入力①) 基本情報入力シート'!G84)</f>
        <v/>
      </c>
      <c r="G63" s="306" t="str">
        <f>IF('(入力①) 基本情報入力シート'!H84="","",'(入力①) 基本情報入力シート'!H84)</f>
        <v/>
      </c>
      <c r="H63" s="306" t="str">
        <f>IF('(入力①) 基本情報入力シート'!I84="","",'(入力①) 基本情報入力シート'!I84)</f>
        <v/>
      </c>
      <c r="I63" s="306" t="str">
        <f>IF('(入力①) 基本情報入力シート'!J84="","",'(入力①) 基本情報入力シート'!J84)</f>
        <v/>
      </c>
      <c r="J63" s="306" t="str">
        <f>IF('(入力①) 基本情報入力シート'!K84="","",'(入力①) 基本情報入力シート'!K84)</f>
        <v/>
      </c>
      <c r="K63" s="313" t="str">
        <f>IF('(入力①) 基本情報入力シート'!L84="","",'(入力①) 基本情報入力シート'!L84)</f>
        <v/>
      </c>
      <c r="L63" s="317" t="str">
        <f>IF('(入力①) 基本情報入力シート'!M84="","",'(入力①) 基本情報入力シート'!M84)</f>
        <v/>
      </c>
      <c r="M63" s="317" t="str">
        <f>IF('(入力①) 基本情報入力シート'!R84="","",'(入力①) 基本情報入力シート'!R84)</f>
        <v/>
      </c>
      <c r="N63" s="317" t="str">
        <f>IF('(入力①) 基本情報入力シート'!W84="","",'(入力①) 基本情報入力シート'!W84)</f>
        <v/>
      </c>
      <c r="O63" s="296" t="str">
        <f>IF('(入力①) 基本情報入力シート'!X84="","",'(入力①) 基本情報入力シート'!X84)</f>
        <v/>
      </c>
      <c r="P63" s="333" t="str">
        <f>IF('(入力①) 基本情報入力シート'!Y84="","",'(入力①) 基本情報入力シート'!Y84)</f>
        <v/>
      </c>
      <c r="Q63" s="335"/>
      <c r="R63" s="204" t="str">
        <f>IF('(入力①) 基本情報入力シート'!Z84="","",'(入力①) 基本情報入力シート'!Z84)</f>
        <v/>
      </c>
      <c r="S63" s="208" t="str">
        <f>IF('(入力①) 基本情報入力シート'!AA84="","",'(入力①) 基本情報入力シート'!AA84)</f>
        <v/>
      </c>
      <c r="T63" s="346"/>
      <c r="U63" s="352" t="str">
        <f>IF(P63="","",VLOOKUP(P63,'【参考】数式用2'!$A$3:$C$36,3,FALSE))</f>
        <v/>
      </c>
      <c r="V63" s="357" t="s">
        <v>249</v>
      </c>
      <c r="W63" s="360"/>
      <c r="X63" s="362" t="s">
        <v>35</v>
      </c>
      <c r="Y63" s="360"/>
      <c r="Z63" s="364" t="s">
        <v>236</v>
      </c>
      <c r="AA63" s="366"/>
      <c r="AB63" s="357" t="s">
        <v>35</v>
      </c>
      <c r="AC63" s="366"/>
      <c r="AD63" s="357" t="s">
        <v>40</v>
      </c>
      <c r="AE63" s="368" t="s">
        <v>70</v>
      </c>
      <c r="AF63" s="370" t="str">
        <f t="shared" si="0"/>
        <v/>
      </c>
      <c r="AG63" s="372" t="s">
        <v>252</v>
      </c>
      <c r="AH63" s="375" t="str">
        <f t="shared" si="1"/>
        <v/>
      </c>
      <c r="AI63" s="381"/>
      <c r="AJ63" s="385"/>
      <c r="AK63" s="381"/>
      <c r="AL63" s="394"/>
    </row>
    <row r="64" spans="1:38" ht="36.75" customHeight="1">
      <c r="A64" s="296">
        <f t="shared" si="2"/>
        <v>53</v>
      </c>
      <c r="B64" s="301" t="str">
        <f>IF('(入力①) 基本情報入力シート'!C85="","",'(入力①) 基本情報入力シート'!C85)</f>
        <v/>
      </c>
      <c r="C64" s="306" t="str">
        <f>IF('(入力①) 基本情報入力シート'!D85="","",'(入力①) 基本情報入力シート'!D85)</f>
        <v/>
      </c>
      <c r="D64" s="306" t="str">
        <f>IF('(入力①) 基本情報入力シート'!E85="","",'(入力①) 基本情報入力シート'!E85)</f>
        <v/>
      </c>
      <c r="E64" s="306" t="str">
        <f>IF('(入力①) 基本情報入力シート'!F85="","",'(入力①) 基本情報入力シート'!F85)</f>
        <v/>
      </c>
      <c r="F64" s="306" t="str">
        <f>IF('(入力①) 基本情報入力シート'!G85="","",'(入力①) 基本情報入力シート'!G85)</f>
        <v/>
      </c>
      <c r="G64" s="306" t="str">
        <f>IF('(入力①) 基本情報入力シート'!H85="","",'(入力①) 基本情報入力シート'!H85)</f>
        <v/>
      </c>
      <c r="H64" s="306" t="str">
        <f>IF('(入力①) 基本情報入力シート'!I85="","",'(入力①) 基本情報入力シート'!I85)</f>
        <v/>
      </c>
      <c r="I64" s="306" t="str">
        <f>IF('(入力①) 基本情報入力シート'!J85="","",'(入力①) 基本情報入力シート'!J85)</f>
        <v/>
      </c>
      <c r="J64" s="306" t="str">
        <f>IF('(入力①) 基本情報入力シート'!K85="","",'(入力①) 基本情報入力シート'!K85)</f>
        <v/>
      </c>
      <c r="K64" s="313" t="str">
        <f>IF('(入力①) 基本情報入力シート'!L85="","",'(入力①) 基本情報入力シート'!L85)</f>
        <v/>
      </c>
      <c r="L64" s="317" t="str">
        <f>IF('(入力①) 基本情報入力シート'!M85="","",'(入力①) 基本情報入力シート'!M85)</f>
        <v/>
      </c>
      <c r="M64" s="317" t="str">
        <f>IF('(入力①) 基本情報入力シート'!R85="","",'(入力①) 基本情報入力シート'!R85)</f>
        <v/>
      </c>
      <c r="N64" s="317" t="str">
        <f>IF('(入力①) 基本情報入力シート'!W85="","",'(入力①) 基本情報入力シート'!W85)</f>
        <v/>
      </c>
      <c r="O64" s="296" t="str">
        <f>IF('(入力①) 基本情報入力シート'!X85="","",'(入力①) 基本情報入力シート'!X85)</f>
        <v/>
      </c>
      <c r="P64" s="333" t="str">
        <f>IF('(入力①) 基本情報入力シート'!Y85="","",'(入力①) 基本情報入力シート'!Y85)</f>
        <v/>
      </c>
      <c r="Q64" s="335"/>
      <c r="R64" s="204" t="str">
        <f>IF('(入力①) 基本情報入力シート'!Z85="","",'(入力①) 基本情報入力シート'!Z85)</f>
        <v/>
      </c>
      <c r="S64" s="208" t="str">
        <f>IF('(入力①) 基本情報入力シート'!AA85="","",'(入力①) 基本情報入力シート'!AA85)</f>
        <v/>
      </c>
      <c r="T64" s="346"/>
      <c r="U64" s="352" t="str">
        <f>IF(P64="","",VLOOKUP(P64,'【参考】数式用2'!$A$3:$C$36,3,FALSE))</f>
        <v/>
      </c>
      <c r="V64" s="357" t="s">
        <v>249</v>
      </c>
      <c r="W64" s="360"/>
      <c r="X64" s="362" t="s">
        <v>35</v>
      </c>
      <c r="Y64" s="360"/>
      <c r="Z64" s="364" t="s">
        <v>236</v>
      </c>
      <c r="AA64" s="366"/>
      <c r="AB64" s="357" t="s">
        <v>35</v>
      </c>
      <c r="AC64" s="366"/>
      <c r="AD64" s="357" t="s">
        <v>40</v>
      </c>
      <c r="AE64" s="368" t="s">
        <v>70</v>
      </c>
      <c r="AF64" s="370" t="str">
        <f t="shared" si="0"/>
        <v/>
      </c>
      <c r="AG64" s="372" t="s">
        <v>252</v>
      </c>
      <c r="AH64" s="375" t="str">
        <f t="shared" si="1"/>
        <v/>
      </c>
      <c r="AI64" s="381"/>
      <c r="AJ64" s="385"/>
      <c r="AK64" s="381"/>
      <c r="AL64" s="394"/>
    </row>
    <row r="65" spans="1:38" ht="36.75" customHeight="1">
      <c r="A65" s="296">
        <f t="shared" si="2"/>
        <v>54</v>
      </c>
      <c r="B65" s="301" t="str">
        <f>IF('(入力①) 基本情報入力シート'!C86="","",'(入力①) 基本情報入力シート'!C86)</f>
        <v/>
      </c>
      <c r="C65" s="306" t="str">
        <f>IF('(入力①) 基本情報入力シート'!D86="","",'(入力①) 基本情報入力シート'!D86)</f>
        <v/>
      </c>
      <c r="D65" s="306" t="str">
        <f>IF('(入力①) 基本情報入力シート'!E86="","",'(入力①) 基本情報入力シート'!E86)</f>
        <v/>
      </c>
      <c r="E65" s="306" t="str">
        <f>IF('(入力①) 基本情報入力シート'!F86="","",'(入力①) 基本情報入力シート'!F86)</f>
        <v/>
      </c>
      <c r="F65" s="306" t="str">
        <f>IF('(入力①) 基本情報入力シート'!G86="","",'(入力①) 基本情報入力シート'!G86)</f>
        <v/>
      </c>
      <c r="G65" s="306" t="str">
        <f>IF('(入力①) 基本情報入力シート'!H86="","",'(入力①) 基本情報入力シート'!H86)</f>
        <v/>
      </c>
      <c r="H65" s="306" t="str">
        <f>IF('(入力①) 基本情報入力シート'!I86="","",'(入力①) 基本情報入力シート'!I86)</f>
        <v/>
      </c>
      <c r="I65" s="306" t="str">
        <f>IF('(入力①) 基本情報入力シート'!J86="","",'(入力①) 基本情報入力シート'!J86)</f>
        <v/>
      </c>
      <c r="J65" s="306" t="str">
        <f>IF('(入力①) 基本情報入力シート'!K86="","",'(入力①) 基本情報入力シート'!K86)</f>
        <v/>
      </c>
      <c r="K65" s="313" t="str">
        <f>IF('(入力①) 基本情報入力シート'!L86="","",'(入力①) 基本情報入力シート'!L86)</f>
        <v/>
      </c>
      <c r="L65" s="317" t="str">
        <f>IF('(入力①) 基本情報入力シート'!M86="","",'(入力①) 基本情報入力シート'!M86)</f>
        <v/>
      </c>
      <c r="M65" s="317" t="str">
        <f>IF('(入力①) 基本情報入力シート'!R86="","",'(入力①) 基本情報入力シート'!R86)</f>
        <v/>
      </c>
      <c r="N65" s="317" t="str">
        <f>IF('(入力①) 基本情報入力シート'!W86="","",'(入力①) 基本情報入力シート'!W86)</f>
        <v/>
      </c>
      <c r="O65" s="296" t="str">
        <f>IF('(入力①) 基本情報入力シート'!X86="","",'(入力①) 基本情報入力シート'!X86)</f>
        <v/>
      </c>
      <c r="P65" s="333" t="str">
        <f>IF('(入力①) 基本情報入力シート'!Y86="","",'(入力①) 基本情報入力シート'!Y86)</f>
        <v/>
      </c>
      <c r="Q65" s="335"/>
      <c r="R65" s="204" t="str">
        <f>IF('(入力①) 基本情報入力シート'!Z86="","",'(入力①) 基本情報入力シート'!Z86)</f>
        <v/>
      </c>
      <c r="S65" s="208" t="str">
        <f>IF('(入力①) 基本情報入力シート'!AA86="","",'(入力①) 基本情報入力シート'!AA86)</f>
        <v/>
      </c>
      <c r="T65" s="346"/>
      <c r="U65" s="352" t="str">
        <f>IF(P65="","",VLOOKUP(P65,'【参考】数式用2'!$A$3:$C$36,3,FALSE))</f>
        <v/>
      </c>
      <c r="V65" s="357" t="s">
        <v>249</v>
      </c>
      <c r="W65" s="360"/>
      <c r="X65" s="362" t="s">
        <v>35</v>
      </c>
      <c r="Y65" s="360"/>
      <c r="Z65" s="364" t="s">
        <v>236</v>
      </c>
      <c r="AA65" s="366"/>
      <c r="AB65" s="357" t="s">
        <v>35</v>
      </c>
      <c r="AC65" s="366"/>
      <c r="AD65" s="357" t="s">
        <v>40</v>
      </c>
      <c r="AE65" s="368" t="s">
        <v>70</v>
      </c>
      <c r="AF65" s="370" t="str">
        <f t="shared" si="0"/>
        <v/>
      </c>
      <c r="AG65" s="372" t="s">
        <v>252</v>
      </c>
      <c r="AH65" s="375" t="str">
        <f t="shared" si="1"/>
        <v/>
      </c>
      <c r="AI65" s="381"/>
      <c r="AJ65" s="385"/>
      <c r="AK65" s="381"/>
      <c r="AL65" s="394"/>
    </row>
    <row r="66" spans="1:38" ht="36.75" customHeight="1">
      <c r="A66" s="296">
        <f t="shared" si="2"/>
        <v>55</v>
      </c>
      <c r="B66" s="301" t="str">
        <f>IF('(入力①) 基本情報入力シート'!C87="","",'(入力①) 基本情報入力シート'!C87)</f>
        <v/>
      </c>
      <c r="C66" s="306" t="str">
        <f>IF('(入力①) 基本情報入力シート'!D87="","",'(入力①) 基本情報入力シート'!D87)</f>
        <v/>
      </c>
      <c r="D66" s="306" t="str">
        <f>IF('(入力①) 基本情報入力シート'!E87="","",'(入力①) 基本情報入力シート'!E87)</f>
        <v/>
      </c>
      <c r="E66" s="306" t="str">
        <f>IF('(入力①) 基本情報入力シート'!F87="","",'(入力①) 基本情報入力シート'!F87)</f>
        <v/>
      </c>
      <c r="F66" s="306" t="str">
        <f>IF('(入力①) 基本情報入力シート'!G87="","",'(入力①) 基本情報入力シート'!G87)</f>
        <v/>
      </c>
      <c r="G66" s="306" t="str">
        <f>IF('(入力①) 基本情報入力シート'!H87="","",'(入力①) 基本情報入力シート'!H87)</f>
        <v/>
      </c>
      <c r="H66" s="306" t="str">
        <f>IF('(入力①) 基本情報入力シート'!I87="","",'(入力①) 基本情報入力シート'!I87)</f>
        <v/>
      </c>
      <c r="I66" s="306" t="str">
        <f>IF('(入力①) 基本情報入力シート'!J87="","",'(入力①) 基本情報入力シート'!J87)</f>
        <v/>
      </c>
      <c r="J66" s="306" t="str">
        <f>IF('(入力①) 基本情報入力シート'!K87="","",'(入力①) 基本情報入力シート'!K87)</f>
        <v/>
      </c>
      <c r="K66" s="313" t="str">
        <f>IF('(入力①) 基本情報入力シート'!L87="","",'(入力①) 基本情報入力シート'!L87)</f>
        <v/>
      </c>
      <c r="L66" s="317" t="str">
        <f>IF('(入力①) 基本情報入力シート'!M87="","",'(入力①) 基本情報入力シート'!M87)</f>
        <v/>
      </c>
      <c r="M66" s="317" t="str">
        <f>IF('(入力①) 基本情報入力シート'!R87="","",'(入力①) 基本情報入力シート'!R87)</f>
        <v/>
      </c>
      <c r="N66" s="317" t="str">
        <f>IF('(入力①) 基本情報入力シート'!W87="","",'(入力①) 基本情報入力シート'!W87)</f>
        <v/>
      </c>
      <c r="O66" s="296" t="str">
        <f>IF('(入力①) 基本情報入力シート'!X87="","",'(入力①) 基本情報入力シート'!X87)</f>
        <v/>
      </c>
      <c r="P66" s="333" t="str">
        <f>IF('(入力①) 基本情報入力シート'!Y87="","",'(入力①) 基本情報入力シート'!Y87)</f>
        <v/>
      </c>
      <c r="Q66" s="335"/>
      <c r="R66" s="204" t="str">
        <f>IF('(入力①) 基本情報入力シート'!Z87="","",'(入力①) 基本情報入力シート'!Z87)</f>
        <v/>
      </c>
      <c r="S66" s="208" t="str">
        <f>IF('(入力①) 基本情報入力シート'!AA87="","",'(入力①) 基本情報入力シート'!AA87)</f>
        <v/>
      </c>
      <c r="T66" s="346"/>
      <c r="U66" s="352" t="str">
        <f>IF(P66="","",VLOOKUP(P66,'【参考】数式用2'!$A$3:$C$36,3,FALSE))</f>
        <v/>
      </c>
      <c r="V66" s="357" t="s">
        <v>249</v>
      </c>
      <c r="W66" s="360"/>
      <c r="X66" s="362" t="s">
        <v>35</v>
      </c>
      <c r="Y66" s="360"/>
      <c r="Z66" s="364" t="s">
        <v>236</v>
      </c>
      <c r="AA66" s="366"/>
      <c r="AB66" s="357" t="s">
        <v>35</v>
      </c>
      <c r="AC66" s="366"/>
      <c r="AD66" s="357" t="s">
        <v>40</v>
      </c>
      <c r="AE66" s="368" t="s">
        <v>70</v>
      </c>
      <c r="AF66" s="370" t="str">
        <f t="shared" si="0"/>
        <v/>
      </c>
      <c r="AG66" s="372" t="s">
        <v>252</v>
      </c>
      <c r="AH66" s="375" t="str">
        <f t="shared" si="1"/>
        <v/>
      </c>
      <c r="AI66" s="381"/>
      <c r="AJ66" s="385"/>
      <c r="AK66" s="381"/>
      <c r="AL66" s="394"/>
    </row>
    <row r="67" spans="1:38" ht="36.75" customHeight="1">
      <c r="A67" s="296">
        <f t="shared" si="2"/>
        <v>56</v>
      </c>
      <c r="B67" s="301" t="str">
        <f>IF('(入力①) 基本情報入力シート'!C88="","",'(入力①) 基本情報入力シート'!C88)</f>
        <v/>
      </c>
      <c r="C67" s="306" t="str">
        <f>IF('(入力①) 基本情報入力シート'!D88="","",'(入力①) 基本情報入力シート'!D88)</f>
        <v/>
      </c>
      <c r="D67" s="306" t="str">
        <f>IF('(入力①) 基本情報入力シート'!E88="","",'(入力①) 基本情報入力シート'!E88)</f>
        <v/>
      </c>
      <c r="E67" s="306" t="str">
        <f>IF('(入力①) 基本情報入力シート'!F88="","",'(入力①) 基本情報入力シート'!F88)</f>
        <v/>
      </c>
      <c r="F67" s="306" t="str">
        <f>IF('(入力①) 基本情報入力シート'!G88="","",'(入力①) 基本情報入力シート'!G88)</f>
        <v/>
      </c>
      <c r="G67" s="306" t="str">
        <f>IF('(入力①) 基本情報入力シート'!H88="","",'(入力①) 基本情報入力シート'!H88)</f>
        <v/>
      </c>
      <c r="H67" s="306" t="str">
        <f>IF('(入力①) 基本情報入力シート'!I88="","",'(入力①) 基本情報入力シート'!I88)</f>
        <v/>
      </c>
      <c r="I67" s="306" t="str">
        <f>IF('(入力①) 基本情報入力シート'!J88="","",'(入力①) 基本情報入力シート'!J88)</f>
        <v/>
      </c>
      <c r="J67" s="306" t="str">
        <f>IF('(入力①) 基本情報入力シート'!K88="","",'(入力①) 基本情報入力シート'!K88)</f>
        <v/>
      </c>
      <c r="K67" s="313" t="str">
        <f>IF('(入力①) 基本情報入力シート'!L88="","",'(入力①) 基本情報入力シート'!L88)</f>
        <v/>
      </c>
      <c r="L67" s="317" t="str">
        <f>IF('(入力①) 基本情報入力シート'!M88="","",'(入力①) 基本情報入力シート'!M88)</f>
        <v/>
      </c>
      <c r="M67" s="317" t="str">
        <f>IF('(入力①) 基本情報入力シート'!R88="","",'(入力①) 基本情報入力シート'!R88)</f>
        <v/>
      </c>
      <c r="N67" s="317" t="str">
        <f>IF('(入力①) 基本情報入力シート'!W88="","",'(入力①) 基本情報入力シート'!W88)</f>
        <v/>
      </c>
      <c r="O67" s="296" t="str">
        <f>IF('(入力①) 基本情報入力シート'!X88="","",'(入力①) 基本情報入力シート'!X88)</f>
        <v/>
      </c>
      <c r="P67" s="333" t="str">
        <f>IF('(入力①) 基本情報入力シート'!Y88="","",'(入力①) 基本情報入力シート'!Y88)</f>
        <v/>
      </c>
      <c r="Q67" s="335"/>
      <c r="R67" s="204" t="str">
        <f>IF('(入力①) 基本情報入力シート'!Z88="","",'(入力①) 基本情報入力シート'!Z88)</f>
        <v/>
      </c>
      <c r="S67" s="208" t="str">
        <f>IF('(入力①) 基本情報入力シート'!AA88="","",'(入力①) 基本情報入力シート'!AA88)</f>
        <v/>
      </c>
      <c r="T67" s="346"/>
      <c r="U67" s="352" t="str">
        <f>IF(P67="","",VLOOKUP(P67,'【参考】数式用2'!$A$3:$C$36,3,FALSE))</f>
        <v/>
      </c>
      <c r="V67" s="357" t="s">
        <v>249</v>
      </c>
      <c r="W67" s="360"/>
      <c r="X67" s="362" t="s">
        <v>35</v>
      </c>
      <c r="Y67" s="360"/>
      <c r="Z67" s="364" t="s">
        <v>236</v>
      </c>
      <c r="AA67" s="366"/>
      <c r="AB67" s="357" t="s">
        <v>35</v>
      </c>
      <c r="AC67" s="366"/>
      <c r="AD67" s="357" t="s">
        <v>40</v>
      </c>
      <c r="AE67" s="368" t="s">
        <v>70</v>
      </c>
      <c r="AF67" s="370" t="str">
        <f t="shared" si="0"/>
        <v/>
      </c>
      <c r="AG67" s="372" t="s">
        <v>252</v>
      </c>
      <c r="AH67" s="375" t="str">
        <f t="shared" si="1"/>
        <v/>
      </c>
      <c r="AI67" s="381"/>
      <c r="AJ67" s="385"/>
      <c r="AK67" s="381"/>
      <c r="AL67" s="394"/>
    </row>
    <row r="68" spans="1:38" ht="36.75" customHeight="1">
      <c r="A68" s="296">
        <f t="shared" si="2"/>
        <v>57</v>
      </c>
      <c r="B68" s="301" t="str">
        <f>IF('(入力①) 基本情報入力シート'!C89="","",'(入力①) 基本情報入力シート'!C89)</f>
        <v/>
      </c>
      <c r="C68" s="306" t="str">
        <f>IF('(入力①) 基本情報入力シート'!D89="","",'(入力①) 基本情報入力シート'!D89)</f>
        <v/>
      </c>
      <c r="D68" s="306" t="str">
        <f>IF('(入力①) 基本情報入力シート'!E89="","",'(入力①) 基本情報入力シート'!E89)</f>
        <v/>
      </c>
      <c r="E68" s="306" t="str">
        <f>IF('(入力①) 基本情報入力シート'!F89="","",'(入力①) 基本情報入力シート'!F89)</f>
        <v/>
      </c>
      <c r="F68" s="306" t="str">
        <f>IF('(入力①) 基本情報入力シート'!G89="","",'(入力①) 基本情報入力シート'!G89)</f>
        <v/>
      </c>
      <c r="G68" s="306" t="str">
        <f>IF('(入力①) 基本情報入力シート'!H89="","",'(入力①) 基本情報入力シート'!H89)</f>
        <v/>
      </c>
      <c r="H68" s="306" t="str">
        <f>IF('(入力①) 基本情報入力シート'!I89="","",'(入力①) 基本情報入力シート'!I89)</f>
        <v/>
      </c>
      <c r="I68" s="306" t="str">
        <f>IF('(入力①) 基本情報入力シート'!J89="","",'(入力①) 基本情報入力シート'!J89)</f>
        <v/>
      </c>
      <c r="J68" s="306" t="str">
        <f>IF('(入力①) 基本情報入力シート'!K89="","",'(入力①) 基本情報入力シート'!K89)</f>
        <v/>
      </c>
      <c r="K68" s="313" t="str">
        <f>IF('(入力①) 基本情報入力シート'!L89="","",'(入力①) 基本情報入力シート'!L89)</f>
        <v/>
      </c>
      <c r="L68" s="317" t="str">
        <f>IF('(入力①) 基本情報入力シート'!M89="","",'(入力①) 基本情報入力シート'!M89)</f>
        <v/>
      </c>
      <c r="M68" s="317" t="str">
        <f>IF('(入力①) 基本情報入力シート'!R89="","",'(入力①) 基本情報入力シート'!R89)</f>
        <v/>
      </c>
      <c r="N68" s="317" t="str">
        <f>IF('(入力①) 基本情報入力シート'!W89="","",'(入力①) 基本情報入力シート'!W89)</f>
        <v/>
      </c>
      <c r="O68" s="296" t="str">
        <f>IF('(入力①) 基本情報入力シート'!X89="","",'(入力①) 基本情報入力シート'!X89)</f>
        <v/>
      </c>
      <c r="P68" s="333" t="str">
        <f>IF('(入力①) 基本情報入力シート'!Y89="","",'(入力①) 基本情報入力シート'!Y89)</f>
        <v/>
      </c>
      <c r="Q68" s="335"/>
      <c r="R68" s="204" t="str">
        <f>IF('(入力①) 基本情報入力シート'!Z89="","",'(入力①) 基本情報入力シート'!Z89)</f>
        <v/>
      </c>
      <c r="S68" s="208" t="str">
        <f>IF('(入力①) 基本情報入力シート'!AA89="","",'(入力①) 基本情報入力シート'!AA89)</f>
        <v/>
      </c>
      <c r="T68" s="346"/>
      <c r="U68" s="352" t="str">
        <f>IF(P68="","",VLOOKUP(P68,'【参考】数式用2'!$A$3:$C$36,3,FALSE))</f>
        <v/>
      </c>
      <c r="V68" s="357" t="s">
        <v>249</v>
      </c>
      <c r="W68" s="360"/>
      <c r="X68" s="362" t="s">
        <v>35</v>
      </c>
      <c r="Y68" s="360"/>
      <c r="Z68" s="364" t="s">
        <v>236</v>
      </c>
      <c r="AA68" s="366"/>
      <c r="AB68" s="357" t="s">
        <v>35</v>
      </c>
      <c r="AC68" s="366"/>
      <c r="AD68" s="357" t="s">
        <v>40</v>
      </c>
      <c r="AE68" s="368" t="s">
        <v>70</v>
      </c>
      <c r="AF68" s="370" t="str">
        <f t="shared" si="0"/>
        <v/>
      </c>
      <c r="AG68" s="372" t="s">
        <v>252</v>
      </c>
      <c r="AH68" s="375" t="str">
        <f t="shared" si="1"/>
        <v/>
      </c>
      <c r="AI68" s="381"/>
      <c r="AJ68" s="385"/>
      <c r="AK68" s="381"/>
      <c r="AL68" s="394"/>
    </row>
    <row r="69" spans="1:38" ht="36.75" customHeight="1">
      <c r="A69" s="296">
        <f t="shared" si="2"/>
        <v>58</v>
      </c>
      <c r="B69" s="301" t="str">
        <f>IF('(入力①) 基本情報入力シート'!C90="","",'(入力①) 基本情報入力シート'!C90)</f>
        <v/>
      </c>
      <c r="C69" s="306" t="str">
        <f>IF('(入力①) 基本情報入力シート'!D90="","",'(入力①) 基本情報入力シート'!D90)</f>
        <v/>
      </c>
      <c r="D69" s="306" t="str">
        <f>IF('(入力①) 基本情報入力シート'!E90="","",'(入力①) 基本情報入力シート'!E90)</f>
        <v/>
      </c>
      <c r="E69" s="306" t="str">
        <f>IF('(入力①) 基本情報入力シート'!F90="","",'(入力①) 基本情報入力シート'!F90)</f>
        <v/>
      </c>
      <c r="F69" s="306" t="str">
        <f>IF('(入力①) 基本情報入力シート'!G90="","",'(入力①) 基本情報入力シート'!G90)</f>
        <v/>
      </c>
      <c r="G69" s="306" t="str">
        <f>IF('(入力①) 基本情報入力シート'!H90="","",'(入力①) 基本情報入力シート'!H90)</f>
        <v/>
      </c>
      <c r="H69" s="306" t="str">
        <f>IF('(入力①) 基本情報入力シート'!I90="","",'(入力①) 基本情報入力シート'!I90)</f>
        <v/>
      </c>
      <c r="I69" s="306" t="str">
        <f>IF('(入力①) 基本情報入力シート'!J90="","",'(入力①) 基本情報入力シート'!J90)</f>
        <v/>
      </c>
      <c r="J69" s="306" t="str">
        <f>IF('(入力①) 基本情報入力シート'!K90="","",'(入力①) 基本情報入力シート'!K90)</f>
        <v/>
      </c>
      <c r="K69" s="313" t="str">
        <f>IF('(入力①) 基本情報入力シート'!L90="","",'(入力①) 基本情報入力シート'!L90)</f>
        <v/>
      </c>
      <c r="L69" s="317" t="str">
        <f>IF('(入力①) 基本情報入力シート'!M90="","",'(入力①) 基本情報入力シート'!M90)</f>
        <v/>
      </c>
      <c r="M69" s="317" t="str">
        <f>IF('(入力①) 基本情報入力シート'!R90="","",'(入力①) 基本情報入力シート'!R90)</f>
        <v/>
      </c>
      <c r="N69" s="317" t="str">
        <f>IF('(入力①) 基本情報入力シート'!W90="","",'(入力①) 基本情報入力シート'!W90)</f>
        <v/>
      </c>
      <c r="O69" s="296" t="str">
        <f>IF('(入力①) 基本情報入力シート'!X90="","",'(入力①) 基本情報入力シート'!X90)</f>
        <v/>
      </c>
      <c r="P69" s="333" t="str">
        <f>IF('(入力①) 基本情報入力シート'!Y90="","",'(入力①) 基本情報入力シート'!Y90)</f>
        <v/>
      </c>
      <c r="Q69" s="335"/>
      <c r="R69" s="204" t="str">
        <f>IF('(入力①) 基本情報入力シート'!Z90="","",'(入力①) 基本情報入力シート'!Z90)</f>
        <v/>
      </c>
      <c r="S69" s="208" t="str">
        <f>IF('(入力①) 基本情報入力シート'!AA90="","",'(入力①) 基本情報入力シート'!AA90)</f>
        <v/>
      </c>
      <c r="T69" s="346"/>
      <c r="U69" s="352" t="str">
        <f>IF(P69="","",VLOOKUP(P69,'【参考】数式用2'!$A$3:$C$36,3,FALSE))</f>
        <v/>
      </c>
      <c r="V69" s="357" t="s">
        <v>249</v>
      </c>
      <c r="W69" s="360"/>
      <c r="X69" s="362" t="s">
        <v>35</v>
      </c>
      <c r="Y69" s="360"/>
      <c r="Z69" s="364" t="s">
        <v>236</v>
      </c>
      <c r="AA69" s="366"/>
      <c r="AB69" s="357" t="s">
        <v>35</v>
      </c>
      <c r="AC69" s="366"/>
      <c r="AD69" s="357" t="s">
        <v>40</v>
      </c>
      <c r="AE69" s="368" t="s">
        <v>70</v>
      </c>
      <c r="AF69" s="370" t="str">
        <f t="shared" si="0"/>
        <v/>
      </c>
      <c r="AG69" s="372" t="s">
        <v>252</v>
      </c>
      <c r="AH69" s="375" t="str">
        <f t="shared" si="1"/>
        <v/>
      </c>
      <c r="AI69" s="381"/>
      <c r="AJ69" s="385"/>
      <c r="AK69" s="381"/>
      <c r="AL69" s="394"/>
    </row>
    <row r="70" spans="1:38" ht="36.75" customHeight="1">
      <c r="A70" s="296">
        <f t="shared" si="2"/>
        <v>59</v>
      </c>
      <c r="B70" s="301" t="str">
        <f>IF('(入力①) 基本情報入力シート'!C91="","",'(入力①) 基本情報入力シート'!C91)</f>
        <v/>
      </c>
      <c r="C70" s="306" t="str">
        <f>IF('(入力①) 基本情報入力シート'!D91="","",'(入力①) 基本情報入力シート'!D91)</f>
        <v/>
      </c>
      <c r="D70" s="306" t="str">
        <f>IF('(入力①) 基本情報入力シート'!E91="","",'(入力①) 基本情報入力シート'!E91)</f>
        <v/>
      </c>
      <c r="E70" s="306" t="str">
        <f>IF('(入力①) 基本情報入力シート'!F91="","",'(入力①) 基本情報入力シート'!F91)</f>
        <v/>
      </c>
      <c r="F70" s="306" t="str">
        <f>IF('(入力①) 基本情報入力シート'!G91="","",'(入力①) 基本情報入力シート'!G91)</f>
        <v/>
      </c>
      <c r="G70" s="306" t="str">
        <f>IF('(入力①) 基本情報入力シート'!H91="","",'(入力①) 基本情報入力シート'!H91)</f>
        <v/>
      </c>
      <c r="H70" s="306" t="str">
        <f>IF('(入力①) 基本情報入力シート'!I91="","",'(入力①) 基本情報入力シート'!I91)</f>
        <v/>
      </c>
      <c r="I70" s="306" t="str">
        <f>IF('(入力①) 基本情報入力シート'!J91="","",'(入力①) 基本情報入力シート'!J91)</f>
        <v/>
      </c>
      <c r="J70" s="306" t="str">
        <f>IF('(入力①) 基本情報入力シート'!K91="","",'(入力①) 基本情報入力シート'!K91)</f>
        <v/>
      </c>
      <c r="K70" s="313" t="str">
        <f>IF('(入力①) 基本情報入力シート'!L91="","",'(入力①) 基本情報入力シート'!L91)</f>
        <v/>
      </c>
      <c r="L70" s="317" t="str">
        <f>IF('(入力①) 基本情報入力シート'!M91="","",'(入力①) 基本情報入力シート'!M91)</f>
        <v/>
      </c>
      <c r="M70" s="317" t="str">
        <f>IF('(入力①) 基本情報入力シート'!R91="","",'(入力①) 基本情報入力シート'!R91)</f>
        <v/>
      </c>
      <c r="N70" s="317" t="str">
        <f>IF('(入力①) 基本情報入力シート'!W91="","",'(入力①) 基本情報入力シート'!W91)</f>
        <v/>
      </c>
      <c r="O70" s="296" t="str">
        <f>IF('(入力①) 基本情報入力シート'!X91="","",'(入力①) 基本情報入力シート'!X91)</f>
        <v/>
      </c>
      <c r="P70" s="333" t="str">
        <f>IF('(入力①) 基本情報入力シート'!Y91="","",'(入力①) 基本情報入力シート'!Y91)</f>
        <v/>
      </c>
      <c r="Q70" s="335"/>
      <c r="R70" s="204" t="str">
        <f>IF('(入力①) 基本情報入力シート'!Z91="","",'(入力①) 基本情報入力シート'!Z91)</f>
        <v/>
      </c>
      <c r="S70" s="208" t="str">
        <f>IF('(入力①) 基本情報入力シート'!AA91="","",'(入力①) 基本情報入力シート'!AA91)</f>
        <v/>
      </c>
      <c r="T70" s="346"/>
      <c r="U70" s="352" t="str">
        <f>IF(P70="","",VLOOKUP(P70,'【参考】数式用2'!$A$3:$C$36,3,FALSE))</f>
        <v/>
      </c>
      <c r="V70" s="357" t="s">
        <v>249</v>
      </c>
      <c r="W70" s="360"/>
      <c r="X70" s="362" t="s">
        <v>35</v>
      </c>
      <c r="Y70" s="360"/>
      <c r="Z70" s="364" t="s">
        <v>236</v>
      </c>
      <c r="AA70" s="366"/>
      <c r="AB70" s="357" t="s">
        <v>35</v>
      </c>
      <c r="AC70" s="366"/>
      <c r="AD70" s="357" t="s">
        <v>40</v>
      </c>
      <c r="AE70" s="368" t="s">
        <v>70</v>
      </c>
      <c r="AF70" s="370" t="str">
        <f t="shared" si="0"/>
        <v/>
      </c>
      <c r="AG70" s="372" t="s">
        <v>252</v>
      </c>
      <c r="AH70" s="375" t="str">
        <f t="shared" si="1"/>
        <v/>
      </c>
      <c r="AI70" s="381"/>
      <c r="AJ70" s="385"/>
      <c r="AK70" s="381"/>
      <c r="AL70" s="394"/>
    </row>
    <row r="71" spans="1:38" ht="36.75" customHeight="1">
      <c r="A71" s="296">
        <f t="shared" si="2"/>
        <v>60</v>
      </c>
      <c r="B71" s="301" t="str">
        <f>IF('(入力①) 基本情報入力シート'!C92="","",'(入力①) 基本情報入力シート'!C92)</f>
        <v/>
      </c>
      <c r="C71" s="306" t="str">
        <f>IF('(入力①) 基本情報入力シート'!D92="","",'(入力①) 基本情報入力シート'!D92)</f>
        <v/>
      </c>
      <c r="D71" s="306" t="str">
        <f>IF('(入力①) 基本情報入力シート'!E92="","",'(入力①) 基本情報入力シート'!E92)</f>
        <v/>
      </c>
      <c r="E71" s="306" t="str">
        <f>IF('(入力①) 基本情報入力シート'!F92="","",'(入力①) 基本情報入力シート'!F92)</f>
        <v/>
      </c>
      <c r="F71" s="306" t="str">
        <f>IF('(入力①) 基本情報入力シート'!G92="","",'(入力①) 基本情報入力シート'!G92)</f>
        <v/>
      </c>
      <c r="G71" s="306" t="str">
        <f>IF('(入力①) 基本情報入力シート'!H92="","",'(入力①) 基本情報入力シート'!H92)</f>
        <v/>
      </c>
      <c r="H71" s="306" t="str">
        <f>IF('(入力①) 基本情報入力シート'!I92="","",'(入力①) 基本情報入力シート'!I92)</f>
        <v/>
      </c>
      <c r="I71" s="306" t="str">
        <f>IF('(入力①) 基本情報入力シート'!J92="","",'(入力①) 基本情報入力シート'!J92)</f>
        <v/>
      </c>
      <c r="J71" s="306" t="str">
        <f>IF('(入力①) 基本情報入力シート'!K92="","",'(入力①) 基本情報入力シート'!K92)</f>
        <v/>
      </c>
      <c r="K71" s="313" t="str">
        <f>IF('(入力①) 基本情報入力シート'!L92="","",'(入力①) 基本情報入力シート'!L92)</f>
        <v/>
      </c>
      <c r="L71" s="317" t="str">
        <f>IF('(入力①) 基本情報入力シート'!M92="","",'(入力①) 基本情報入力シート'!M92)</f>
        <v/>
      </c>
      <c r="M71" s="317" t="str">
        <f>IF('(入力①) 基本情報入力シート'!R92="","",'(入力①) 基本情報入力シート'!R92)</f>
        <v/>
      </c>
      <c r="N71" s="317" t="str">
        <f>IF('(入力①) 基本情報入力シート'!W92="","",'(入力①) 基本情報入力シート'!W92)</f>
        <v/>
      </c>
      <c r="O71" s="296" t="str">
        <f>IF('(入力①) 基本情報入力シート'!X92="","",'(入力①) 基本情報入力シート'!X92)</f>
        <v/>
      </c>
      <c r="P71" s="333" t="str">
        <f>IF('(入力①) 基本情報入力シート'!Y92="","",'(入力①) 基本情報入力シート'!Y92)</f>
        <v/>
      </c>
      <c r="Q71" s="335"/>
      <c r="R71" s="204" t="str">
        <f>IF('(入力①) 基本情報入力シート'!Z92="","",'(入力①) 基本情報入力シート'!Z92)</f>
        <v/>
      </c>
      <c r="S71" s="208" t="str">
        <f>IF('(入力①) 基本情報入力シート'!AA92="","",'(入力①) 基本情報入力シート'!AA92)</f>
        <v/>
      </c>
      <c r="T71" s="346"/>
      <c r="U71" s="352" t="str">
        <f>IF(P71="","",VLOOKUP(P71,'【参考】数式用2'!$A$3:$C$36,3,FALSE))</f>
        <v/>
      </c>
      <c r="V71" s="357" t="s">
        <v>249</v>
      </c>
      <c r="W71" s="360"/>
      <c r="X71" s="362" t="s">
        <v>35</v>
      </c>
      <c r="Y71" s="360"/>
      <c r="Z71" s="364" t="s">
        <v>236</v>
      </c>
      <c r="AA71" s="366"/>
      <c r="AB71" s="357" t="s">
        <v>35</v>
      </c>
      <c r="AC71" s="366"/>
      <c r="AD71" s="357" t="s">
        <v>40</v>
      </c>
      <c r="AE71" s="368" t="s">
        <v>70</v>
      </c>
      <c r="AF71" s="370" t="str">
        <f t="shared" si="0"/>
        <v/>
      </c>
      <c r="AG71" s="372" t="s">
        <v>252</v>
      </c>
      <c r="AH71" s="375" t="str">
        <f t="shared" si="1"/>
        <v/>
      </c>
      <c r="AI71" s="381"/>
      <c r="AJ71" s="385"/>
      <c r="AK71" s="381"/>
      <c r="AL71" s="394"/>
    </row>
    <row r="72" spans="1:38" ht="36.75" customHeight="1">
      <c r="A72" s="296">
        <f t="shared" si="2"/>
        <v>61</v>
      </c>
      <c r="B72" s="301" t="str">
        <f>IF('(入力①) 基本情報入力シート'!C93="","",'(入力①) 基本情報入力シート'!C93)</f>
        <v/>
      </c>
      <c r="C72" s="306" t="str">
        <f>IF('(入力①) 基本情報入力シート'!D93="","",'(入力①) 基本情報入力シート'!D93)</f>
        <v/>
      </c>
      <c r="D72" s="306" t="str">
        <f>IF('(入力①) 基本情報入力シート'!E93="","",'(入力①) 基本情報入力シート'!E93)</f>
        <v/>
      </c>
      <c r="E72" s="306" t="str">
        <f>IF('(入力①) 基本情報入力シート'!F93="","",'(入力①) 基本情報入力シート'!F93)</f>
        <v/>
      </c>
      <c r="F72" s="306" t="str">
        <f>IF('(入力①) 基本情報入力シート'!G93="","",'(入力①) 基本情報入力シート'!G93)</f>
        <v/>
      </c>
      <c r="G72" s="306" t="str">
        <f>IF('(入力①) 基本情報入力シート'!H93="","",'(入力①) 基本情報入力シート'!H93)</f>
        <v/>
      </c>
      <c r="H72" s="306" t="str">
        <f>IF('(入力①) 基本情報入力シート'!I93="","",'(入力①) 基本情報入力シート'!I93)</f>
        <v/>
      </c>
      <c r="I72" s="306" t="str">
        <f>IF('(入力①) 基本情報入力シート'!J93="","",'(入力①) 基本情報入力シート'!J93)</f>
        <v/>
      </c>
      <c r="J72" s="306" t="str">
        <f>IF('(入力①) 基本情報入力シート'!K93="","",'(入力①) 基本情報入力シート'!K93)</f>
        <v/>
      </c>
      <c r="K72" s="313" t="str">
        <f>IF('(入力①) 基本情報入力シート'!L93="","",'(入力①) 基本情報入力シート'!L93)</f>
        <v/>
      </c>
      <c r="L72" s="317" t="str">
        <f>IF('(入力①) 基本情報入力シート'!M93="","",'(入力①) 基本情報入力シート'!M93)</f>
        <v/>
      </c>
      <c r="M72" s="317" t="str">
        <f>IF('(入力①) 基本情報入力シート'!R93="","",'(入力①) 基本情報入力シート'!R93)</f>
        <v/>
      </c>
      <c r="N72" s="317" t="str">
        <f>IF('(入力①) 基本情報入力シート'!W93="","",'(入力①) 基本情報入力シート'!W93)</f>
        <v/>
      </c>
      <c r="O72" s="296" t="str">
        <f>IF('(入力①) 基本情報入力シート'!X93="","",'(入力①) 基本情報入力シート'!X93)</f>
        <v/>
      </c>
      <c r="P72" s="333" t="str">
        <f>IF('(入力①) 基本情報入力シート'!Y93="","",'(入力①) 基本情報入力シート'!Y93)</f>
        <v/>
      </c>
      <c r="Q72" s="335"/>
      <c r="R72" s="204" t="str">
        <f>IF('(入力①) 基本情報入力シート'!Z93="","",'(入力①) 基本情報入力シート'!Z93)</f>
        <v/>
      </c>
      <c r="S72" s="208" t="str">
        <f>IF('(入力①) 基本情報入力シート'!AA93="","",'(入力①) 基本情報入力シート'!AA93)</f>
        <v/>
      </c>
      <c r="T72" s="346"/>
      <c r="U72" s="352" t="str">
        <f>IF(P72="","",VLOOKUP(P72,'【参考】数式用2'!$A$3:$C$36,3,FALSE))</f>
        <v/>
      </c>
      <c r="V72" s="357" t="s">
        <v>249</v>
      </c>
      <c r="W72" s="360"/>
      <c r="X72" s="362" t="s">
        <v>35</v>
      </c>
      <c r="Y72" s="360"/>
      <c r="Z72" s="364" t="s">
        <v>236</v>
      </c>
      <c r="AA72" s="366"/>
      <c r="AB72" s="357" t="s">
        <v>35</v>
      </c>
      <c r="AC72" s="366"/>
      <c r="AD72" s="357" t="s">
        <v>40</v>
      </c>
      <c r="AE72" s="368" t="s">
        <v>70</v>
      </c>
      <c r="AF72" s="370" t="str">
        <f t="shared" si="0"/>
        <v/>
      </c>
      <c r="AG72" s="372" t="s">
        <v>252</v>
      </c>
      <c r="AH72" s="375" t="str">
        <f t="shared" si="1"/>
        <v/>
      </c>
      <c r="AI72" s="381"/>
      <c r="AJ72" s="385"/>
      <c r="AK72" s="381"/>
      <c r="AL72" s="394"/>
    </row>
    <row r="73" spans="1:38" ht="36.75" customHeight="1">
      <c r="A73" s="296">
        <f t="shared" si="2"/>
        <v>62</v>
      </c>
      <c r="B73" s="301" t="str">
        <f>IF('(入力①) 基本情報入力シート'!C94="","",'(入力①) 基本情報入力シート'!C94)</f>
        <v/>
      </c>
      <c r="C73" s="306" t="str">
        <f>IF('(入力①) 基本情報入力シート'!D94="","",'(入力①) 基本情報入力シート'!D94)</f>
        <v/>
      </c>
      <c r="D73" s="306" t="str">
        <f>IF('(入力①) 基本情報入力シート'!E94="","",'(入力①) 基本情報入力シート'!E94)</f>
        <v/>
      </c>
      <c r="E73" s="306" t="str">
        <f>IF('(入力①) 基本情報入力シート'!F94="","",'(入力①) 基本情報入力シート'!F94)</f>
        <v/>
      </c>
      <c r="F73" s="306" t="str">
        <f>IF('(入力①) 基本情報入力シート'!G94="","",'(入力①) 基本情報入力シート'!G94)</f>
        <v/>
      </c>
      <c r="G73" s="306" t="str">
        <f>IF('(入力①) 基本情報入力シート'!H94="","",'(入力①) 基本情報入力シート'!H94)</f>
        <v/>
      </c>
      <c r="H73" s="306" t="str">
        <f>IF('(入力①) 基本情報入力シート'!I94="","",'(入力①) 基本情報入力シート'!I94)</f>
        <v/>
      </c>
      <c r="I73" s="306" t="str">
        <f>IF('(入力①) 基本情報入力シート'!J94="","",'(入力①) 基本情報入力シート'!J94)</f>
        <v/>
      </c>
      <c r="J73" s="306" t="str">
        <f>IF('(入力①) 基本情報入力シート'!K94="","",'(入力①) 基本情報入力シート'!K94)</f>
        <v/>
      </c>
      <c r="K73" s="313" t="str">
        <f>IF('(入力①) 基本情報入力シート'!L94="","",'(入力①) 基本情報入力シート'!L94)</f>
        <v/>
      </c>
      <c r="L73" s="317" t="str">
        <f>IF('(入力①) 基本情報入力シート'!M94="","",'(入力①) 基本情報入力シート'!M94)</f>
        <v/>
      </c>
      <c r="M73" s="317" t="str">
        <f>IF('(入力①) 基本情報入力シート'!R94="","",'(入力①) 基本情報入力シート'!R94)</f>
        <v/>
      </c>
      <c r="N73" s="317" t="str">
        <f>IF('(入力①) 基本情報入力シート'!W94="","",'(入力①) 基本情報入力シート'!W94)</f>
        <v/>
      </c>
      <c r="O73" s="296" t="str">
        <f>IF('(入力①) 基本情報入力シート'!X94="","",'(入力①) 基本情報入力シート'!X94)</f>
        <v/>
      </c>
      <c r="P73" s="333" t="str">
        <f>IF('(入力①) 基本情報入力シート'!Y94="","",'(入力①) 基本情報入力シート'!Y94)</f>
        <v/>
      </c>
      <c r="Q73" s="335"/>
      <c r="R73" s="204" t="str">
        <f>IF('(入力①) 基本情報入力シート'!Z94="","",'(入力①) 基本情報入力シート'!Z94)</f>
        <v/>
      </c>
      <c r="S73" s="208" t="str">
        <f>IF('(入力①) 基本情報入力シート'!AA94="","",'(入力①) 基本情報入力シート'!AA94)</f>
        <v/>
      </c>
      <c r="T73" s="346"/>
      <c r="U73" s="352" t="str">
        <f>IF(P73="","",VLOOKUP(P73,'【参考】数式用2'!$A$3:$C$36,3,FALSE))</f>
        <v/>
      </c>
      <c r="V73" s="357" t="s">
        <v>249</v>
      </c>
      <c r="W73" s="360"/>
      <c r="X73" s="362" t="s">
        <v>35</v>
      </c>
      <c r="Y73" s="360"/>
      <c r="Z73" s="364" t="s">
        <v>236</v>
      </c>
      <c r="AA73" s="366"/>
      <c r="AB73" s="357" t="s">
        <v>35</v>
      </c>
      <c r="AC73" s="366"/>
      <c r="AD73" s="357" t="s">
        <v>40</v>
      </c>
      <c r="AE73" s="368" t="s">
        <v>70</v>
      </c>
      <c r="AF73" s="370" t="str">
        <f t="shared" si="0"/>
        <v/>
      </c>
      <c r="AG73" s="372" t="s">
        <v>252</v>
      </c>
      <c r="AH73" s="375" t="str">
        <f t="shared" si="1"/>
        <v/>
      </c>
      <c r="AI73" s="381"/>
      <c r="AJ73" s="385"/>
      <c r="AK73" s="381"/>
      <c r="AL73" s="394"/>
    </row>
    <row r="74" spans="1:38" ht="36.75" customHeight="1">
      <c r="A74" s="296">
        <f t="shared" si="2"/>
        <v>63</v>
      </c>
      <c r="B74" s="301" t="str">
        <f>IF('(入力①) 基本情報入力シート'!C95="","",'(入力①) 基本情報入力シート'!C95)</f>
        <v/>
      </c>
      <c r="C74" s="306" t="str">
        <f>IF('(入力①) 基本情報入力シート'!D95="","",'(入力①) 基本情報入力シート'!D95)</f>
        <v/>
      </c>
      <c r="D74" s="306" t="str">
        <f>IF('(入力①) 基本情報入力シート'!E95="","",'(入力①) 基本情報入力シート'!E95)</f>
        <v/>
      </c>
      <c r="E74" s="306" t="str">
        <f>IF('(入力①) 基本情報入力シート'!F95="","",'(入力①) 基本情報入力シート'!F95)</f>
        <v/>
      </c>
      <c r="F74" s="306" t="str">
        <f>IF('(入力①) 基本情報入力シート'!G95="","",'(入力①) 基本情報入力シート'!G95)</f>
        <v/>
      </c>
      <c r="G74" s="306" t="str">
        <f>IF('(入力①) 基本情報入力シート'!H95="","",'(入力①) 基本情報入力シート'!H95)</f>
        <v/>
      </c>
      <c r="H74" s="306" t="str">
        <f>IF('(入力①) 基本情報入力シート'!I95="","",'(入力①) 基本情報入力シート'!I95)</f>
        <v/>
      </c>
      <c r="I74" s="306" t="str">
        <f>IF('(入力①) 基本情報入力シート'!J95="","",'(入力①) 基本情報入力シート'!J95)</f>
        <v/>
      </c>
      <c r="J74" s="306" t="str">
        <f>IF('(入力①) 基本情報入力シート'!K95="","",'(入力①) 基本情報入力シート'!K95)</f>
        <v/>
      </c>
      <c r="K74" s="313" t="str">
        <f>IF('(入力①) 基本情報入力シート'!L95="","",'(入力①) 基本情報入力シート'!L95)</f>
        <v/>
      </c>
      <c r="L74" s="317" t="str">
        <f>IF('(入力①) 基本情報入力シート'!M95="","",'(入力①) 基本情報入力シート'!M95)</f>
        <v/>
      </c>
      <c r="M74" s="317" t="str">
        <f>IF('(入力①) 基本情報入力シート'!R95="","",'(入力①) 基本情報入力シート'!R95)</f>
        <v/>
      </c>
      <c r="N74" s="317" t="str">
        <f>IF('(入力①) 基本情報入力シート'!W95="","",'(入力①) 基本情報入力シート'!W95)</f>
        <v/>
      </c>
      <c r="O74" s="296" t="str">
        <f>IF('(入力①) 基本情報入力シート'!X95="","",'(入力①) 基本情報入力シート'!X95)</f>
        <v/>
      </c>
      <c r="P74" s="333" t="str">
        <f>IF('(入力①) 基本情報入力シート'!Y95="","",'(入力①) 基本情報入力シート'!Y95)</f>
        <v/>
      </c>
      <c r="Q74" s="335"/>
      <c r="R74" s="204" t="str">
        <f>IF('(入力①) 基本情報入力シート'!Z95="","",'(入力①) 基本情報入力シート'!Z95)</f>
        <v/>
      </c>
      <c r="S74" s="208" t="str">
        <f>IF('(入力①) 基本情報入力シート'!AA95="","",'(入力①) 基本情報入力シート'!AA95)</f>
        <v/>
      </c>
      <c r="T74" s="346"/>
      <c r="U74" s="352" t="str">
        <f>IF(P74="","",VLOOKUP(P74,'【参考】数式用2'!$A$3:$C$36,3,FALSE))</f>
        <v/>
      </c>
      <c r="V74" s="357" t="s">
        <v>249</v>
      </c>
      <c r="W74" s="360"/>
      <c r="X74" s="362" t="s">
        <v>35</v>
      </c>
      <c r="Y74" s="360"/>
      <c r="Z74" s="364" t="s">
        <v>236</v>
      </c>
      <c r="AA74" s="366"/>
      <c r="AB74" s="357" t="s">
        <v>35</v>
      </c>
      <c r="AC74" s="366"/>
      <c r="AD74" s="357" t="s">
        <v>40</v>
      </c>
      <c r="AE74" s="368" t="s">
        <v>70</v>
      </c>
      <c r="AF74" s="370" t="str">
        <f t="shared" si="0"/>
        <v/>
      </c>
      <c r="AG74" s="372" t="s">
        <v>252</v>
      </c>
      <c r="AH74" s="375" t="str">
        <f t="shared" si="1"/>
        <v/>
      </c>
      <c r="AI74" s="381"/>
      <c r="AJ74" s="385"/>
      <c r="AK74" s="381"/>
      <c r="AL74" s="394"/>
    </row>
    <row r="75" spans="1:38" ht="36.75" customHeight="1">
      <c r="A75" s="296">
        <f t="shared" si="2"/>
        <v>64</v>
      </c>
      <c r="B75" s="301" t="str">
        <f>IF('(入力①) 基本情報入力シート'!C96="","",'(入力①) 基本情報入力シート'!C96)</f>
        <v/>
      </c>
      <c r="C75" s="306" t="str">
        <f>IF('(入力①) 基本情報入力シート'!D96="","",'(入力①) 基本情報入力シート'!D96)</f>
        <v/>
      </c>
      <c r="D75" s="306" t="str">
        <f>IF('(入力①) 基本情報入力シート'!E96="","",'(入力①) 基本情報入力シート'!E96)</f>
        <v/>
      </c>
      <c r="E75" s="306" t="str">
        <f>IF('(入力①) 基本情報入力シート'!F96="","",'(入力①) 基本情報入力シート'!F96)</f>
        <v/>
      </c>
      <c r="F75" s="306" t="str">
        <f>IF('(入力①) 基本情報入力シート'!G96="","",'(入力①) 基本情報入力シート'!G96)</f>
        <v/>
      </c>
      <c r="G75" s="306" t="str">
        <f>IF('(入力①) 基本情報入力シート'!H96="","",'(入力①) 基本情報入力シート'!H96)</f>
        <v/>
      </c>
      <c r="H75" s="306" t="str">
        <f>IF('(入力①) 基本情報入力シート'!I96="","",'(入力①) 基本情報入力シート'!I96)</f>
        <v/>
      </c>
      <c r="I75" s="306" t="str">
        <f>IF('(入力①) 基本情報入力シート'!J96="","",'(入力①) 基本情報入力シート'!J96)</f>
        <v/>
      </c>
      <c r="J75" s="306" t="str">
        <f>IF('(入力①) 基本情報入力シート'!K96="","",'(入力①) 基本情報入力シート'!K96)</f>
        <v/>
      </c>
      <c r="K75" s="313" t="str">
        <f>IF('(入力①) 基本情報入力シート'!L96="","",'(入力①) 基本情報入力シート'!L96)</f>
        <v/>
      </c>
      <c r="L75" s="317" t="str">
        <f>IF('(入力①) 基本情報入力シート'!M96="","",'(入力①) 基本情報入力シート'!M96)</f>
        <v/>
      </c>
      <c r="M75" s="317" t="str">
        <f>IF('(入力①) 基本情報入力シート'!R96="","",'(入力①) 基本情報入力シート'!R96)</f>
        <v/>
      </c>
      <c r="N75" s="317" t="str">
        <f>IF('(入力①) 基本情報入力シート'!W96="","",'(入力①) 基本情報入力シート'!W96)</f>
        <v/>
      </c>
      <c r="O75" s="296" t="str">
        <f>IF('(入力①) 基本情報入力シート'!X96="","",'(入力①) 基本情報入力シート'!X96)</f>
        <v/>
      </c>
      <c r="P75" s="333" t="str">
        <f>IF('(入力①) 基本情報入力シート'!Y96="","",'(入力①) 基本情報入力シート'!Y96)</f>
        <v/>
      </c>
      <c r="Q75" s="335"/>
      <c r="R75" s="204" t="str">
        <f>IF('(入力①) 基本情報入力シート'!Z96="","",'(入力①) 基本情報入力シート'!Z96)</f>
        <v/>
      </c>
      <c r="S75" s="208" t="str">
        <f>IF('(入力①) 基本情報入力シート'!AA96="","",'(入力①) 基本情報入力シート'!AA96)</f>
        <v/>
      </c>
      <c r="T75" s="346"/>
      <c r="U75" s="352" t="str">
        <f>IF(P75="","",VLOOKUP(P75,'【参考】数式用2'!$A$3:$C$36,3,FALSE))</f>
        <v/>
      </c>
      <c r="V75" s="357" t="s">
        <v>249</v>
      </c>
      <c r="W75" s="360"/>
      <c r="X75" s="362" t="s">
        <v>35</v>
      </c>
      <c r="Y75" s="360"/>
      <c r="Z75" s="364" t="s">
        <v>236</v>
      </c>
      <c r="AA75" s="366"/>
      <c r="AB75" s="357" t="s">
        <v>35</v>
      </c>
      <c r="AC75" s="366"/>
      <c r="AD75" s="357" t="s">
        <v>40</v>
      </c>
      <c r="AE75" s="368" t="s">
        <v>70</v>
      </c>
      <c r="AF75" s="370" t="str">
        <f t="shared" si="0"/>
        <v/>
      </c>
      <c r="AG75" s="372" t="s">
        <v>252</v>
      </c>
      <c r="AH75" s="375" t="str">
        <f t="shared" si="1"/>
        <v/>
      </c>
      <c r="AI75" s="381"/>
      <c r="AJ75" s="385"/>
      <c r="AK75" s="381"/>
      <c r="AL75" s="394"/>
    </row>
    <row r="76" spans="1:38" ht="36.75" customHeight="1">
      <c r="A76" s="296">
        <f t="shared" si="2"/>
        <v>65</v>
      </c>
      <c r="B76" s="301" t="str">
        <f>IF('(入力①) 基本情報入力シート'!C97="","",'(入力①) 基本情報入力シート'!C97)</f>
        <v/>
      </c>
      <c r="C76" s="306" t="str">
        <f>IF('(入力①) 基本情報入力シート'!D97="","",'(入力①) 基本情報入力シート'!D97)</f>
        <v/>
      </c>
      <c r="D76" s="306" t="str">
        <f>IF('(入力①) 基本情報入力シート'!E97="","",'(入力①) 基本情報入力シート'!E97)</f>
        <v/>
      </c>
      <c r="E76" s="306" t="str">
        <f>IF('(入力①) 基本情報入力シート'!F97="","",'(入力①) 基本情報入力シート'!F97)</f>
        <v/>
      </c>
      <c r="F76" s="306" t="str">
        <f>IF('(入力①) 基本情報入力シート'!G97="","",'(入力①) 基本情報入力シート'!G97)</f>
        <v/>
      </c>
      <c r="G76" s="306" t="str">
        <f>IF('(入力①) 基本情報入力シート'!H97="","",'(入力①) 基本情報入力シート'!H97)</f>
        <v/>
      </c>
      <c r="H76" s="306" t="str">
        <f>IF('(入力①) 基本情報入力シート'!I97="","",'(入力①) 基本情報入力シート'!I97)</f>
        <v/>
      </c>
      <c r="I76" s="306" t="str">
        <f>IF('(入力①) 基本情報入力シート'!J97="","",'(入力①) 基本情報入力シート'!J97)</f>
        <v/>
      </c>
      <c r="J76" s="306" t="str">
        <f>IF('(入力①) 基本情報入力シート'!K97="","",'(入力①) 基本情報入力シート'!K97)</f>
        <v/>
      </c>
      <c r="K76" s="313" t="str">
        <f>IF('(入力①) 基本情報入力シート'!L97="","",'(入力①) 基本情報入力シート'!L97)</f>
        <v/>
      </c>
      <c r="L76" s="317" t="str">
        <f>IF('(入力①) 基本情報入力シート'!M97="","",'(入力①) 基本情報入力シート'!M97)</f>
        <v/>
      </c>
      <c r="M76" s="317" t="str">
        <f>IF('(入力①) 基本情報入力シート'!R97="","",'(入力①) 基本情報入力シート'!R97)</f>
        <v/>
      </c>
      <c r="N76" s="317" t="str">
        <f>IF('(入力①) 基本情報入力シート'!W97="","",'(入力①) 基本情報入力シート'!W97)</f>
        <v/>
      </c>
      <c r="O76" s="296" t="str">
        <f>IF('(入力①) 基本情報入力シート'!X97="","",'(入力①) 基本情報入力シート'!X97)</f>
        <v/>
      </c>
      <c r="P76" s="333" t="str">
        <f>IF('(入力①) 基本情報入力シート'!Y97="","",'(入力①) 基本情報入力シート'!Y97)</f>
        <v/>
      </c>
      <c r="Q76" s="335"/>
      <c r="R76" s="204" t="str">
        <f>IF('(入力①) 基本情報入力シート'!Z97="","",'(入力①) 基本情報入力シート'!Z97)</f>
        <v/>
      </c>
      <c r="S76" s="208" t="str">
        <f>IF('(入力①) 基本情報入力シート'!AA97="","",'(入力①) 基本情報入力シート'!AA97)</f>
        <v/>
      </c>
      <c r="T76" s="346"/>
      <c r="U76" s="352" t="str">
        <f>IF(P76="","",VLOOKUP(P76,'【参考】数式用2'!$A$3:$C$36,3,FALSE))</f>
        <v/>
      </c>
      <c r="V76" s="357" t="s">
        <v>249</v>
      </c>
      <c r="W76" s="360"/>
      <c r="X76" s="362" t="s">
        <v>35</v>
      </c>
      <c r="Y76" s="360"/>
      <c r="Z76" s="364" t="s">
        <v>236</v>
      </c>
      <c r="AA76" s="366"/>
      <c r="AB76" s="357" t="s">
        <v>35</v>
      </c>
      <c r="AC76" s="366"/>
      <c r="AD76" s="357" t="s">
        <v>40</v>
      </c>
      <c r="AE76" s="368" t="s">
        <v>70</v>
      </c>
      <c r="AF76" s="370" t="str">
        <f t="shared" ref="AF76:AF111" si="3">IF(W76&gt;=1,(AA76*12+AC76)-(W76*12+Y76)+1,"")</f>
        <v/>
      </c>
      <c r="AG76" s="372" t="s">
        <v>252</v>
      </c>
      <c r="AH76" s="375" t="str">
        <f t="shared" ref="AH76:AH111" si="4">IFERROR(ROUNDDOWN(ROUND(R76*S76,0)*U76,0)*AF76,"")</f>
        <v/>
      </c>
      <c r="AI76" s="381"/>
      <c r="AJ76" s="385"/>
      <c r="AK76" s="381"/>
      <c r="AL76" s="394"/>
    </row>
    <row r="77" spans="1:38" ht="36.75" customHeight="1">
      <c r="A77" s="296">
        <f t="shared" ref="A77:A111" si="5">A76+1</f>
        <v>66</v>
      </c>
      <c r="B77" s="301" t="str">
        <f>IF('(入力①) 基本情報入力シート'!C98="","",'(入力①) 基本情報入力シート'!C98)</f>
        <v/>
      </c>
      <c r="C77" s="306" t="str">
        <f>IF('(入力①) 基本情報入力シート'!D98="","",'(入力①) 基本情報入力シート'!D98)</f>
        <v/>
      </c>
      <c r="D77" s="306" t="str">
        <f>IF('(入力①) 基本情報入力シート'!E98="","",'(入力①) 基本情報入力シート'!E98)</f>
        <v/>
      </c>
      <c r="E77" s="306" t="str">
        <f>IF('(入力①) 基本情報入力シート'!F98="","",'(入力①) 基本情報入力シート'!F98)</f>
        <v/>
      </c>
      <c r="F77" s="306" t="str">
        <f>IF('(入力①) 基本情報入力シート'!G98="","",'(入力①) 基本情報入力シート'!G98)</f>
        <v/>
      </c>
      <c r="G77" s="306" t="str">
        <f>IF('(入力①) 基本情報入力シート'!H98="","",'(入力①) 基本情報入力シート'!H98)</f>
        <v/>
      </c>
      <c r="H77" s="306" t="str">
        <f>IF('(入力①) 基本情報入力シート'!I98="","",'(入力①) 基本情報入力シート'!I98)</f>
        <v/>
      </c>
      <c r="I77" s="306" t="str">
        <f>IF('(入力①) 基本情報入力シート'!J98="","",'(入力①) 基本情報入力シート'!J98)</f>
        <v/>
      </c>
      <c r="J77" s="306" t="str">
        <f>IF('(入力①) 基本情報入力シート'!K98="","",'(入力①) 基本情報入力シート'!K98)</f>
        <v/>
      </c>
      <c r="K77" s="313" t="str">
        <f>IF('(入力①) 基本情報入力シート'!L98="","",'(入力①) 基本情報入力シート'!L98)</f>
        <v/>
      </c>
      <c r="L77" s="317" t="str">
        <f>IF('(入力①) 基本情報入力シート'!M98="","",'(入力①) 基本情報入力シート'!M98)</f>
        <v/>
      </c>
      <c r="M77" s="317" t="str">
        <f>IF('(入力①) 基本情報入力シート'!R98="","",'(入力①) 基本情報入力シート'!R98)</f>
        <v/>
      </c>
      <c r="N77" s="317" t="str">
        <f>IF('(入力①) 基本情報入力シート'!W98="","",'(入力①) 基本情報入力シート'!W98)</f>
        <v/>
      </c>
      <c r="O77" s="296" t="str">
        <f>IF('(入力①) 基本情報入力シート'!X98="","",'(入力①) 基本情報入力シート'!X98)</f>
        <v/>
      </c>
      <c r="P77" s="333" t="str">
        <f>IF('(入力①) 基本情報入力シート'!Y98="","",'(入力①) 基本情報入力シート'!Y98)</f>
        <v/>
      </c>
      <c r="Q77" s="335"/>
      <c r="R77" s="204" t="str">
        <f>IF('(入力①) 基本情報入力シート'!Z98="","",'(入力①) 基本情報入力シート'!Z98)</f>
        <v/>
      </c>
      <c r="S77" s="208" t="str">
        <f>IF('(入力①) 基本情報入力シート'!AA98="","",'(入力①) 基本情報入力シート'!AA98)</f>
        <v/>
      </c>
      <c r="T77" s="346"/>
      <c r="U77" s="352" t="str">
        <f>IF(P77="","",VLOOKUP(P77,'【参考】数式用2'!$A$3:$C$36,3,FALSE))</f>
        <v/>
      </c>
      <c r="V77" s="357" t="s">
        <v>249</v>
      </c>
      <c r="W77" s="360"/>
      <c r="X77" s="362" t="s">
        <v>35</v>
      </c>
      <c r="Y77" s="360"/>
      <c r="Z77" s="364" t="s">
        <v>236</v>
      </c>
      <c r="AA77" s="366"/>
      <c r="AB77" s="357" t="s">
        <v>35</v>
      </c>
      <c r="AC77" s="366"/>
      <c r="AD77" s="357" t="s">
        <v>40</v>
      </c>
      <c r="AE77" s="368" t="s">
        <v>70</v>
      </c>
      <c r="AF77" s="370" t="str">
        <f t="shared" si="3"/>
        <v/>
      </c>
      <c r="AG77" s="372" t="s">
        <v>252</v>
      </c>
      <c r="AH77" s="375" t="str">
        <f t="shared" si="4"/>
        <v/>
      </c>
      <c r="AI77" s="381"/>
      <c r="AJ77" s="385"/>
      <c r="AK77" s="381"/>
      <c r="AL77" s="394"/>
    </row>
    <row r="78" spans="1:38" ht="36.75" customHeight="1">
      <c r="A78" s="296">
        <f t="shared" si="5"/>
        <v>67</v>
      </c>
      <c r="B78" s="301" t="str">
        <f>IF('(入力①) 基本情報入力シート'!C99="","",'(入力①) 基本情報入力シート'!C99)</f>
        <v/>
      </c>
      <c r="C78" s="306" t="str">
        <f>IF('(入力①) 基本情報入力シート'!D99="","",'(入力①) 基本情報入力シート'!D99)</f>
        <v/>
      </c>
      <c r="D78" s="306" t="str">
        <f>IF('(入力①) 基本情報入力シート'!E99="","",'(入力①) 基本情報入力シート'!E99)</f>
        <v/>
      </c>
      <c r="E78" s="306" t="str">
        <f>IF('(入力①) 基本情報入力シート'!F99="","",'(入力①) 基本情報入力シート'!F99)</f>
        <v/>
      </c>
      <c r="F78" s="306" t="str">
        <f>IF('(入力①) 基本情報入力シート'!G99="","",'(入力①) 基本情報入力シート'!G99)</f>
        <v/>
      </c>
      <c r="G78" s="306" t="str">
        <f>IF('(入力①) 基本情報入力シート'!H99="","",'(入力①) 基本情報入力シート'!H99)</f>
        <v/>
      </c>
      <c r="H78" s="306" t="str">
        <f>IF('(入力①) 基本情報入力シート'!I99="","",'(入力①) 基本情報入力シート'!I99)</f>
        <v/>
      </c>
      <c r="I78" s="306" t="str">
        <f>IF('(入力①) 基本情報入力シート'!J99="","",'(入力①) 基本情報入力シート'!J99)</f>
        <v/>
      </c>
      <c r="J78" s="306" t="str">
        <f>IF('(入力①) 基本情報入力シート'!K99="","",'(入力①) 基本情報入力シート'!K99)</f>
        <v/>
      </c>
      <c r="K78" s="313" t="str">
        <f>IF('(入力①) 基本情報入力シート'!L99="","",'(入力①) 基本情報入力シート'!L99)</f>
        <v/>
      </c>
      <c r="L78" s="317" t="str">
        <f>IF('(入力①) 基本情報入力シート'!M99="","",'(入力①) 基本情報入力シート'!M99)</f>
        <v/>
      </c>
      <c r="M78" s="317" t="str">
        <f>IF('(入力①) 基本情報入力シート'!R99="","",'(入力①) 基本情報入力シート'!R99)</f>
        <v/>
      </c>
      <c r="N78" s="317" t="str">
        <f>IF('(入力①) 基本情報入力シート'!W99="","",'(入力①) 基本情報入力シート'!W99)</f>
        <v/>
      </c>
      <c r="O78" s="296" t="str">
        <f>IF('(入力①) 基本情報入力シート'!X99="","",'(入力①) 基本情報入力シート'!X99)</f>
        <v/>
      </c>
      <c r="P78" s="333" t="str">
        <f>IF('(入力①) 基本情報入力シート'!Y99="","",'(入力①) 基本情報入力シート'!Y99)</f>
        <v/>
      </c>
      <c r="Q78" s="335"/>
      <c r="R78" s="204" t="str">
        <f>IF('(入力①) 基本情報入力シート'!Z99="","",'(入力①) 基本情報入力シート'!Z99)</f>
        <v/>
      </c>
      <c r="S78" s="208" t="str">
        <f>IF('(入力①) 基本情報入力シート'!AA99="","",'(入力①) 基本情報入力シート'!AA99)</f>
        <v/>
      </c>
      <c r="T78" s="346"/>
      <c r="U78" s="352" t="str">
        <f>IF(P78="","",VLOOKUP(P78,'【参考】数式用2'!$A$3:$C$36,3,FALSE))</f>
        <v/>
      </c>
      <c r="V78" s="357" t="s">
        <v>249</v>
      </c>
      <c r="W78" s="360"/>
      <c r="X78" s="362" t="s">
        <v>35</v>
      </c>
      <c r="Y78" s="360"/>
      <c r="Z78" s="364" t="s">
        <v>236</v>
      </c>
      <c r="AA78" s="366"/>
      <c r="AB78" s="357" t="s">
        <v>35</v>
      </c>
      <c r="AC78" s="366"/>
      <c r="AD78" s="357" t="s">
        <v>40</v>
      </c>
      <c r="AE78" s="368" t="s">
        <v>70</v>
      </c>
      <c r="AF78" s="370" t="str">
        <f t="shared" si="3"/>
        <v/>
      </c>
      <c r="AG78" s="372" t="s">
        <v>252</v>
      </c>
      <c r="AH78" s="375" t="str">
        <f t="shared" si="4"/>
        <v/>
      </c>
      <c r="AI78" s="381"/>
      <c r="AJ78" s="385"/>
      <c r="AK78" s="381"/>
      <c r="AL78" s="394"/>
    </row>
    <row r="79" spans="1:38" ht="36.75" customHeight="1">
      <c r="A79" s="296">
        <f t="shared" si="5"/>
        <v>68</v>
      </c>
      <c r="B79" s="301" t="str">
        <f>IF('(入力①) 基本情報入力シート'!C100="","",'(入力①) 基本情報入力シート'!C100)</f>
        <v/>
      </c>
      <c r="C79" s="306" t="str">
        <f>IF('(入力①) 基本情報入力シート'!D100="","",'(入力①) 基本情報入力シート'!D100)</f>
        <v/>
      </c>
      <c r="D79" s="306" t="str">
        <f>IF('(入力①) 基本情報入力シート'!E100="","",'(入力①) 基本情報入力シート'!E100)</f>
        <v/>
      </c>
      <c r="E79" s="306" t="str">
        <f>IF('(入力①) 基本情報入力シート'!F100="","",'(入力①) 基本情報入力シート'!F100)</f>
        <v/>
      </c>
      <c r="F79" s="306" t="str">
        <f>IF('(入力①) 基本情報入力シート'!G100="","",'(入力①) 基本情報入力シート'!G100)</f>
        <v/>
      </c>
      <c r="G79" s="306" t="str">
        <f>IF('(入力①) 基本情報入力シート'!H100="","",'(入力①) 基本情報入力シート'!H100)</f>
        <v/>
      </c>
      <c r="H79" s="306" t="str">
        <f>IF('(入力①) 基本情報入力シート'!I100="","",'(入力①) 基本情報入力シート'!I100)</f>
        <v/>
      </c>
      <c r="I79" s="306" t="str">
        <f>IF('(入力①) 基本情報入力シート'!J100="","",'(入力①) 基本情報入力シート'!J100)</f>
        <v/>
      </c>
      <c r="J79" s="306" t="str">
        <f>IF('(入力①) 基本情報入力シート'!K100="","",'(入力①) 基本情報入力シート'!K100)</f>
        <v/>
      </c>
      <c r="K79" s="313" t="str">
        <f>IF('(入力①) 基本情報入力シート'!L100="","",'(入力①) 基本情報入力シート'!L100)</f>
        <v/>
      </c>
      <c r="L79" s="317" t="str">
        <f>IF('(入力①) 基本情報入力シート'!M100="","",'(入力①) 基本情報入力シート'!M100)</f>
        <v/>
      </c>
      <c r="M79" s="317" t="str">
        <f>IF('(入力①) 基本情報入力シート'!R100="","",'(入力①) 基本情報入力シート'!R100)</f>
        <v/>
      </c>
      <c r="N79" s="317" t="str">
        <f>IF('(入力①) 基本情報入力シート'!W100="","",'(入力①) 基本情報入力シート'!W100)</f>
        <v/>
      </c>
      <c r="O79" s="296" t="str">
        <f>IF('(入力①) 基本情報入力シート'!X100="","",'(入力①) 基本情報入力シート'!X100)</f>
        <v/>
      </c>
      <c r="P79" s="333" t="str">
        <f>IF('(入力①) 基本情報入力シート'!Y100="","",'(入力①) 基本情報入力シート'!Y100)</f>
        <v/>
      </c>
      <c r="Q79" s="335"/>
      <c r="R79" s="204" t="str">
        <f>IF('(入力①) 基本情報入力シート'!Z100="","",'(入力①) 基本情報入力シート'!Z100)</f>
        <v/>
      </c>
      <c r="S79" s="208" t="str">
        <f>IF('(入力①) 基本情報入力シート'!AA100="","",'(入力①) 基本情報入力シート'!AA100)</f>
        <v/>
      </c>
      <c r="T79" s="346"/>
      <c r="U79" s="352" t="str">
        <f>IF(P79="","",VLOOKUP(P79,'【参考】数式用2'!$A$3:$C$36,3,FALSE))</f>
        <v/>
      </c>
      <c r="V79" s="357" t="s">
        <v>249</v>
      </c>
      <c r="W79" s="360"/>
      <c r="X79" s="362" t="s">
        <v>35</v>
      </c>
      <c r="Y79" s="360"/>
      <c r="Z79" s="364" t="s">
        <v>236</v>
      </c>
      <c r="AA79" s="366"/>
      <c r="AB79" s="357" t="s">
        <v>35</v>
      </c>
      <c r="AC79" s="366"/>
      <c r="AD79" s="357" t="s">
        <v>40</v>
      </c>
      <c r="AE79" s="368" t="s">
        <v>70</v>
      </c>
      <c r="AF79" s="370" t="str">
        <f t="shared" si="3"/>
        <v/>
      </c>
      <c r="AG79" s="372" t="s">
        <v>252</v>
      </c>
      <c r="AH79" s="375" t="str">
        <f t="shared" si="4"/>
        <v/>
      </c>
      <c r="AI79" s="381"/>
      <c r="AJ79" s="385"/>
      <c r="AK79" s="381"/>
      <c r="AL79" s="394"/>
    </row>
    <row r="80" spans="1:38" ht="36.75" customHeight="1">
      <c r="A80" s="296">
        <f t="shared" si="5"/>
        <v>69</v>
      </c>
      <c r="B80" s="301" t="str">
        <f>IF('(入力①) 基本情報入力シート'!C101="","",'(入力①) 基本情報入力シート'!C101)</f>
        <v/>
      </c>
      <c r="C80" s="306" t="str">
        <f>IF('(入力①) 基本情報入力シート'!D101="","",'(入力①) 基本情報入力シート'!D101)</f>
        <v/>
      </c>
      <c r="D80" s="306" t="str">
        <f>IF('(入力①) 基本情報入力シート'!E101="","",'(入力①) 基本情報入力シート'!E101)</f>
        <v/>
      </c>
      <c r="E80" s="306" t="str">
        <f>IF('(入力①) 基本情報入力シート'!F101="","",'(入力①) 基本情報入力シート'!F101)</f>
        <v/>
      </c>
      <c r="F80" s="306" t="str">
        <f>IF('(入力①) 基本情報入力シート'!G101="","",'(入力①) 基本情報入力シート'!G101)</f>
        <v/>
      </c>
      <c r="G80" s="306" t="str">
        <f>IF('(入力①) 基本情報入力シート'!H101="","",'(入力①) 基本情報入力シート'!H101)</f>
        <v/>
      </c>
      <c r="H80" s="306" t="str">
        <f>IF('(入力①) 基本情報入力シート'!I101="","",'(入力①) 基本情報入力シート'!I101)</f>
        <v/>
      </c>
      <c r="I80" s="306" t="str">
        <f>IF('(入力①) 基本情報入力シート'!J101="","",'(入力①) 基本情報入力シート'!J101)</f>
        <v/>
      </c>
      <c r="J80" s="306" t="str">
        <f>IF('(入力①) 基本情報入力シート'!K101="","",'(入力①) 基本情報入力シート'!K101)</f>
        <v/>
      </c>
      <c r="K80" s="313" t="str">
        <f>IF('(入力①) 基本情報入力シート'!L101="","",'(入力①) 基本情報入力シート'!L101)</f>
        <v/>
      </c>
      <c r="L80" s="317" t="str">
        <f>IF('(入力①) 基本情報入力シート'!M101="","",'(入力①) 基本情報入力シート'!M101)</f>
        <v/>
      </c>
      <c r="M80" s="317" t="str">
        <f>IF('(入力①) 基本情報入力シート'!R101="","",'(入力①) 基本情報入力シート'!R101)</f>
        <v/>
      </c>
      <c r="N80" s="317" t="str">
        <f>IF('(入力①) 基本情報入力シート'!W101="","",'(入力①) 基本情報入力シート'!W101)</f>
        <v/>
      </c>
      <c r="O80" s="296" t="str">
        <f>IF('(入力①) 基本情報入力シート'!X101="","",'(入力①) 基本情報入力シート'!X101)</f>
        <v/>
      </c>
      <c r="P80" s="333" t="str">
        <f>IF('(入力①) 基本情報入力シート'!Y101="","",'(入力①) 基本情報入力シート'!Y101)</f>
        <v/>
      </c>
      <c r="Q80" s="335"/>
      <c r="R80" s="204" t="str">
        <f>IF('(入力①) 基本情報入力シート'!Z101="","",'(入力①) 基本情報入力シート'!Z101)</f>
        <v/>
      </c>
      <c r="S80" s="208" t="str">
        <f>IF('(入力①) 基本情報入力シート'!AA101="","",'(入力①) 基本情報入力シート'!AA101)</f>
        <v/>
      </c>
      <c r="T80" s="346"/>
      <c r="U80" s="352" t="str">
        <f>IF(P80="","",VLOOKUP(P80,'【参考】数式用2'!$A$3:$C$36,3,FALSE))</f>
        <v/>
      </c>
      <c r="V80" s="357" t="s">
        <v>249</v>
      </c>
      <c r="W80" s="360"/>
      <c r="X80" s="362" t="s">
        <v>35</v>
      </c>
      <c r="Y80" s="360"/>
      <c r="Z80" s="364" t="s">
        <v>236</v>
      </c>
      <c r="AA80" s="366"/>
      <c r="AB80" s="357" t="s">
        <v>35</v>
      </c>
      <c r="AC80" s="366"/>
      <c r="AD80" s="357" t="s">
        <v>40</v>
      </c>
      <c r="AE80" s="368" t="s">
        <v>70</v>
      </c>
      <c r="AF80" s="370" t="str">
        <f t="shared" si="3"/>
        <v/>
      </c>
      <c r="AG80" s="372" t="s">
        <v>252</v>
      </c>
      <c r="AH80" s="375" t="str">
        <f t="shared" si="4"/>
        <v/>
      </c>
      <c r="AI80" s="381"/>
      <c r="AJ80" s="385"/>
      <c r="AK80" s="381"/>
      <c r="AL80" s="394"/>
    </row>
    <row r="81" spans="1:38" ht="36.75" customHeight="1">
      <c r="A81" s="296">
        <f t="shared" si="5"/>
        <v>70</v>
      </c>
      <c r="B81" s="301" t="str">
        <f>IF('(入力①) 基本情報入力シート'!C102="","",'(入力①) 基本情報入力シート'!C102)</f>
        <v/>
      </c>
      <c r="C81" s="306" t="str">
        <f>IF('(入力①) 基本情報入力シート'!D102="","",'(入力①) 基本情報入力シート'!D102)</f>
        <v/>
      </c>
      <c r="D81" s="306" t="str">
        <f>IF('(入力①) 基本情報入力シート'!E102="","",'(入力①) 基本情報入力シート'!E102)</f>
        <v/>
      </c>
      <c r="E81" s="306" t="str">
        <f>IF('(入力①) 基本情報入力シート'!F102="","",'(入力①) 基本情報入力シート'!F102)</f>
        <v/>
      </c>
      <c r="F81" s="306" t="str">
        <f>IF('(入力①) 基本情報入力シート'!G102="","",'(入力①) 基本情報入力シート'!G102)</f>
        <v/>
      </c>
      <c r="G81" s="306" t="str">
        <f>IF('(入力①) 基本情報入力シート'!H102="","",'(入力①) 基本情報入力シート'!H102)</f>
        <v/>
      </c>
      <c r="H81" s="306" t="str">
        <f>IF('(入力①) 基本情報入力シート'!I102="","",'(入力①) 基本情報入力シート'!I102)</f>
        <v/>
      </c>
      <c r="I81" s="306" t="str">
        <f>IF('(入力①) 基本情報入力シート'!J102="","",'(入力①) 基本情報入力シート'!J102)</f>
        <v/>
      </c>
      <c r="J81" s="306" t="str">
        <f>IF('(入力①) 基本情報入力シート'!K102="","",'(入力①) 基本情報入力シート'!K102)</f>
        <v/>
      </c>
      <c r="K81" s="313" t="str">
        <f>IF('(入力①) 基本情報入力シート'!L102="","",'(入力①) 基本情報入力シート'!L102)</f>
        <v/>
      </c>
      <c r="L81" s="317" t="str">
        <f>IF('(入力①) 基本情報入力シート'!M102="","",'(入力①) 基本情報入力シート'!M102)</f>
        <v/>
      </c>
      <c r="M81" s="317" t="str">
        <f>IF('(入力①) 基本情報入力シート'!R102="","",'(入力①) 基本情報入力シート'!R102)</f>
        <v/>
      </c>
      <c r="N81" s="317" t="str">
        <f>IF('(入力①) 基本情報入力シート'!W102="","",'(入力①) 基本情報入力シート'!W102)</f>
        <v/>
      </c>
      <c r="O81" s="296" t="str">
        <f>IF('(入力①) 基本情報入力シート'!X102="","",'(入力①) 基本情報入力シート'!X102)</f>
        <v/>
      </c>
      <c r="P81" s="333" t="str">
        <f>IF('(入力①) 基本情報入力シート'!Y102="","",'(入力①) 基本情報入力シート'!Y102)</f>
        <v/>
      </c>
      <c r="Q81" s="335"/>
      <c r="R81" s="204" t="str">
        <f>IF('(入力①) 基本情報入力シート'!Z102="","",'(入力①) 基本情報入力シート'!Z102)</f>
        <v/>
      </c>
      <c r="S81" s="208" t="str">
        <f>IF('(入力①) 基本情報入力シート'!AA102="","",'(入力①) 基本情報入力シート'!AA102)</f>
        <v/>
      </c>
      <c r="T81" s="346"/>
      <c r="U81" s="352" t="str">
        <f>IF(P81="","",VLOOKUP(P81,'【参考】数式用2'!$A$3:$C$36,3,FALSE))</f>
        <v/>
      </c>
      <c r="V81" s="357" t="s">
        <v>249</v>
      </c>
      <c r="W81" s="360"/>
      <c r="X81" s="362" t="s">
        <v>35</v>
      </c>
      <c r="Y81" s="360"/>
      <c r="Z81" s="364" t="s">
        <v>236</v>
      </c>
      <c r="AA81" s="366"/>
      <c r="AB81" s="357" t="s">
        <v>35</v>
      </c>
      <c r="AC81" s="366"/>
      <c r="AD81" s="357" t="s">
        <v>40</v>
      </c>
      <c r="AE81" s="368" t="s">
        <v>70</v>
      </c>
      <c r="AF81" s="370" t="str">
        <f t="shared" si="3"/>
        <v/>
      </c>
      <c r="AG81" s="372" t="s">
        <v>252</v>
      </c>
      <c r="AH81" s="375" t="str">
        <f t="shared" si="4"/>
        <v/>
      </c>
      <c r="AI81" s="381"/>
      <c r="AJ81" s="385"/>
      <c r="AK81" s="381"/>
      <c r="AL81" s="394"/>
    </row>
    <row r="82" spans="1:38" ht="36.75" customHeight="1">
      <c r="A82" s="296">
        <f t="shared" si="5"/>
        <v>71</v>
      </c>
      <c r="B82" s="301" t="str">
        <f>IF('(入力①) 基本情報入力シート'!C103="","",'(入力①) 基本情報入力シート'!C103)</f>
        <v/>
      </c>
      <c r="C82" s="306" t="str">
        <f>IF('(入力①) 基本情報入力シート'!D103="","",'(入力①) 基本情報入力シート'!D103)</f>
        <v/>
      </c>
      <c r="D82" s="306" t="str">
        <f>IF('(入力①) 基本情報入力シート'!E103="","",'(入力①) 基本情報入力シート'!E103)</f>
        <v/>
      </c>
      <c r="E82" s="306" t="str">
        <f>IF('(入力①) 基本情報入力シート'!F103="","",'(入力①) 基本情報入力シート'!F103)</f>
        <v/>
      </c>
      <c r="F82" s="306" t="str">
        <f>IF('(入力①) 基本情報入力シート'!G103="","",'(入力①) 基本情報入力シート'!G103)</f>
        <v/>
      </c>
      <c r="G82" s="306" t="str">
        <f>IF('(入力①) 基本情報入力シート'!H103="","",'(入力①) 基本情報入力シート'!H103)</f>
        <v/>
      </c>
      <c r="H82" s="306" t="str">
        <f>IF('(入力①) 基本情報入力シート'!I103="","",'(入力①) 基本情報入力シート'!I103)</f>
        <v/>
      </c>
      <c r="I82" s="306" t="str">
        <f>IF('(入力①) 基本情報入力シート'!J103="","",'(入力①) 基本情報入力シート'!J103)</f>
        <v/>
      </c>
      <c r="J82" s="306" t="str">
        <f>IF('(入力①) 基本情報入力シート'!K103="","",'(入力①) 基本情報入力シート'!K103)</f>
        <v/>
      </c>
      <c r="K82" s="313" t="str">
        <f>IF('(入力①) 基本情報入力シート'!L103="","",'(入力①) 基本情報入力シート'!L103)</f>
        <v/>
      </c>
      <c r="L82" s="317" t="str">
        <f>IF('(入力①) 基本情報入力シート'!M103="","",'(入力①) 基本情報入力シート'!M103)</f>
        <v/>
      </c>
      <c r="M82" s="317" t="str">
        <f>IF('(入力①) 基本情報入力シート'!R103="","",'(入力①) 基本情報入力シート'!R103)</f>
        <v/>
      </c>
      <c r="N82" s="317" t="str">
        <f>IF('(入力①) 基本情報入力シート'!W103="","",'(入力①) 基本情報入力シート'!W103)</f>
        <v/>
      </c>
      <c r="O82" s="296" t="str">
        <f>IF('(入力①) 基本情報入力シート'!X103="","",'(入力①) 基本情報入力シート'!X103)</f>
        <v/>
      </c>
      <c r="P82" s="333" t="str">
        <f>IF('(入力①) 基本情報入力シート'!Y103="","",'(入力①) 基本情報入力シート'!Y103)</f>
        <v/>
      </c>
      <c r="Q82" s="335"/>
      <c r="R82" s="204" t="str">
        <f>IF('(入力①) 基本情報入力シート'!Z103="","",'(入力①) 基本情報入力シート'!Z103)</f>
        <v/>
      </c>
      <c r="S82" s="208" t="str">
        <f>IF('(入力①) 基本情報入力シート'!AA103="","",'(入力①) 基本情報入力シート'!AA103)</f>
        <v/>
      </c>
      <c r="T82" s="346"/>
      <c r="U82" s="352" t="str">
        <f>IF(P82="","",VLOOKUP(P82,'【参考】数式用2'!$A$3:$C$36,3,FALSE))</f>
        <v/>
      </c>
      <c r="V82" s="357" t="s">
        <v>249</v>
      </c>
      <c r="W82" s="360"/>
      <c r="X82" s="362" t="s">
        <v>35</v>
      </c>
      <c r="Y82" s="360"/>
      <c r="Z82" s="364" t="s">
        <v>236</v>
      </c>
      <c r="AA82" s="366"/>
      <c r="AB82" s="357" t="s">
        <v>35</v>
      </c>
      <c r="AC82" s="366"/>
      <c r="AD82" s="357" t="s">
        <v>40</v>
      </c>
      <c r="AE82" s="368" t="s">
        <v>70</v>
      </c>
      <c r="AF82" s="370" t="str">
        <f t="shared" si="3"/>
        <v/>
      </c>
      <c r="AG82" s="372" t="s">
        <v>252</v>
      </c>
      <c r="AH82" s="375" t="str">
        <f t="shared" si="4"/>
        <v/>
      </c>
      <c r="AI82" s="381"/>
      <c r="AJ82" s="385"/>
      <c r="AK82" s="381"/>
      <c r="AL82" s="394"/>
    </row>
    <row r="83" spans="1:38" ht="36.75" customHeight="1">
      <c r="A83" s="296">
        <f t="shared" si="5"/>
        <v>72</v>
      </c>
      <c r="B83" s="301" t="str">
        <f>IF('(入力①) 基本情報入力シート'!C104="","",'(入力①) 基本情報入力シート'!C104)</f>
        <v/>
      </c>
      <c r="C83" s="306" t="str">
        <f>IF('(入力①) 基本情報入力シート'!D104="","",'(入力①) 基本情報入力シート'!D104)</f>
        <v/>
      </c>
      <c r="D83" s="306" t="str">
        <f>IF('(入力①) 基本情報入力シート'!E104="","",'(入力①) 基本情報入力シート'!E104)</f>
        <v/>
      </c>
      <c r="E83" s="306" t="str">
        <f>IF('(入力①) 基本情報入力シート'!F104="","",'(入力①) 基本情報入力シート'!F104)</f>
        <v/>
      </c>
      <c r="F83" s="306" t="str">
        <f>IF('(入力①) 基本情報入力シート'!G104="","",'(入力①) 基本情報入力シート'!G104)</f>
        <v/>
      </c>
      <c r="G83" s="306" t="str">
        <f>IF('(入力①) 基本情報入力シート'!H104="","",'(入力①) 基本情報入力シート'!H104)</f>
        <v/>
      </c>
      <c r="H83" s="306" t="str">
        <f>IF('(入力①) 基本情報入力シート'!I104="","",'(入力①) 基本情報入力シート'!I104)</f>
        <v/>
      </c>
      <c r="I83" s="306" t="str">
        <f>IF('(入力①) 基本情報入力シート'!J104="","",'(入力①) 基本情報入力シート'!J104)</f>
        <v/>
      </c>
      <c r="J83" s="306" t="str">
        <f>IF('(入力①) 基本情報入力シート'!K104="","",'(入力①) 基本情報入力シート'!K104)</f>
        <v/>
      </c>
      <c r="K83" s="313" t="str">
        <f>IF('(入力①) 基本情報入力シート'!L104="","",'(入力①) 基本情報入力シート'!L104)</f>
        <v/>
      </c>
      <c r="L83" s="317" t="str">
        <f>IF('(入力①) 基本情報入力シート'!M104="","",'(入力①) 基本情報入力シート'!M104)</f>
        <v/>
      </c>
      <c r="M83" s="317" t="str">
        <f>IF('(入力①) 基本情報入力シート'!R104="","",'(入力①) 基本情報入力シート'!R104)</f>
        <v/>
      </c>
      <c r="N83" s="317" t="str">
        <f>IF('(入力①) 基本情報入力シート'!W104="","",'(入力①) 基本情報入力シート'!W104)</f>
        <v/>
      </c>
      <c r="O83" s="296" t="str">
        <f>IF('(入力①) 基本情報入力シート'!X104="","",'(入力①) 基本情報入力シート'!X104)</f>
        <v/>
      </c>
      <c r="P83" s="333" t="str">
        <f>IF('(入力①) 基本情報入力シート'!Y104="","",'(入力①) 基本情報入力シート'!Y104)</f>
        <v/>
      </c>
      <c r="Q83" s="335"/>
      <c r="R83" s="204" t="str">
        <f>IF('(入力①) 基本情報入力シート'!Z104="","",'(入力①) 基本情報入力シート'!Z104)</f>
        <v/>
      </c>
      <c r="S83" s="208" t="str">
        <f>IF('(入力①) 基本情報入力シート'!AA104="","",'(入力①) 基本情報入力シート'!AA104)</f>
        <v/>
      </c>
      <c r="T83" s="346"/>
      <c r="U83" s="352" t="str">
        <f>IF(P83="","",VLOOKUP(P83,'【参考】数式用2'!$A$3:$C$36,3,FALSE))</f>
        <v/>
      </c>
      <c r="V83" s="357" t="s">
        <v>249</v>
      </c>
      <c r="W83" s="360"/>
      <c r="X83" s="362" t="s">
        <v>35</v>
      </c>
      <c r="Y83" s="360"/>
      <c r="Z83" s="364" t="s">
        <v>236</v>
      </c>
      <c r="AA83" s="366"/>
      <c r="AB83" s="357" t="s">
        <v>35</v>
      </c>
      <c r="AC83" s="366"/>
      <c r="AD83" s="357" t="s">
        <v>40</v>
      </c>
      <c r="AE83" s="368" t="s">
        <v>70</v>
      </c>
      <c r="AF83" s="370" t="str">
        <f t="shared" si="3"/>
        <v/>
      </c>
      <c r="AG83" s="372" t="s">
        <v>252</v>
      </c>
      <c r="AH83" s="375" t="str">
        <f t="shared" si="4"/>
        <v/>
      </c>
      <c r="AI83" s="381"/>
      <c r="AJ83" s="385"/>
      <c r="AK83" s="381"/>
      <c r="AL83" s="394"/>
    </row>
    <row r="84" spans="1:38" ht="36.75" customHeight="1">
      <c r="A84" s="296">
        <f t="shared" si="5"/>
        <v>73</v>
      </c>
      <c r="B84" s="301" t="str">
        <f>IF('(入力①) 基本情報入力シート'!C105="","",'(入力①) 基本情報入力シート'!C105)</f>
        <v/>
      </c>
      <c r="C84" s="306" t="str">
        <f>IF('(入力①) 基本情報入力シート'!D105="","",'(入力①) 基本情報入力シート'!D105)</f>
        <v/>
      </c>
      <c r="D84" s="306" t="str">
        <f>IF('(入力①) 基本情報入力シート'!E105="","",'(入力①) 基本情報入力シート'!E105)</f>
        <v/>
      </c>
      <c r="E84" s="306" t="str">
        <f>IF('(入力①) 基本情報入力シート'!F105="","",'(入力①) 基本情報入力シート'!F105)</f>
        <v/>
      </c>
      <c r="F84" s="306" t="str">
        <f>IF('(入力①) 基本情報入力シート'!G105="","",'(入力①) 基本情報入力シート'!G105)</f>
        <v/>
      </c>
      <c r="G84" s="306" t="str">
        <f>IF('(入力①) 基本情報入力シート'!H105="","",'(入力①) 基本情報入力シート'!H105)</f>
        <v/>
      </c>
      <c r="H84" s="306" t="str">
        <f>IF('(入力①) 基本情報入力シート'!I105="","",'(入力①) 基本情報入力シート'!I105)</f>
        <v/>
      </c>
      <c r="I84" s="306" t="str">
        <f>IF('(入力①) 基本情報入力シート'!J105="","",'(入力①) 基本情報入力シート'!J105)</f>
        <v/>
      </c>
      <c r="J84" s="306" t="str">
        <f>IF('(入力①) 基本情報入力シート'!K105="","",'(入力①) 基本情報入力シート'!K105)</f>
        <v/>
      </c>
      <c r="K84" s="313" t="str">
        <f>IF('(入力①) 基本情報入力シート'!L105="","",'(入力①) 基本情報入力シート'!L105)</f>
        <v/>
      </c>
      <c r="L84" s="317" t="str">
        <f>IF('(入力①) 基本情報入力シート'!M105="","",'(入力①) 基本情報入力シート'!M105)</f>
        <v/>
      </c>
      <c r="M84" s="317" t="str">
        <f>IF('(入力①) 基本情報入力シート'!R105="","",'(入力①) 基本情報入力シート'!R105)</f>
        <v/>
      </c>
      <c r="N84" s="317" t="str">
        <f>IF('(入力①) 基本情報入力シート'!W105="","",'(入力①) 基本情報入力シート'!W105)</f>
        <v/>
      </c>
      <c r="O84" s="296" t="str">
        <f>IF('(入力①) 基本情報入力シート'!X105="","",'(入力①) 基本情報入力シート'!X105)</f>
        <v/>
      </c>
      <c r="P84" s="333" t="str">
        <f>IF('(入力①) 基本情報入力シート'!Y105="","",'(入力①) 基本情報入力シート'!Y105)</f>
        <v/>
      </c>
      <c r="Q84" s="335"/>
      <c r="R84" s="204" t="str">
        <f>IF('(入力①) 基本情報入力シート'!Z105="","",'(入力①) 基本情報入力シート'!Z105)</f>
        <v/>
      </c>
      <c r="S84" s="208" t="str">
        <f>IF('(入力①) 基本情報入力シート'!AA105="","",'(入力①) 基本情報入力シート'!AA105)</f>
        <v/>
      </c>
      <c r="T84" s="346"/>
      <c r="U84" s="352" t="str">
        <f>IF(P84="","",VLOOKUP(P84,'【参考】数式用2'!$A$3:$C$36,3,FALSE))</f>
        <v/>
      </c>
      <c r="V84" s="357" t="s">
        <v>249</v>
      </c>
      <c r="W84" s="360"/>
      <c r="X84" s="362" t="s">
        <v>35</v>
      </c>
      <c r="Y84" s="360"/>
      <c r="Z84" s="364" t="s">
        <v>236</v>
      </c>
      <c r="AA84" s="366"/>
      <c r="AB84" s="357" t="s">
        <v>35</v>
      </c>
      <c r="AC84" s="366"/>
      <c r="AD84" s="357" t="s">
        <v>40</v>
      </c>
      <c r="AE84" s="368" t="s">
        <v>70</v>
      </c>
      <c r="AF84" s="370" t="str">
        <f t="shared" si="3"/>
        <v/>
      </c>
      <c r="AG84" s="372" t="s">
        <v>252</v>
      </c>
      <c r="AH84" s="375" t="str">
        <f t="shared" si="4"/>
        <v/>
      </c>
      <c r="AI84" s="381"/>
      <c r="AJ84" s="385"/>
      <c r="AK84" s="381"/>
      <c r="AL84" s="394"/>
    </row>
    <row r="85" spans="1:38" ht="36.75" customHeight="1">
      <c r="A85" s="296">
        <f t="shared" si="5"/>
        <v>74</v>
      </c>
      <c r="B85" s="301" t="str">
        <f>IF('(入力①) 基本情報入力シート'!C106="","",'(入力①) 基本情報入力シート'!C106)</f>
        <v/>
      </c>
      <c r="C85" s="306" t="str">
        <f>IF('(入力①) 基本情報入力シート'!D106="","",'(入力①) 基本情報入力シート'!D106)</f>
        <v/>
      </c>
      <c r="D85" s="306" t="str">
        <f>IF('(入力①) 基本情報入力シート'!E106="","",'(入力①) 基本情報入力シート'!E106)</f>
        <v/>
      </c>
      <c r="E85" s="306" t="str">
        <f>IF('(入力①) 基本情報入力シート'!F106="","",'(入力①) 基本情報入力シート'!F106)</f>
        <v/>
      </c>
      <c r="F85" s="306" t="str">
        <f>IF('(入力①) 基本情報入力シート'!G106="","",'(入力①) 基本情報入力シート'!G106)</f>
        <v/>
      </c>
      <c r="G85" s="306" t="str">
        <f>IF('(入力①) 基本情報入力シート'!H106="","",'(入力①) 基本情報入力シート'!H106)</f>
        <v/>
      </c>
      <c r="H85" s="306" t="str">
        <f>IF('(入力①) 基本情報入力シート'!I106="","",'(入力①) 基本情報入力シート'!I106)</f>
        <v/>
      </c>
      <c r="I85" s="306" t="str">
        <f>IF('(入力①) 基本情報入力シート'!J106="","",'(入力①) 基本情報入力シート'!J106)</f>
        <v/>
      </c>
      <c r="J85" s="306" t="str">
        <f>IF('(入力①) 基本情報入力シート'!K106="","",'(入力①) 基本情報入力シート'!K106)</f>
        <v/>
      </c>
      <c r="K85" s="313" t="str">
        <f>IF('(入力①) 基本情報入力シート'!L106="","",'(入力①) 基本情報入力シート'!L106)</f>
        <v/>
      </c>
      <c r="L85" s="317" t="str">
        <f>IF('(入力①) 基本情報入力シート'!M106="","",'(入力①) 基本情報入力シート'!M106)</f>
        <v/>
      </c>
      <c r="M85" s="317" t="str">
        <f>IF('(入力①) 基本情報入力シート'!R106="","",'(入力①) 基本情報入力シート'!R106)</f>
        <v/>
      </c>
      <c r="N85" s="317" t="str">
        <f>IF('(入力①) 基本情報入力シート'!W106="","",'(入力①) 基本情報入力シート'!W106)</f>
        <v/>
      </c>
      <c r="O85" s="296" t="str">
        <f>IF('(入力①) 基本情報入力シート'!X106="","",'(入力①) 基本情報入力シート'!X106)</f>
        <v/>
      </c>
      <c r="P85" s="333" t="str">
        <f>IF('(入力①) 基本情報入力シート'!Y106="","",'(入力①) 基本情報入力シート'!Y106)</f>
        <v/>
      </c>
      <c r="Q85" s="335"/>
      <c r="R85" s="204" t="str">
        <f>IF('(入力①) 基本情報入力シート'!Z106="","",'(入力①) 基本情報入力シート'!Z106)</f>
        <v/>
      </c>
      <c r="S85" s="208" t="str">
        <f>IF('(入力①) 基本情報入力シート'!AA106="","",'(入力①) 基本情報入力シート'!AA106)</f>
        <v/>
      </c>
      <c r="T85" s="346"/>
      <c r="U85" s="352" t="str">
        <f>IF(P85="","",VLOOKUP(P85,'【参考】数式用2'!$A$3:$C$36,3,FALSE))</f>
        <v/>
      </c>
      <c r="V85" s="357" t="s">
        <v>249</v>
      </c>
      <c r="W85" s="360"/>
      <c r="X85" s="362" t="s">
        <v>35</v>
      </c>
      <c r="Y85" s="360"/>
      <c r="Z85" s="364" t="s">
        <v>236</v>
      </c>
      <c r="AA85" s="366"/>
      <c r="AB85" s="357" t="s">
        <v>35</v>
      </c>
      <c r="AC85" s="366"/>
      <c r="AD85" s="357" t="s">
        <v>40</v>
      </c>
      <c r="AE85" s="368" t="s">
        <v>70</v>
      </c>
      <c r="AF85" s="370" t="str">
        <f t="shared" si="3"/>
        <v/>
      </c>
      <c r="AG85" s="372" t="s">
        <v>252</v>
      </c>
      <c r="AH85" s="375" t="str">
        <f t="shared" si="4"/>
        <v/>
      </c>
      <c r="AI85" s="381"/>
      <c r="AJ85" s="385"/>
      <c r="AK85" s="381"/>
      <c r="AL85" s="394"/>
    </row>
    <row r="86" spans="1:38" ht="36.75" customHeight="1">
      <c r="A86" s="296">
        <f t="shared" si="5"/>
        <v>75</v>
      </c>
      <c r="B86" s="301" t="str">
        <f>IF('(入力①) 基本情報入力シート'!C107="","",'(入力①) 基本情報入力シート'!C107)</f>
        <v/>
      </c>
      <c r="C86" s="306" t="str">
        <f>IF('(入力①) 基本情報入力シート'!D107="","",'(入力①) 基本情報入力シート'!D107)</f>
        <v/>
      </c>
      <c r="D86" s="306" t="str">
        <f>IF('(入力①) 基本情報入力シート'!E107="","",'(入力①) 基本情報入力シート'!E107)</f>
        <v/>
      </c>
      <c r="E86" s="306" t="str">
        <f>IF('(入力①) 基本情報入力シート'!F107="","",'(入力①) 基本情報入力シート'!F107)</f>
        <v/>
      </c>
      <c r="F86" s="306" t="str">
        <f>IF('(入力①) 基本情報入力シート'!G107="","",'(入力①) 基本情報入力シート'!G107)</f>
        <v/>
      </c>
      <c r="G86" s="306" t="str">
        <f>IF('(入力①) 基本情報入力シート'!H107="","",'(入力①) 基本情報入力シート'!H107)</f>
        <v/>
      </c>
      <c r="H86" s="306" t="str">
        <f>IF('(入力①) 基本情報入力シート'!I107="","",'(入力①) 基本情報入力シート'!I107)</f>
        <v/>
      </c>
      <c r="I86" s="306" t="str">
        <f>IF('(入力①) 基本情報入力シート'!J107="","",'(入力①) 基本情報入力シート'!J107)</f>
        <v/>
      </c>
      <c r="J86" s="306" t="str">
        <f>IF('(入力①) 基本情報入力シート'!K107="","",'(入力①) 基本情報入力シート'!K107)</f>
        <v/>
      </c>
      <c r="K86" s="313" t="str">
        <f>IF('(入力①) 基本情報入力シート'!L107="","",'(入力①) 基本情報入力シート'!L107)</f>
        <v/>
      </c>
      <c r="L86" s="317" t="str">
        <f>IF('(入力①) 基本情報入力シート'!M107="","",'(入力①) 基本情報入力シート'!M107)</f>
        <v/>
      </c>
      <c r="M86" s="317" t="str">
        <f>IF('(入力①) 基本情報入力シート'!R107="","",'(入力①) 基本情報入力シート'!R107)</f>
        <v/>
      </c>
      <c r="N86" s="317" t="str">
        <f>IF('(入力①) 基本情報入力シート'!W107="","",'(入力①) 基本情報入力シート'!W107)</f>
        <v/>
      </c>
      <c r="O86" s="296" t="str">
        <f>IF('(入力①) 基本情報入力シート'!X107="","",'(入力①) 基本情報入力シート'!X107)</f>
        <v/>
      </c>
      <c r="P86" s="333" t="str">
        <f>IF('(入力①) 基本情報入力シート'!Y107="","",'(入力①) 基本情報入力シート'!Y107)</f>
        <v/>
      </c>
      <c r="Q86" s="335"/>
      <c r="R86" s="204" t="str">
        <f>IF('(入力①) 基本情報入力シート'!Z107="","",'(入力①) 基本情報入力シート'!Z107)</f>
        <v/>
      </c>
      <c r="S86" s="208" t="str">
        <f>IF('(入力①) 基本情報入力シート'!AA107="","",'(入力①) 基本情報入力シート'!AA107)</f>
        <v/>
      </c>
      <c r="T86" s="346"/>
      <c r="U86" s="352" t="str">
        <f>IF(P86="","",VLOOKUP(P86,'【参考】数式用2'!$A$3:$C$36,3,FALSE))</f>
        <v/>
      </c>
      <c r="V86" s="357" t="s">
        <v>249</v>
      </c>
      <c r="W86" s="360"/>
      <c r="X86" s="362" t="s">
        <v>35</v>
      </c>
      <c r="Y86" s="360"/>
      <c r="Z86" s="364" t="s">
        <v>236</v>
      </c>
      <c r="AA86" s="366"/>
      <c r="AB86" s="357" t="s">
        <v>35</v>
      </c>
      <c r="AC86" s="366"/>
      <c r="AD86" s="357" t="s">
        <v>40</v>
      </c>
      <c r="AE86" s="368" t="s">
        <v>70</v>
      </c>
      <c r="AF86" s="370" t="str">
        <f t="shared" si="3"/>
        <v/>
      </c>
      <c r="AG86" s="372" t="s">
        <v>252</v>
      </c>
      <c r="AH86" s="375" t="str">
        <f t="shared" si="4"/>
        <v/>
      </c>
      <c r="AI86" s="381"/>
      <c r="AJ86" s="385"/>
      <c r="AK86" s="381"/>
      <c r="AL86" s="394"/>
    </row>
    <row r="87" spans="1:38" ht="36.75" customHeight="1">
      <c r="A87" s="296">
        <f t="shared" si="5"/>
        <v>76</v>
      </c>
      <c r="B87" s="301" t="str">
        <f>IF('(入力①) 基本情報入力シート'!C108="","",'(入力①) 基本情報入力シート'!C108)</f>
        <v/>
      </c>
      <c r="C87" s="306" t="str">
        <f>IF('(入力①) 基本情報入力シート'!D108="","",'(入力①) 基本情報入力シート'!D108)</f>
        <v/>
      </c>
      <c r="D87" s="306" t="str">
        <f>IF('(入力①) 基本情報入力シート'!E108="","",'(入力①) 基本情報入力シート'!E108)</f>
        <v/>
      </c>
      <c r="E87" s="306" t="str">
        <f>IF('(入力①) 基本情報入力シート'!F108="","",'(入力①) 基本情報入力シート'!F108)</f>
        <v/>
      </c>
      <c r="F87" s="306" t="str">
        <f>IF('(入力①) 基本情報入力シート'!G108="","",'(入力①) 基本情報入力シート'!G108)</f>
        <v/>
      </c>
      <c r="G87" s="306" t="str">
        <f>IF('(入力①) 基本情報入力シート'!H108="","",'(入力①) 基本情報入力シート'!H108)</f>
        <v/>
      </c>
      <c r="H87" s="306" t="str">
        <f>IF('(入力①) 基本情報入力シート'!I108="","",'(入力①) 基本情報入力シート'!I108)</f>
        <v/>
      </c>
      <c r="I87" s="306" t="str">
        <f>IF('(入力①) 基本情報入力シート'!J108="","",'(入力①) 基本情報入力シート'!J108)</f>
        <v/>
      </c>
      <c r="J87" s="306" t="str">
        <f>IF('(入力①) 基本情報入力シート'!K108="","",'(入力①) 基本情報入力シート'!K108)</f>
        <v/>
      </c>
      <c r="K87" s="313" t="str">
        <f>IF('(入力①) 基本情報入力シート'!L108="","",'(入力①) 基本情報入力シート'!L108)</f>
        <v/>
      </c>
      <c r="L87" s="317" t="str">
        <f>IF('(入力①) 基本情報入力シート'!M108="","",'(入力①) 基本情報入力シート'!M108)</f>
        <v/>
      </c>
      <c r="M87" s="317" t="str">
        <f>IF('(入力①) 基本情報入力シート'!R108="","",'(入力①) 基本情報入力シート'!R108)</f>
        <v/>
      </c>
      <c r="N87" s="317" t="str">
        <f>IF('(入力①) 基本情報入力シート'!W108="","",'(入力①) 基本情報入力シート'!W108)</f>
        <v/>
      </c>
      <c r="O87" s="296" t="str">
        <f>IF('(入力①) 基本情報入力シート'!X108="","",'(入力①) 基本情報入力シート'!X108)</f>
        <v/>
      </c>
      <c r="P87" s="333" t="str">
        <f>IF('(入力①) 基本情報入力シート'!Y108="","",'(入力①) 基本情報入力シート'!Y108)</f>
        <v/>
      </c>
      <c r="Q87" s="335"/>
      <c r="R87" s="204" t="str">
        <f>IF('(入力①) 基本情報入力シート'!Z108="","",'(入力①) 基本情報入力シート'!Z108)</f>
        <v/>
      </c>
      <c r="S87" s="208" t="str">
        <f>IF('(入力①) 基本情報入力シート'!AA108="","",'(入力①) 基本情報入力シート'!AA108)</f>
        <v/>
      </c>
      <c r="T87" s="346"/>
      <c r="U87" s="352" t="str">
        <f>IF(P87="","",VLOOKUP(P87,'【参考】数式用2'!$A$3:$C$36,3,FALSE))</f>
        <v/>
      </c>
      <c r="V87" s="357" t="s">
        <v>249</v>
      </c>
      <c r="W87" s="360"/>
      <c r="X87" s="362" t="s">
        <v>35</v>
      </c>
      <c r="Y87" s="360"/>
      <c r="Z87" s="364" t="s">
        <v>236</v>
      </c>
      <c r="AA87" s="366"/>
      <c r="AB87" s="357" t="s">
        <v>35</v>
      </c>
      <c r="AC87" s="366"/>
      <c r="AD87" s="357" t="s">
        <v>40</v>
      </c>
      <c r="AE87" s="368" t="s">
        <v>70</v>
      </c>
      <c r="AF87" s="370" t="str">
        <f t="shared" si="3"/>
        <v/>
      </c>
      <c r="AG87" s="372" t="s">
        <v>252</v>
      </c>
      <c r="AH87" s="375" t="str">
        <f t="shared" si="4"/>
        <v/>
      </c>
      <c r="AI87" s="381"/>
      <c r="AJ87" s="385"/>
      <c r="AK87" s="381"/>
      <c r="AL87" s="394"/>
    </row>
    <row r="88" spans="1:38" ht="36.75" customHeight="1">
      <c r="A88" s="296">
        <f t="shared" si="5"/>
        <v>77</v>
      </c>
      <c r="B88" s="301" t="str">
        <f>IF('(入力①) 基本情報入力シート'!C109="","",'(入力①) 基本情報入力シート'!C109)</f>
        <v/>
      </c>
      <c r="C88" s="306" t="str">
        <f>IF('(入力①) 基本情報入力シート'!D109="","",'(入力①) 基本情報入力シート'!D109)</f>
        <v/>
      </c>
      <c r="D88" s="306" t="str">
        <f>IF('(入力①) 基本情報入力シート'!E109="","",'(入力①) 基本情報入力シート'!E109)</f>
        <v/>
      </c>
      <c r="E88" s="306" t="str">
        <f>IF('(入力①) 基本情報入力シート'!F109="","",'(入力①) 基本情報入力シート'!F109)</f>
        <v/>
      </c>
      <c r="F88" s="306" t="str">
        <f>IF('(入力①) 基本情報入力シート'!G109="","",'(入力①) 基本情報入力シート'!G109)</f>
        <v/>
      </c>
      <c r="G88" s="306" t="str">
        <f>IF('(入力①) 基本情報入力シート'!H109="","",'(入力①) 基本情報入力シート'!H109)</f>
        <v/>
      </c>
      <c r="H88" s="306" t="str">
        <f>IF('(入力①) 基本情報入力シート'!I109="","",'(入力①) 基本情報入力シート'!I109)</f>
        <v/>
      </c>
      <c r="I88" s="306" t="str">
        <f>IF('(入力①) 基本情報入力シート'!J109="","",'(入力①) 基本情報入力シート'!J109)</f>
        <v/>
      </c>
      <c r="J88" s="306" t="str">
        <f>IF('(入力①) 基本情報入力シート'!K109="","",'(入力①) 基本情報入力シート'!K109)</f>
        <v/>
      </c>
      <c r="K88" s="313" t="str">
        <f>IF('(入力①) 基本情報入力シート'!L109="","",'(入力①) 基本情報入力シート'!L109)</f>
        <v/>
      </c>
      <c r="L88" s="317" t="str">
        <f>IF('(入力①) 基本情報入力シート'!M109="","",'(入力①) 基本情報入力シート'!M109)</f>
        <v/>
      </c>
      <c r="M88" s="317" t="str">
        <f>IF('(入力①) 基本情報入力シート'!R109="","",'(入力①) 基本情報入力シート'!R109)</f>
        <v/>
      </c>
      <c r="N88" s="317" t="str">
        <f>IF('(入力①) 基本情報入力シート'!W109="","",'(入力①) 基本情報入力シート'!W109)</f>
        <v/>
      </c>
      <c r="O88" s="296" t="str">
        <f>IF('(入力①) 基本情報入力シート'!X109="","",'(入力①) 基本情報入力シート'!X109)</f>
        <v/>
      </c>
      <c r="P88" s="333" t="str">
        <f>IF('(入力①) 基本情報入力シート'!Y109="","",'(入力①) 基本情報入力シート'!Y109)</f>
        <v/>
      </c>
      <c r="Q88" s="335"/>
      <c r="R88" s="204" t="str">
        <f>IF('(入力①) 基本情報入力シート'!Z109="","",'(入力①) 基本情報入力シート'!Z109)</f>
        <v/>
      </c>
      <c r="S88" s="208" t="str">
        <f>IF('(入力①) 基本情報入力シート'!AA109="","",'(入力①) 基本情報入力シート'!AA109)</f>
        <v/>
      </c>
      <c r="T88" s="346"/>
      <c r="U88" s="352" t="str">
        <f>IF(P88="","",VLOOKUP(P88,'【参考】数式用2'!$A$3:$C$36,3,FALSE))</f>
        <v/>
      </c>
      <c r="V88" s="357" t="s">
        <v>249</v>
      </c>
      <c r="W88" s="360"/>
      <c r="X88" s="362" t="s">
        <v>35</v>
      </c>
      <c r="Y88" s="360"/>
      <c r="Z88" s="364" t="s">
        <v>236</v>
      </c>
      <c r="AA88" s="366"/>
      <c r="AB88" s="357" t="s">
        <v>35</v>
      </c>
      <c r="AC88" s="366"/>
      <c r="AD88" s="357" t="s">
        <v>40</v>
      </c>
      <c r="AE88" s="368" t="s">
        <v>70</v>
      </c>
      <c r="AF88" s="370" t="str">
        <f t="shared" si="3"/>
        <v/>
      </c>
      <c r="AG88" s="372" t="s">
        <v>252</v>
      </c>
      <c r="AH88" s="375" t="str">
        <f t="shared" si="4"/>
        <v/>
      </c>
      <c r="AI88" s="381"/>
      <c r="AJ88" s="385"/>
      <c r="AK88" s="381"/>
      <c r="AL88" s="394"/>
    </row>
    <row r="89" spans="1:38" ht="36.75" customHeight="1">
      <c r="A89" s="296">
        <f t="shared" si="5"/>
        <v>78</v>
      </c>
      <c r="B89" s="301" t="str">
        <f>IF('(入力①) 基本情報入力シート'!C110="","",'(入力①) 基本情報入力シート'!C110)</f>
        <v/>
      </c>
      <c r="C89" s="306" t="str">
        <f>IF('(入力①) 基本情報入力シート'!D110="","",'(入力①) 基本情報入力シート'!D110)</f>
        <v/>
      </c>
      <c r="D89" s="306" t="str">
        <f>IF('(入力①) 基本情報入力シート'!E110="","",'(入力①) 基本情報入力シート'!E110)</f>
        <v/>
      </c>
      <c r="E89" s="306" t="str">
        <f>IF('(入力①) 基本情報入力シート'!F110="","",'(入力①) 基本情報入力シート'!F110)</f>
        <v/>
      </c>
      <c r="F89" s="306" t="str">
        <f>IF('(入力①) 基本情報入力シート'!G110="","",'(入力①) 基本情報入力シート'!G110)</f>
        <v/>
      </c>
      <c r="G89" s="306" t="str">
        <f>IF('(入力①) 基本情報入力シート'!H110="","",'(入力①) 基本情報入力シート'!H110)</f>
        <v/>
      </c>
      <c r="H89" s="306" t="str">
        <f>IF('(入力①) 基本情報入力シート'!I110="","",'(入力①) 基本情報入力シート'!I110)</f>
        <v/>
      </c>
      <c r="I89" s="306" t="str">
        <f>IF('(入力①) 基本情報入力シート'!J110="","",'(入力①) 基本情報入力シート'!J110)</f>
        <v/>
      </c>
      <c r="J89" s="306" t="str">
        <f>IF('(入力①) 基本情報入力シート'!K110="","",'(入力①) 基本情報入力シート'!K110)</f>
        <v/>
      </c>
      <c r="K89" s="313" t="str">
        <f>IF('(入力①) 基本情報入力シート'!L110="","",'(入力①) 基本情報入力シート'!L110)</f>
        <v/>
      </c>
      <c r="L89" s="317" t="str">
        <f>IF('(入力①) 基本情報入力シート'!M110="","",'(入力①) 基本情報入力シート'!M110)</f>
        <v/>
      </c>
      <c r="M89" s="317" t="str">
        <f>IF('(入力①) 基本情報入力シート'!R110="","",'(入力①) 基本情報入力シート'!R110)</f>
        <v/>
      </c>
      <c r="N89" s="317" t="str">
        <f>IF('(入力①) 基本情報入力シート'!W110="","",'(入力①) 基本情報入力シート'!W110)</f>
        <v/>
      </c>
      <c r="O89" s="296" t="str">
        <f>IF('(入力①) 基本情報入力シート'!X110="","",'(入力①) 基本情報入力シート'!X110)</f>
        <v/>
      </c>
      <c r="P89" s="333" t="str">
        <f>IF('(入力①) 基本情報入力シート'!Y110="","",'(入力①) 基本情報入力シート'!Y110)</f>
        <v/>
      </c>
      <c r="Q89" s="335"/>
      <c r="R89" s="204" t="str">
        <f>IF('(入力①) 基本情報入力シート'!Z110="","",'(入力①) 基本情報入力シート'!Z110)</f>
        <v/>
      </c>
      <c r="S89" s="208" t="str">
        <f>IF('(入力①) 基本情報入力シート'!AA110="","",'(入力①) 基本情報入力シート'!AA110)</f>
        <v/>
      </c>
      <c r="T89" s="346"/>
      <c r="U89" s="352" t="str">
        <f>IF(P89="","",VLOOKUP(P89,'【参考】数式用2'!$A$3:$C$36,3,FALSE))</f>
        <v/>
      </c>
      <c r="V89" s="357" t="s">
        <v>249</v>
      </c>
      <c r="W89" s="360"/>
      <c r="X89" s="362" t="s">
        <v>35</v>
      </c>
      <c r="Y89" s="360"/>
      <c r="Z89" s="364" t="s">
        <v>236</v>
      </c>
      <c r="AA89" s="366"/>
      <c r="AB89" s="357" t="s">
        <v>35</v>
      </c>
      <c r="AC89" s="366"/>
      <c r="AD89" s="357" t="s">
        <v>40</v>
      </c>
      <c r="AE89" s="368" t="s">
        <v>70</v>
      </c>
      <c r="AF89" s="370" t="str">
        <f t="shared" si="3"/>
        <v/>
      </c>
      <c r="AG89" s="372" t="s">
        <v>252</v>
      </c>
      <c r="AH89" s="375" t="str">
        <f t="shared" si="4"/>
        <v/>
      </c>
      <c r="AI89" s="381"/>
      <c r="AJ89" s="385"/>
      <c r="AK89" s="381"/>
      <c r="AL89" s="394"/>
    </row>
    <row r="90" spans="1:38" ht="36.75" customHeight="1">
      <c r="A90" s="296">
        <f t="shared" si="5"/>
        <v>79</v>
      </c>
      <c r="B90" s="301" t="str">
        <f>IF('(入力①) 基本情報入力シート'!C111="","",'(入力①) 基本情報入力シート'!C111)</f>
        <v/>
      </c>
      <c r="C90" s="306" t="str">
        <f>IF('(入力①) 基本情報入力シート'!D111="","",'(入力①) 基本情報入力シート'!D111)</f>
        <v/>
      </c>
      <c r="D90" s="306" t="str">
        <f>IF('(入力①) 基本情報入力シート'!E111="","",'(入力①) 基本情報入力シート'!E111)</f>
        <v/>
      </c>
      <c r="E90" s="306" t="str">
        <f>IF('(入力①) 基本情報入力シート'!F111="","",'(入力①) 基本情報入力シート'!F111)</f>
        <v/>
      </c>
      <c r="F90" s="306" t="str">
        <f>IF('(入力①) 基本情報入力シート'!G111="","",'(入力①) 基本情報入力シート'!G111)</f>
        <v/>
      </c>
      <c r="G90" s="306" t="str">
        <f>IF('(入力①) 基本情報入力シート'!H111="","",'(入力①) 基本情報入力シート'!H111)</f>
        <v/>
      </c>
      <c r="H90" s="306" t="str">
        <f>IF('(入力①) 基本情報入力シート'!I111="","",'(入力①) 基本情報入力シート'!I111)</f>
        <v/>
      </c>
      <c r="I90" s="306" t="str">
        <f>IF('(入力①) 基本情報入力シート'!J111="","",'(入力①) 基本情報入力シート'!J111)</f>
        <v/>
      </c>
      <c r="J90" s="306" t="str">
        <f>IF('(入力①) 基本情報入力シート'!K111="","",'(入力①) 基本情報入力シート'!K111)</f>
        <v/>
      </c>
      <c r="K90" s="313" t="str">
        <f>IF('(入力①) 基本情報入力シート'!L111="","",'(入力①) 基本情報入力シート'!L111)</f>
        <v/>
      </c>
      <c r="L90" s="317" t="str">
        <f>IF('(入力①) 基本情報入力シート'!M111="","",'(入力①) 基本情報入力シート'!M111)</f>
        <v/>
      </c>
      <c r="M90" s="317" t="str">
        <f>IF('(入力①) 基本情報入力シート'!R111="","",'(入力①) 基本情報入力シート'!R111)</f>
        <v/>
      </c>
      <c r="N90" s="317" t="str">
        <f>IF('(入力①) 基本情報入力シート'!W111="","",'(入力①) 基本情報入力シート'!W111)</f>
        <v/>
      </c>
      <c r="O90" s="296" t="str">
        <f>IF('(入力①) 基本情報入力シート'!X111="","",'(入力①) 基本情報入力シート'!X111)</f>
        <v/>
      </c>
      <c r="P90" s="333" t="str">
        <f>IF('(入力①) 基本情報入力シート'!Y111="","",'(入力①) 基本情報入力シート'!Y111)</f>
        <v/>
      </c>
      <c r="Q90" s="335"/>
      <c r="R90" s="204" t="str">
        <f>IF('(入力①) 基本情報入力シート'!Z111="","",'(入力①) 基本情報入力シート'!Z111)</f>
        <v/>
      </c>
      <c r="S90" s="208" t="str">
        <f>IF('(入力①) 基本情報入力シート'!AA111="","",'(入力①) 基本情報入力シート'!AA111)</f>
        <v/>
      </c>
      <c r="T90" s="346"/>
      <c r="U90" s="352" t="str">
        <f>IF(P90="","",VLOOKUP(P90,'【参考】数式用2'!$A$3:$C$36,3,FALSE))</f>
        <v/>
      </c>
      <c r="V90" s="357" t="s">
        <v>249</v>
      </c>
      <c r="W90" s="360"/>
      <c r="X90" s="362" t="s">
        <v>35</v>
      </c>
      <c r="Y90" s="360"/>
      <c r="Z90" s="364" t="s">
        <v>236</v>
      </c>
      <c r="AA90" s="366"/>
      <c r="AB90" s="357" t="s">
        <v>35</v>
      </c>
      <c r="AC90" s="366"/>
      <c r="AD90" s="357" t="s">
        <v>40</v>
      </c>
      <c r="AE90" s="368" t="s">
        <v>70</v>
      </c>
      <c r="AF90" s="370" t="str">
        <f t="shared" si="3"/>
        <v/>
      </c>
      <c r="AG90" s="372" t="s">
        <v>252</v>
      </c>
      <c r="AH90" s="375" t="str">
        <f t="shared" si="4"/>
        <v/>
      </c>
      <c r="AI90" s="381"/>
      <c r="AJ90" s="385"/>
      <c r="AK90" s="381"/>
      <c r="AL90" s="394"/>
    </row>
    <row r="91" spans="1:38" ht="36.75" customHeight="1">
      <c r="A91" s="296">
        <f t="shared" si="5"/>
        <v>80</v>
      </c>
      <c r="B91" s="301" t="str">
        <f>IF('(入力①) 基本情報入力シート'!C112="","",'(入力①) 基本情報入力シート'!C112)</f>
        <v/>
      </c>
      <c r="C91" s="306" t="str">
        <f>IF('(入力①) 基本情報入力シート'!D112="","",'(入力①) 基本情報入力シート'!D112)</f>
        <v/>
      </c>
      <c r="D91" s="306" t="str">
        <f>IF('(入力①) 基本情報入力シート'!E112="","",'(入力①) 基本情報入力シート'!E112)</f>
        <v/>
      </c>
      <c r="E91" s="306" t="str">
        <f>IF('(入力①) 基本情報入力シート'!F112="","",'(入力①) 基本情報入力シート'!F112)</f>
        <v/>
      </c>
      <c r="F91" s="306" t="str">
        <f>IF('(入力①) 基本情報入力シート'!G112="","",'(入力①) 基本情報入力シート'!G112)</f>
        <v/>
      </c>
      <c r="G91" s="306" t="str">
        <f>IF('(入力①) 基本情報入力シート'!H112="","",'(入力①) 基本情報入力シート'!H112)</f>
        <v/>
      </c>
      <c r="H91" s="306" t="str">
        <f>IF('(入力①) 基本情報入力シート'!I112="","",'(入力①) 基本情報入力シート'!I112)</f>
        <v/>
      </c>
      <c r="I91" s="306" t="str">
        <f>IF('(入力①) 基本情報入力シート'!J112="","",'(入力①) 基本情報入力シート'!J112)</f>
        <v/>
      </c>
      <c r="J91" s="306" t="str">
        <f>IF('(入力①) 基本情報入力シート'!K112="","",'(入力①) 基本情報入力シート'!K112)</f>
        <v/>
      </c>
      <c r="K91" s="313" t="str">
        <f>IF('(入力①) 基本情報入力シート'!L112="","",'(入力①) 基本情報入力シート'!L112)</f>
        <v/>
      </c>
      <c r="L91" s="317" t="str">
        <f>IF('(入力①) 基本情報入力シート'!M112="","",'(入力①) 基本情報入力シート'!M112)</f>
        <v/>
      </c>
      <c r="M91" s="317" t="str">
        <f>IF('(入力①) 基本情報入力シート'!R112="","",'(入力①) 基本情報入力シート'!R112)</f>
        <v/>
      </c>
      <c r="N91" s="317" t="str">
        <f>IF('(入力①) 基本情報入力シート'!W112="","",'(入力①) 基本情報入力シート'!W112)</f>
        <v/>
      </c>
      <c r="O91" s="296" t="str">
        <f>IF('(入力①) 基本情報入力シート'!X112="","",'(入力①) 基本情報入力シート'!X112)</f>
        <v/>
      </c>
      <c r="P91" s="333" t="str">
        <f>IF('(入力①) 基本情報入力シート'!Y112="","",'(入力①) 基本情報入力シート'!Y112)</f>
        <v/>
      </c>
      <c r="Q91" s="335"/>
      <c r="R91" s="204" t="str">
        <f>IF('(入力①) 基本情報入力シート'!Z112="","",'(入力①) 基本情報入力シート'!Z112)</f>
        <v/>
      </c>
      <c r="S91" s="208" t="str">
        <f>IF('(入力①) 基本情報入力シート'!AA112="","",'(入力①) 基本情報入力シート'!AA112)</f>
        <v/>
      </c>
      <c r="T91" s="346"/>
      <c r="U91" s="352" t="str">
        <f>IF(P91="","",VLOOKUP(P91,'【参考】数式用2'!$A$3:$C$36,3,FALSE))</f>
        <v/>
      </c>
      <c r="V91" s="357" t="s">
        <v>249</v>
      </c>
      <c r="W91" s="360"/>
      <c r="X91" s="362" t="s">
        <v>35</v>
      </c>
      <c r="Y91" s="360"/>
      <c r="Z91" s="364" t="s">
        <v>236</v>
      </c>
      <c r="AA91" s="366"/>
      <c r="AB91" s="357" t="s">
        <v>35</v>
      </c>
      <c r="AC91" s="366"/>
      <c r="AD91" s="357" t="s">
        <v>40</v>
      </c>
      <c r="AE91" s="368" t="s">
        <v>70</v>
      </c>
      <c r="AF91" s="370" t="str">
        <f t="shared" si="3"/>
        <v/>
      </c>
      <c r="AG91" s="372" t="s">
        <v>252</v>
      </c>
      <c r="AH91" s="375" t="str">
        <f t="shared" si="4"/>
        <v/>
      </c>
      <c r="AI91" s="381"/>
      <c r="AJ91" s="385"/>
      <c r="AK91" s="381"/>
      <c r="AL91" s="394"/>
    </row>
    <row r="92" spans="1:38" ht="36.75" customHeight="1">
      <c r="A92" s="296">
        <f t="shared" si="5"/>
        <v>81</v>
      </c>
      <c r="B92" s="301" t="str">
        <f>IF('(入力①) 基本情報入力シート'!C113="","",'(入力①) 基本情報入力シート'!C113)</f>
        <v/>
      </c>
      <c r="C92" s="306" t="str">
        <f>IF('(入力①) 基本情報入力シート'!D113="","",'(入力①) 基本情報入力シート'!D113)</f>
        <v/>
      </c>
      <c r="D92" s="306" t="str">
        <f>IF('(入力①) 基本情報入力シート'!E113="","",'(入力①) 基本情報入力シート'!E113)</f>
        <v/>
      </c>
      <c r="E92" s="306" t="str">
        <f>IF('(入力①) 基本情報入力シート'!F113="","",'(入力①) 基本情報入力シート'!F113)</f>
        <v/>
      </c>
      <c r="F92" s="306" t="str">
        <f>IF('(入力①) 基本情報入力シート'!G113="","",'(入力①) 基本情報入力シート'!G113)</f>
        <v/>
      </c>
      <c r="G92" s="306" t="str">
        <f>IF('(入力①) 基本情報入力シート'!H113="","",'(入力①) 基本情報入力シート'!H113)</f>
        <v/>
      </c>
      <c r="H92" s="306" t="str">
        <f>IF('(入力①) 基本情報入力シート'!I113="","",'(入力①) 基本情報入力シート'!I113)</f>
        <v/>
      </c>
      <c r="I92" s="306" t="str">
        <f>IF('(入力①) 基本情報入力シート'!J113="","",'(入力①) 基本情報入力シート'!J113)</f>
        <v/>
      </c>
      <c r="J92" s="306" t="str">
        <f>IF('(入力①) 基本情報入力シート'!K113="","",'(入力①) 基本情報入力シート'!K113)</f>
        <v/>
      </c>
      <c r="K92" s="313" t="str">
        <f>IF('(入力①) 基本情報入力シート'!L113="","",'(入力①) 基本情報入力シート'!L113)</f>
        <v/>
      </c>
      <c r="L92" s="317" t="str">
        <f>IF('(入力①) 基本情報入力シート'!M113="","",'(入力①) 基本情報入力シート'!M113)</f>
        <v/>
      </c>
      <c r="M92" s="317" t="str">
        <f>IF('(入力①) 基本情報入力シート'!R113="","",'(入力①) 基本情報入力シート'!R113)</f>
        <v/>
      </c>
      <c r="N92" s="317" t="str">
        <f>IF('(入力①) 基本情報入力シート'!W113="","",'(入力①) 基本情報入力シート'!W113)</f>
        <v/>
      </c>
      <c r="O92" s="296" t="str">
        <f>IF('(入力①) 基本情報入力シート'!X113="","",'(入力①) 基本情報入力シート'!X113)</f>
        <v/>
      </c>
      <c r="P92" s="333" t="str">
        <f>IF('(入力①) 基本情報入力シート'!Y113="","",'(入力①) 基本情報入力シート'!Y113)</f>
        <v/>
      </c>
      <c r="Q92" s="335"/>
      <c r="R92" s="204" t="str">
        <f>IF('(入力①) 基本情報入力シート'!Z113="","",'(入力①) 基本情報入力シート'!Z113)</f>
        <v/>
      </c>
      <c r="S92" s="208" t="str">
        <f>IF('(入力①) 基本情報入力シート'!AA113="","",'(入力①) 基本情報入力シート'!AA113)</f>
        <v/>
      </c>
      <c r="T92" s="346"/>
      <c r="U92" s="352" t="str">
        <f>IF(P92="","",VLOOKUP(P92,'【参考】数式用2'!$A$3:$C$36,3,FALSE))</f>
        <v/>
      </c>
      <c r="V92" s="357" t="s">
        <v>249</v>
      </c>
      <c r="W92" s="360"/>
      <c r="X92" s="362" t="s">
        <v>35</v>
      </c>
      <c r="Y92" s="360"/>
      <c r="Z92" s="364" t="s">
        <v>236</v>
      </c>
      <c r="AA92" s="366"/>
      <c r="AB92" s="357" t="s">
        <v>35</v>
      </c>
      <c r="AC92" s="366"/>
      <c r="AD92" s="357" t="s">
        <v>40</v>
      </c>
      <c r="AE92" s="368" t="s">
        <v>70</v>
      </c>
      <c r="AF92" s="370" t="str">
        <f t="shared" si="3"/>
        <v/>
      </c>
      <c r="AG92" s="372" t="s">
        <v>252</v>
      </c>
      <c r="AH92" s="375" t="str">
        <f t="shared" si="4"/>
        <v/>
      </c>
      <c r="AI92" s="381"/>
      <c r="AJ92" s="385"/>
      <c r="AK92" s="381"/>
      <c r="AL92" s="394"/>
    </row>
    <row r="93" spans="1:38" ht="36.75" customHeight="1">
      <c r="A93" s="296">
        <f t="shared" si="5"/>
        <v>82</v>
      </c>
      <c r="B93" s="301" t="str">
        <f>IF('(入力①) 基本情報入力シート'!C114="","",'(入力①) 基本情報入力シート'!C114)</f>
        <v/>
      </c>
      <c r="C93" s="306" t="str">
        <f>IF('(入力①) 基本情報入力シート'!D114="","",'(入力①) 基本情報入力シート'!D114)</f>
        <v/>
      </c>
      <c r="D93" s="306" t="str">
        <f>IF('(入力①) 基本情報入力シート'!E114="","",'(入力①) 基本情報入力シート'!E114)</f>
        <v/>
      </c>
      <c r="E93" s="306" t="str">
        <f>IF('(入力①) 基本情報入力シート'!F114="","",'(入力①) 基本情報入力シート'!F114)</f>
        <v/>
      </c>
      <c r="F93" s="306" t="str">
        <f>IF('(入力①) 基本情報入力シート'!G114="","",'(入力①) 基本情報入力シート'!G114)</f>
        <v/>
      </c>
      <c r="G93" s="306" t="str">
        <f>IF('(入力①) 基本情報入力シート'!H114="","",'(入力①) 基本情報入力シート'!H114)</f>
        <v/>
      </c>
      <c r="H93" s="306" t="str">
        <f>IF('(入力①) 基本情報入力シート'!I114="","",'(入力①) 基本情報入力シート'!I114)</f>
        <v/>
      </c>
      <c r="I93" s="306" t="str">
        <f>IF('(入力①) 基本情報入力シート'!J114="","",'(入力①) 基本情報入力シート'!J114)</f>
        <v/>
      </c>
      <c r="J93" s="306" t="str">
        <f>IF('(入力①) 基本情報入力シート'!K114="","",'(入力①) 基本情報入力シート'!K114)</f>
        <v/>
      </c>
      <c r="K93" s="313" t="str">
        <f>IF('(入力①) 基本情報入力シート'!L114="","",'(入力①) 基本情報入力シート'!L114)</f>
        <v/>
      </c>
      <c r="L93" s="317" t="str">
        <f>IF('(入力①) 基本情報入力シート'!M114="","",'(入力①) 基本情報入力シート'!M114)</f>
        <v/>
      </c>
      <c r="M93" s="317" t="str">
        <f>IF('(入力①) 基本情報入力シート'!R114="","",'(入力①) 基本情報入力シート'!R114)</f>
        <v/>
      </c>
      <c r="N93" s="317" t="str">
        <f>IF('(入力①) 基本情報入力シート'!W114="","",'(入力①) 基本情報入力シート'!W114)</f>
        <v/>
      </c>
      <c r="O93" s="296" t="str">
        <f>IF('(入力①) 基本情報入力シート'!X114="","",'(入力①) 基本情報入力シート'!X114)</f>
        <v/>
      </c>
      <c r="P93" s="333" t="str">
        <f>IF('(入力①) 基本情報入力シート'!Y114="","",'(入力①) 基本情報入力シート'!Y114)</f>
        <v/>
      </c>
      <c r="Q93" s="335"/>
      <c r="R93" s="204" t="str">
        <f>IF('(入力①) 基本情報入力シート'!Z114="","",'(入力①) 基本情報入力シート'!Z114)</f>
        <v/>
      </c>
      <c r="S93" s="208" t="str">
        <f>IF('(入力①) 基本情報入力シート'!AA114="","",'(入力①) 基本情報入力シート'!AA114)</f>
        <v/>
      </c>
      <c r="T93" s="346"/>
      <c r="U93" s="352" t="str">
        <f>IF(P93="","",VLOOKUP(P93,'【参考】数式用2'!$A$3:$C$36,3,FALSE))</f>
        <v/>
      </c>
      <c r="V93" s="357" t="s">
        <v>249</v>
      </c>
      <c r="W93" s="360"/>
      <c r="X93" s="362" t="s">
        <v>35</v>
      </c>
      <c r="Y93" s="360"/>
      <c r="Z93" s="364" t="s">
        <v>236</v>
      </c>
      <c r="AA93" s="366"/>
      <c r="AB93" s="357" t="s">
        <v>35</v>
      </c>
      <c r="AC93" s="366"/>
      <c r="AD93" s="357" t="s">
        <v>40</v>
      </c>
      <c r="AE93" s="368" t="s">
        <v>70</v>
      </c>
      <c r="AF93" s="370" t="str">
        <f t="shared" si="3"/>
        <v/>
      </c>
      <c r="AG93" s="372" t="s">
        <v>252</v>
      </c>
      <c r="AH93" s="375" t="str">
        <f t="shared" si="4"/>
        <v/>
      </c>
      <c r="AI93" s="381"/>
      <c r="AJ93" s="385"/>
      <c r="AK93" s="381"/>
      <c r="AL93" s="394"/>
    </row>
    <row r="94" spans="1:38" ht="36.75" customHeight="1">
      <c r="A94" s="296">
        <f t="shared" si="5"/>
        <v>83</v>
      </c>
      <c r="B94" s="301" t="str">
        <f>IF('(入力①) 基本情報入力シート'!C115="","",'(入力①) 基本情報入力シート'!C115)</f>
        <v/>
      </c>
      <c r="C94" s="306" t="str">
        <f>IF('(入力①) 基本情報入力シート'!D115="","",'(入力①) 基本情報入力シート'!D115)</f>
        <v/>
      </c>
      <c r="D94" s="306" t="str">
        <f>IF('(入力①) 基本情報入力シート'!E115="","",'(入力①) 基本情報入力シート'!E115)</f>
        <v/>
      </c>
      <c r="E94" s="306" t="str">
        <f>IF('(入力①) 基本情報入力シート'!F115="","",'(入力①) 基本情報入力シート'!F115)</f>
        <v/>
      </c>
      <c r="F94" s="306" t="str">
        <f>IF('(入力①) 基本情報入力シート'!G115="","",'(入力①) 基本情報入力シート'!G115)</f>
        <v/>
      </c>
      <c r="G94" s="306" t="str">
        <f>IF('(入力①) 基本情報入力シート'!H115="","",'(入力①) 基本情報入力シート'!H115)</f>
        <v/>
      </c>
      <c r="H94" s="306" t="str">
        <f>IF('(入力①) 基本情報入力シート'!I115="","",'(入力①) 基本情報入力シート'!I115)</f>
        <v/>
      </c>
      <c r="I94" s="306" t="str">
        <f>IF('(入力①) 基本情報入力シート'!J115="","",'(入力①) 基本情報入力シート'!J115)</f>
        <v/>
      </c>
      <c r="J94" s="306" t="str">
        <f>IF('(入力①) 基本情報入力シート'!K115="","",'(入力①) 基本情報入力シート'!K115)</f>
        <v/>
      </c>
      <c r="K94" s="313" t="str">
        <f>IF('(入力①) 基本情報入力シート'!L115="","",'(入力①) 基本情報入力シート'!L115)</f>
        <v/>
      </c>
      <c r="L94" s="317" t="str">
        <f>IF('(入力①) 基本情報入力シート'!M115="","",'(入力①) 基本情報入力シート'!M115)</f>
        <v/>
      </c>
      <c r="M94" s="317" t="str">
        <f>IF('(入力①) 基本情報入力シート'!R115="","",'(入力①) 基本情報入力シート'!R115)</f>
        <v/>
      </c>
      <c r="N94" s="317" t="str">
        <f>IF('(入力①) 基本情報入力シート'!W115="","",'(入力①) 基本情報入力シート'!W115)</f>
        <v/>
      </c>
      <c r="O94" s="296" t="str">
        <f>IF('(入力①) 基本情報入力シート'!X115="","",'(入力①) 基本情報入力シート'!X115)</f>
        <v/>
      </c>
      <c r="P94" s="333" t="str">
        <f>IF('(入力①) 基本情報入力シート'!Y115="","",'(入力①) 基本情報入力シート'!Y115)</f>
        <v/>
      </c>
      <c r="Q94" s="335"/>
      <c r="R94" s="204" t="str">
        <f>IF('(入力①) 基本情報入力シート'!Z115="","",'(入力①) 基本情報入力シート'!Z115)</f>
        <v/>
      </c>
      <c r="S94" s="208" t="str">
        <f>IF('(入力①) 基本情報入力シート'!AA115="","",'(入力①) 基本情報入力シート'!AA115)</f>
        <v/>
      </c>
      <c r="T94" s="346"/>
      <c r="U94" s="352" t="str">
        <f>IF(P94="","",VLOOKUP(P94,'【参考】数式用2'!$A$3:$C$36,3,FALSE))</f>
        <v/>
      </c>
      <c r="V94" s="357" t="s">
        <v>249</v>
      </c>
      <c r="W94" s="360"/>
      <c r="X94" s="362" t="s">
        <v>35</v>
      </c>
      <c r="Y94" s="360"/>
      <c r="Z94" s="364" t="s">
        <v>236</v>
      </c>
      <c r="AA94" s="366"/>
      <c r="AB94" s="357" t="s">
        <v>35</v>
      </c>
      <c r="AC94" s="366"/>
      <c r="AD94" s="357" t="s">
        <v>40</v>
      </c>
      <c r="AE94" s="368" t="s">
        <v>70</v>
      </c>
      <c r="AF94" s="370" t="str">
        <f t="shared" si="3"/>
        <v/>
      </c>
      <c r="AG94" s="372" t="s">
        <v>252</v>
      </c>
      <c r="AH94" s="375" t="str">
        <f t="shared" si="4"/>
        <v/>
      </c>
      <c r="AI94" s="381"/>
      <c r="AJ94" s="385"/>
      <c r="AK94" s="381"/>
      <c r="AL94" s="394"/>
    </row>
    <row r="95" spans="1:38" ht="36.75" customHeight="1">
      <c r="A95" s="296">
        <f t="shared" si="5"/>
        <v>84</v>
      </c>
      <c r="B95" s="301" t="str">
        <f>IF('(入力①) 基本情報入力シート'!C116="","",'(入力①) 基本情報入力シート'!C116)</f>
        <v/>
      </c>
      <c r="C95" s="306" t="str">
        <f>IF('(入力①) 基本情報入力シート'!D116="","",'(入力①) 基本情報入力シート'!D116)</f>
        <v/>
      </c>
      <c r="D95" s="306" t="str">
        <f>IF('(入力①) 基本情報入力シート'!E116="","",'(入力①) 基本情報入力シート'!E116)</f>
        <v/>
      </c>
      <c r="E95" s="306" t="str">
        <f>IF('(入力①) 基本情報入力シート'!F116="","",'(入力①) 基本情報入力シート'!F116)</f>
        <v/>
      </c>
      <c r="F95" s="306" t="str">
        <f>IF('(入力①) 基本情報入力シート'!G116="","",'(入力①) 基本情報入力シート'!G116)</f>
        <v/>
      </c>
      <c r="G95" s="306" t="str">
        <f>IF('(入力①) 基本情報入力シート'!H116="","",'(入力①) 基本情報入力シート'!H116)</f>
        <v/>
      </c>
      <c r="H95" s="306" t="str">
        <f>IF('(入力①) 基本情報入力シート'!I116="","",'(入力①) 基本情報入力シート'!I116)</f>
        <v/>
      </c>
      <c r="I95" s="306" t="str">
        <f>IF('(入力①) 基本情報入力シート'!J116="","",'(入力①) 基本情報入力シート'!J116)</f>
        <v/>
      </c>
      <c r="J95" s="306" t="str">
        <f>IF('(入力①) 基本情報入力シート'!K116="","",'(入力①) 基本情報入力シート'!K116)</f>
        <v/>
      </c>
      <c r="K95" s="313" t="str">
        <f>IF('(入力①) 基本情報入力シート'!L116="","",'(入力①) 基本情報入力シート'!L116)</f>
        <v/>
      </c>
      <c r="L95" s="317" t="str">
        <f>IF('(入力①) 基本情報入力シート'!M116="","",'(入力①) 基本情報入力シート'!M116)</f>
        <v/>
      </c>
      <c r="M95" s="317" t="str">
        <f>IF('(入力①) 基本情報入力シート'!R116="","",'(入力①) 基本情報入力シート'!R116)</f>
        <v/>
      </c>
      <c r="N95" s="317" t="str">
        <f>IF('(入力①) 基本情報入力シート'!W116="","",'(入力①) 基本情報入力シート'!W116)</f>
        <v/>
      </c>
      <c r="O95" s="296" t="str">
        <f>IF('(入力①) 基本情報入力シート'!X116="","",'(入力①) 基本情報入力シート'!X116)</f>
        <v/>
      </c>
      <c r="P95" s="333" t="str">
        <f>IF('(入力①) 基本情報入力シート'!Y116="","",'(入力①) 基本情報入力シート'!Y116)</f>
        <v/>
      </c>
      <c r="Q95" s="335"/>
      <c r="R95" s="204" t="str">
        <f>IF('(入力①) 基本情報入力シート'!Z116="","",'(入力①) 基本情報入力シート'!Z116)</f>
        <v/>
      </c>
      <c r="S95" s="208" t="str">
        <f>IF('(入力①) 基本情報入力シート'!AA116="","",'(入力①) 基本情報入力シート'!AA116)</f>
        <v/>
      </c>
      <c r="T95" s="346"/>
      <c r="U95" s="352" t="str">
        <f>IF(P95="","",VLOOKUP(P95,'【参考】数式用2'!$A$3:$C$36,3,FALSE))</f>
        <v/>
      </c>
      <c r="V95" s="357" t="s">
        <v>249</v>
      </c>
      <c r="W95" s="360"/>
      <c r="X95" s="362" t="s">
        <v>35</v>
      </c>
      <c r="Y95" s="360"/>
      <c r="Z95" s="364" t="s">
        <v>236</v>
      </c>
      <c r="AA95" s="366"/>
      <c r="AB95" s="357" t="s">
        <v>35</v>
      </c>
      <c r="AC95" s="366"/>
      <c r="AD95" s="357" t="s">
        <v>40</v>
      </c>
      <c r="AE95" s="368" t="s">
        <v>70</v>
      </c>
      <c r="AF95" s="370" t="str">
        <f t="shared" si="3"/>
        <v/>
      </c>
      <c r="AG95" s="372" t="s">
        <v>252</v>
      </c>
      <c r="AH95" s="375" t="str">
        <f t="shared" si="4"/>
        <v/>
      </c>
      <c r="AI95" s="381"/>
      <c r="AJ95" s="385"/>
      <c r="AK95" s="381"/>
      <c r="AL95" s="394"/>
    </row>
    <row r="96" spans="1:38" ht="36.75" customHeight="1">
      <c r="A96" s="296">
        <f t="shared" si="5"/>
        <v>85</v>
      </c>
      <c r="B96" s="301" t="str">
        <f>IF('(入力①) 基本情報入力シート'!C117="","",'(入力①) 基本情報入力シート'!C117)</f>
        <v/>
      </c>
      <c r="C96" s="306" t="str">
        <f>IF('(入力①) 基本情報入力シート'!D117="","",'(入力①) 基本情報入力シート'!D117)</f>
        <v/>
      </c>
      <c r="D96" s="306" t="str">
        <f>IF('(入力①) 基本情報入力シート'!E117="","",'(入力①) 基本情報入力シート'!E117)</f>
        <v/>
      </c>
      <c r="E96" s="306" t="str">
        <f>IF('(入力①) 基本情報入力シート'!F117="","",'(入力①) 基本情報入力シート'!F117)</f>
        <v/>
      </c>
      <c r="F96" s="306" t="str">
        <f>IF('(入力①) 基本情報入力シート'!G117="","",'(入力①) 基本情報入力シート'!G117)</f>
        <v/>
      </c>
      <c r="G96" s="306" t="str">
        <f>IF('(入力①) 基本情報入力シート'!H117="","",'(入力①) 基本情報入力シート'!H117)</f>
        <v/>
      </c>
      <c r="H96" s="306" t="str">
        <f>IF('(入力①) 基本情報入力シート'!I117="","",'(入力①) 基本情報入力シート'!I117)</f>
        <v/>
      </c>
      <c r="I96" s="306" t="str">
        <f>IF('(入力①) 基本情報入力シート'!J117="","",'(入力①) 基本情報入力シート'!J117)</f>
        <v/>
      </c>
      <c r="J96" s="306" t="str">
        <f>IF('(入力①) 基本情報入力シート'!K117="","",'(入力①) 基本情報入力シート'!K117)</f>
        <v/>
      </c>
      <c r="K96" s="313" t="str">
        <f>IF('(入力①) 基本情報入力シート'!L117="","",'(入力①) 基本情報入力シート'!L117)</f>
        <v/>
      </c>
      <c r="L96" s="317" t="str">
        <f>IF('(入力①) 基本情報入力シート'!M117="","",'(入力①) 基本情報入力シート'!M117)</f>
        <v/>
      </c>
      <c r="M96" s="317" t="str">
        <f>IF('(入力①) 基本情報入力シート'!R117="","",'(入力①) 基本情報入力シート'!R117)</f>
        <v/>
      </c>
      <c r="N96" s="317" t="str">
        <f>IF('(入力①) 基本情報入力シート'!W117="","",'(入力①) 基本情報入力シート'!W117)</f>
        <v/>
      </c>
      <c r="O96" s="296" t="str">
        <f>IF('(入力①) 基本情報入力シート'!X117="","",'(入力①) 基本情報入力シート'!X117)</f>
        <v/>
      </c>
      <c r="P96" s="333" t="str">
        <f>IF('(入力①) 基本情報入力シート'!Y117="","",'(入力①) 基本情報入力シート'!Y117)</f>
        <v/>
      </c>
      <c r="Q96" s="335"/>
      <c r="R96" s="204" t="str">
        <f>IF('(入力①) 基本情報入力シート'!Z117="","",'(入力①) 基本情報入力シート'!Z117)</f>
        <v/>
      </c>
      <c r="S96" s="208" t="str">
        <f>IF('(入力①) 基本情報入力シート'!AA117="","",'(入力①) 基本情報入力シート'!AA117)</f>
        <v/>
      </c>
      <c r="T96" s="346"/>
      <c r="U96" s="352" t="str">
        <f>IF(P96="","",VLOOKUP(P96,'【参考】数式用2'!$A$3:$C$36,3,FALSE))</f>
        <v/>
      </c>
      <c r="V96" s="357" t="s">
        <v>249</v>
      </c>
      <c r="W96" s="360"/>
      <c r="X96" s="362" t="s">
        <v>35</v>
      </c>
      <c r="Y96" s="360"/>
      <c r="Z96" s="364" t="s">
        <v>236</v>
      </c>
      <c r="AA96" s="366"/>
      <c r="AB96" s="357" t="s">
        <v>35</v>
      </c>
      <c r="AC96" s="366"/>
      <c r="AD96" s="357" t="s">
        <v>40</v>
      </c>
      <c r="AE96" s="368" t="s">
        <v>70</v>
      </c>
      <c r="AF96" s="370" t="str">
        <f t="shared" si="3"/>
        <v/>
      </c>
      <c r="AG96" s="372" t="s">
        <v>252</v>
      </c>
      <c r="AH96" s="375" t="str">
        <f t="shared" si="4"/>
        <v/>
      </c>
      <c r="AI96" s="381"/>
      <c r="AJ96" s="385"/>
      <c r="AK96" s="381"/>
      <c r="AL96" s="394"/>
    </row>
    <row r="97" spans="1:38" ht="36.75" customHeight="1">
      <c r="A97" s="296">
        <f t="shared" si="5"/>
        <v>86</v>
      </c>
      <c r="B97" s="301" t="str">
        <f>IF('(入力①) 基本情報入力シート'!C118="","",'(入力①) 基本情報入力シート'!C118)</f>
        <v/>
      </c>
      <c r="C97" s="306" t="str">
        <f>IF('(入力①) 基本情報入力シート'!D118="","",'(入力①) 基本情報入力シート'!D118)</f>
        <v/>
      </c>
      <c r="D97" s="306" t="str">
        <f>IF('(入力①) 基本情報入力シート'!E118="","",'(入力①) 基本情報入力シート'!E118)</f>
        <v/>
      </c>
      <c r="E97" s="306" t="str">
        <f>IF('(入力①) 基本情報入力シート'!F118="","",'(入力①) 基本情報入力シート'!F118)</f>
        <v/>
      </c>
      <c r="F97" s="306" t="str">
        <f>IF('(入力①) 基本情報入力シート'!G118="","",'(入力①) 基本情報入力シート'!G118)</f>
        <v/>
      </c>
      <c r="G97" s="306" t="str">
        <f>IF('(入力①) 基本情報入力シート'!H118="","",'(入力①) 基本情報入力シート'!H118)</f>
        <v/>
      </c>
      <c r="H97" s="306" t="str">
        <f>IF('(入力①) 基本情報入力シート'!I118="","",'(入力①) 基本情報入力シート'!I118)</f>
        <v/>
      </c>
      <c r="I97" s="306" t="str">
        <f>IF('(入力①) 基本情報入力シート'!J118="","",'(入力①) 基本情報入力シート'!J118)</f>
        <v/>
      </c>
      <c r="J97" s="306" t="str">
        <f>IF('(入力①) 基本情報入力シート'!K118="","",'(入力①) 基本情報入力シート'!K118)</f>
        <v/>
      </c>
      <c r="K97" s="313" t="str">
        <f>IF('(入力①) 基本情報入力シート'!L118="","",'(入力①) 基本情報入力シート'!L118)</f>
        <v/>
      </c>
      <c r="L97" s="317" t="str">
        <f>IF('(入力①) 基本情報入力シート'!M118="","",'(入力①) 基本情報入力シート'!M118)</f>
        <v/>
      </c>
      <c r="M97" s="317" t="str">
        <f>IF('(入力①) 基本情報入力シート'!R118="","",'(入力①) 基本情報入力シート'!R118)</f>
        <v/>
      </c>
      <c r="N97" s="317" t="str">
        <f>IF('(入力①) 基本情報入力シート'!W118="","",'(入力①) 基本情報入力シート'!W118)</f>
        <v/>
      </c>
      <c r="O97" s="296" t="str">
        <f>IF('(入力①) 基本情報入力シート'!X118="","",'(入力①) 基本情報入力シート'!X118)</f>
        <v/>
      </c>
      <c r="P97" s="333" t="str">
        <f>IF('(入力①) 基本情報入力シート'!Y118="","",'(入力①) 基本情報入力シート'!Y118)</f>
        <v/>
      </c>
      <c r="Q97" s="335"/>
      <c r="R97" s="204" t="str">
        <f>IF('(入力①) 基本情報入力シート'!Z118="","",'(入力①) 基本情報入力シート'!Z118)</f>
        <v/>
      </c>
      <c r="S97" s="208" t="str">
        <f>IF('(入力①) 基本情報入力シート'!AA118="","",'(入力①) 基本情報入力シート'!AA118)</f>
        <v/>
      </c>
      <c r="T97" s="346"/>
      <c r="U97" s="352" t="str">
        <f>IF(P97="","",VLOOKUP(P97,'【参考】数式用2'!$A$3:$C$36,3,FALSE))</f>
        <v/>
      </c>
      <c r="V97" s="357" t="s">
        <v>249</v>
      </c>
      <c r="W97" s="360"/>
      <c r="X97" s="362" t="s">
        <v>35</v>
      </c>
      <c r="Y97" s="360"/>
      <c r="Z97" s="364" t="s">
        <v>236</v>
      </c>
      <c r="AA97" s="366"/>
      <c r="AB97" s="357" t="s">
        <v>35</v>
      </c>
      <c r="AC97" s="366"/>
      <c r="AD97" s="357" t="s">
        <v>40</v>
      </c>
      <c r="AE97" s="368" t="s">
        <v>70</v>
      </c>
      <c r="AF97" s="370" t="str">
        <f t="shared" si="3"/>
        <v/>
      </c>
      <c r="AG97" s="372" t="s">
        <v>252</v>
      </c>
      <c r="AH97" s="375" t="str">
        <f t="shared" si="4"/>
        <v/>
      </c>
      <c r="AI97" s="381"/>
      <c r="AJ97" s="385"/>
      <c r="AK97" s="381"/>
      <c r="AL97" s="394"/>
    </row>
    <row r="98" spans="1:38" ht="36.75" customHeight="1">
      <c r="A98" s="296">
        <f t="shared" si="5"/>
        <v>87</v>
      </c>
      <c r="B98" s="301" t="str">
        <f>IF('(入力①) 基本情報入力シート'!C119="","",'(入力①) 基本情報入力シート'!C119)</f>
        <v/>
      </c>
      <c r="C98" s="306" t="str">
        <f>IF('(入力①) 基本情報入力シート'!D119="","",'(入力①) 基本情報入力シート'!D119)</f>
        <v/>
      </c>
      <c r="D98" s="306" t="str">
        <f>IF('(入力①) 基本情報入力シート'!E119="","",'(入力①) 基本情報入力シート'!E119)</f>
        <v/>
      </c>
      <c r="E98" s="306" t="str">
        <f>IF('(入力①) 基本情報入力シート'!F119="","",'(入力①) 基本情報入力シート'!F119)</f>
        <v/>
      </c>
      <c r="F98" s="306" t="str">
        <f>IF('(入力①) 基本情報入力シート'!G119="","",'(入力①) 基本情報入力シート'!G119)</f>
        <v/>
      </c>
      <c r="G98" s="306" t="str">
        <f>IF('(入力①) 基本情報入力シート'!H119="","",'(入力①) 基本情報入力シート'!H119)</f>
        <v/>
      </c>
      <c r="H98" s="306" t="str">
        <f>IF('(入力①) 基本情報入力シート'!I119="","",'(入力①) 基本情報入力シート'!I119)</f>
        <v/>
      </c>
      <c r="I98" s="306" t="str">
        <f>IF('(入力①) 基本情報入力シート'!J119="","",'(入力①) 基本情報入力シート'!J119)</f>
        <v/>
      </c>
      <c r="J98" s="306" t="str">
        <f>IF('(入力①) 基本情報入力シート'!K119="","",'(入力①) 基本情報入力シート'!K119)</f>
        <v/>
      </c>
      <c r="K98" s="313" t="str">
        <f>IF('(入力①) 基本情報入力シート'!L119="","",'(入力①) 基本情報入力シート'!L119)</f>
        <v/>
      </c>
      <c r="L98" s="317" t="str">
        <f>IF('(入力①) 基本情報入力シート'!M119="","",'(入力①) 基本情報入力シート'!M119)</f>
        <v/>
      </c>
      <c r="M98" s="317" t="str">
        <f>IF('(入力①) 基本情報入力シート'!R119="","",'(入力①) 基本情報入力シート'!R119)</f>
        <v/>
      </c>
      <c r="N98" s="317" t="str">
        <f>IF('(入力①) 基本情報入力シート'!W119="","",'(入力①) 基本情報入力シート'!W119)</f>
        <v/>
      </c>
      <c r="O98" s="296" t="str">
        <f>IF('(入力①) 基本情報入力シート'!X119="","",'(入力①) 基本情報入力シート'!X119)</f>
        <v/>
      </c>
      <c r="P98" s="333" t="str">
        <f>IF('(入力①) 基本情報入力シート'!Y119="","",'(入力①) 基本情報入力シート'!Y119)</f>
        <v/>
      </c>
      <c r="Q98" s="335"/>
      <c r="R98" s="204" t="str">
        <f>IF('(入力①) 基本情報入力シート'!Z119="","",'(入力①) 基本情報入力シート'!Z119)</f>
        <v/>
      </c>
      <c r="S98" s="208" t="str">
        <f>IF('(入力①) 基本情報入力シート'!AA119="","",'(入力①) 基本情報入力シート'!AA119)</f>
        <v/>
      </c>
      <c r="T98" s="346"/>
      <c r="U98" s="352" t="str">
        <f>IF(P98="","",VLOOKUP(P98,'【参考】数式用2'!$A$3:$C$36,3,FALSE))</f>
        <v/>
      </c>
      <c r="V98" s="357" t="s">
        <v>249</v>
      </c>
      <c r="W98" s="360"/>
      <c r="X98" s="362" t="s">
        <v>35</v>
      </c>
      <c r="Y98" s="360"/>
      <c r="Z98" s="364" t="s">
        <v>236</v>
      </c>
      <c r="AA98" s="366"/>
      <c r="AB98" s="357" t="s">
        <v>35</v>
      </c>
      <c r="AC98" s="366"/>
      <c r="AD98" s="357" t="s">
        <v>40</v>
      </c>
      <c r="AE98" s="368" t="s">
        <v>70</v>
      </c>
      <c r="AF98" s="370" t="str">
        <f t="shared" si="3"/>
        <v/>
      </c>
      <c r="AG98" s="372" t="s">
        <v>252</v>
      </c>
      <c r="AH98" s="375" t="str">
        <f t="shared" si="4"/>
        <v/>
      </c>
      <c r="AI98" s="381"/>
      <c r="AJ98" s="385"/>
      <c r="AK98" s="381"/>
      <c r="AL98" s="394"/>
    </row>
    <row r="99" spans="1:38" ht="36.75" customHeight="1">
      <c r="A99" s="296">
        <f t="shared" si="5"/>
        <v>88</v>
      </c>
      <c r="B99" s="301" t="str">
        <f>IF('(入力①) 基本情報入力シート'!C120="","",'(入力①) 基本情報入力シート'!C120)</f>
        <v/>
      </c>
      <c r="C99" s="306" t="str">
        <f>IF('(入力①) 基本情報入力シート'!D120="","",'(入力①) 基本情報入力シート'!D120)</f>
        <v/>
      </c>
      <c r="D99" s="306" t="str">
        <f>IF('(入力①) 基本情報入力シート'!E120="","",'(入力①) 基本情報入力シート'!E120)</f>
        <v/>
      </c>
      <c r="E99" s="306" t="str">
        <f>IF('(入力①) 基本情報入力シート'!F120="","",'(入力①) 基本情報入力シート'!F120)</f>
        <v/>
      </c>
      <c r="F99" s="306" t="str">
        <f>IF('(入力①) 基本情報入力シート'!G120="","",'(入力①) 基本情報入力シート'!G120)</f>
        <v/>
      </c>
      <c r="G99" s="306" t="str">
        <f>IF('(入力①) 基本情報入力シート'!H120="","",'(入力①) 基本情報入力シート'!H120)</f>
        <v/>
      </c>
      <c r="H99" s="306" t="str">
        <f>IF('(入力①) 基本情報入力シート'!I120="","",'(入力①) 基本情報入力シート'!I120)</f>
        <v/>
      </c>
      <c r="I99" s="306" t="str">
        <f>IF('(入力①) 基本情報入力シート'!J120="","",'(入力①) 基本情報入力シート'!J120)</f>
        <v/>
      </c>
      <c r="J99" s="306" t="str">
        <f>IF('(入力①) 基本情報入力シート'!K120="","",'(入力①) 基本情報入力シート'!K120)</f>
        <v/>
      </c>
      <c r="K99" s="313" t="str">
        <f>IF('(入力①) 基本情報入力シート'!L120="","",'(入力①) 基本情報入力シート'!L120)</f>
        <v/>
      </c>
      <c r="L99" s="317" t="str">
        <f>IF('(入力①) 基本情報入力シート'!M120="","",'(入力①) 基本情報入力シート'!M120)</f>
        <v/>
      </c>
      <c r="M99" s="317" t="str">
        <f>IF('(入力①) 基本情報入力シート'!R120="","",'(入力①) 基本情報入力シート'!R120)</f>
        <v/>
      </c>
      <c r="N99" s="317" t="str">
        <f>IF('(入力①) 基本情報入力シート'!W120="","",'(入力①) 基本情報入力シート'!W120)</f>
        <v/>
      </c>
      <c r="O99" s="296" t="str">
        <f>IF('(入力①) 基本情報入力シート'!X120="","",'(入力①) 基本情報入力シート'!X120)</f>
        <v/>
      </c>
      <c r="P99" s="333" t="str">
        <f>IF('(入力①) 基本情報入力シート'!Y120="","",'(入力①) 基本情報入力シート'!Y120)</f>
        <v/>
      </c>
      <c r="Q99" s="335"/>
      <c r="R99" s="204" t="str">
        <f>IF('(入力①) 基本情報入力シート'!Z120="","",'(入力①) 基本情報入力シート'!Z120)</f>
        <v/>
      </c>
      <c r="S99" s="208" t="str">
        <f>IF('(入力①) 基本情報入力シート'!AA120="","",'(入力①) 基本情報入力シート'!AA120)</f>
        <v/>
      </c>
      <c r="T99" s="346"/>
      <c r="U99" s="352" t="str">
        <f>IF(P99="","",VLOOKUP(P99,'【参考】数式用2'!$A$3:$C$36,3,FALSE))</f>
        <v/>
      </c>
      <c r="V99" s="357" t="s">
        <v>249</v>
      </c>
      <c r="W99" s="360"/>
      <c r="X99" s="362" t="s">
        <v>35</v>
      </c>
      <c r="Y99" s="360"/>
      <c r="Z99" s="364" t="s">
        <v>236</v>
      </c>
      <c r="AA99" s="366"/>
      <c r="AB99" s="357" t="s">
        <v>35</v>
      </c>
      <c r="AC99" s="366"/>
      <c r="AD99" s="357" t="s">
        <v>40</v>
      </c>
      <c r="AE99" s="368" t="s">
        <v>70</v>
      </c>
      <c r="AF99" s="370" t="str">
        <f t="shared" si="3"/>
        <v/>
      </c>
      <c r="AG99" s="372" t="s">
        <v>252</v>
      </c>
      <c r="AH99" s="375" t="str">
        <f t="shared" si="4"/>
        <v/>
      </c>
      <c r="AI99" s="381"/>
      <c r="AJ99" s="385"/>
      <c r="AK99" s="381"/>
      <c r="AL99" s="394"/>
    </row>
    <row r="100" spans="1:38" ht="36.75" customHeight="1">
      <c r="A100" s="296">
        <f t="shared" si="5"/>
        <v>89</v>
      </c>
      <c r="B100" s="301" t="str">
        <f>IF('(入力①) 基本情報入力シート'!C121="","",'(入力①) 基本情報入力シート'!C121)</f>
        <v/>
      </c>
      <c r="C100" s="306" t="str">
        <f>IF('(入力①) 基本情報入力シート'!D121="","",'(入力①) 基本情報入力シート'!D121)</f>
        <v/>
      </c>
      <c r="D100" s="306" t="str">
        <f>IF('(入力①) 基本情報入力シート'!E121="","",'(入力①) 基本情報入力シート'!E121)</f>
        <v/>
      </c>
      <c r="E100" s="306" t="str">
        <f>IF('(入力①) 基本情報入力シート'!F121="","",'(入力①) 基本情報入力シート'!F121)</f>
        <v/>
      </c>
      <c r="F100" s="306" t="str">
        <f>IF('(入力①) 基本情報入力シート'!G121="","",'(入力①) 基本情報入力シート'!G121)</f>
        <v/>
      </c>
      <c r="G100" s="306" t="str">
        <f>IF('(入力①) 基本情報入力シート'!H121="","",'(入力①) 基本情報入力シート'!H121)</f>
        <v/>
      </c>
      <c r="H100" s="306" t="str">
        <f>IF('(入力①) 基本情報入力シート'!I121="","",'(入力①) 基本情報入力シート'!I121)</f>
        <v/>
      </c>
      <c r="I100" s="306" t="str">
        <f>IF('(入力①) 基本情報入力シート'!J121="","",'(入力①) 基本情報入力シート'!J121)</f>
        <v/>
      </c>
      <c r="J100" s="306" t="str">
        <f>IF('(入力①) 基本情報入力シート'!K121="","",'(入力①) 基本情報入力シート'!K121)</f>
        <v/>
      </c>
      <c r="K100" s="313" t="str">
        <f>IF('(入力①) 基本情報入力シート'!L121="","",'(入力①) 基本情報入力シート'!L121)</f>
        <v/>
      </c>
      <c r="L100" s="317" t="str">
        <f>IF('(入力①) 基本情報入力シート'!M121="","",'(入力①) 基本情報入力シート'!M121)</f>
        <v/>
      </c>
      <c r="M100" s="317" t="str">
        <f>IF('(入力①) 基本情報入力シート'!R121="","",'(入力①) 基本情報入力シート'!R121)</f>
        <v/>
      </c>
      <c r="N100" s="317" t="str">
        <f>IF('(入力①) 基本情報入力シート'!W121="","",'(入力①) 基本情報入力シート'!W121)</f>
        <v/>
      </c>
      <c r="O100" s="296" t="str">
        <f>IF('(入力①) 基本情報入力シート'!X121="","",'(入力①) 基本情報入力シート'!X121)</f>
        <v/>
      </c>
      <c r="P100" s="333" t="str">
        <f>IF('(入力①) 基本情報入力シート'!Y121="","",'(入力①) 基本情報入力シート'!Y121)</f>
        <v/>
      </c>
      <c r="Q100" s="335"/>
      <c r="R100" s="204" t="str">
        <f>IF('(入力①) 基本情報入力シート'!Z121="","",'(入力①) 基本情報入力シート'!Z121)</f>
        <v/>
      </c>
      <c r="S100" s="208" t="str">
        <f>IF('(入力①) 基本情報入力シート'!AA121="","",'(入力①) 基本情報入力シート'!AA121)</f>
        <v/>
      </c>
      <c r="T100" s="346"/>
      <c r="U100" s="352" t="str">
        <f>IF(P100="","",VLOOKUP(P100,'【参考】数式用2'!$A$3:$C$36,3,FALSE))</f>
        <v/>
      </c>
      <c r="V100" s="357" t="s">
        <v>249</v>
      </c>
      <c r="W100" s="360"/>
      <c r="X100" s="362" t="s">
        <v>35</v>
      </c>
      <c r="Y100" s="360"/>
      <c r="Z100" s="364" t="s">
        <v>236</v>
      </c>
      <c r="AA100" s="366"/>
      <c r="AB100" s="357" t="s">
        <v>35</v>
      </c>
      <c r="AC100" s="366"/>
      <c r="AD100" s="357" t="s">
        <v>40</v>
      </c>
      <c r="AE100" s="368" t="s">
        <v>70</v>
      </c>
      <c r="AF100" s="370" t="str">
        <f t="shared" si="3"/>
        <v/>
      </c>
      <c r="AG100" s="372" t="s">
        <v>252</v>
      </c>
      <c r="AH100" s="375" t="str">
        <f t="shared" si="4"/>
        <v/>
      </c>
      <c r="AI100" s="381"/>
      <c r="AJ100" s="385"/>
      <c r="AK100" s="381"/>
      <c r="AL100" s="394"/>
    </row>
    <row r="101" spans="1:38" ht="36.75" customHeight="1">
      <c r="A101" s="296">
        <f t="shared" si="5"/>
        <v>90</v>
      </c>
      <c r="B101" s="301" t="str">
        <f>IF('(入力①) 基本情報入力シート'!C122="","",'(入力①) 基本情報入力シート'!C122)</f>
        <v/>
      </c>
      <c r="C101" s="306" t="str">
        <f>IF('(入力①) 基本情報入力シート'!D122="","",'(入力①) 基本情報入力シート'!D122)</f>
        <v/>
      </c>
      <c r="D101" s="306" t="str">
        <f>IF('(入力①) 基本情報入力シート'!E122="","",'(入力①) 基本情報入力シート'!E122)</f>
        <v/>
      </c>
      <c r="E101" s="306" t="str">
        <f>IF('(入力①) 基本情報入力シート'!F122="","",'(入力①) 基本情報入力シート'!F122)</f>
        <v/>
      </c>
      <c r="F101" s="306" t="str">
        <f>IF('(入力①) 基本情報入力シート'!G122="","",'(入力①) 基本情報入力シート'!G122)</f>
        <v/>
      </c>
      <c r="G101" s="306" t="str">
        <f>IF('(入力①) 基本情報入力シート'!H122="","",'(入力①) 基本情報入力シート'!H122)</f>
        <v/>
      </c>
      <c r="H101" s="306" t="str">
        <f>IF('(入力①) 基本情報入力シート'!I122="","",'(入力①) 基本情報入力シート'!I122)</f>
        <v/>
      </c>
      <c r="I101" s="306" t="str">
        <f>IF('(入力①) 基本情報入力シート'!J122="","",'(入力①) 基本情報入力シート'!J122)</f>
        <v/>
      </c>
      <c r="J101" s="306" t="str">
        <f>IF('(入力①) 基本情報入力シート'!K122="","",'(入力①) 基本情報入力シート'!K122)</f>
        <v/>
      </c>
      <c r="K101" s="313" t="str">
        <f>IF('(入力①) 基本情報入力シート'!L122="","",'(入力①) 基本情報入力シート'!L122)</f>
        <v/>
      </c>
      <c r="L101" s="317" t="str">
        <f>IF('(入力①) 基本情報入力シート'!M122="","",'(入力①) 基本情報入力シート'!M122)</f>
        <v/>
      </c>
      <c r="M101" s="317" t="str">
        <f>IF('(入力①) 基本情報入力シート'!R122="","",'(入力①) 基本情報入力シート'!R122)</f>
        <v/>
      </c>
      <c r="N101" s="317" t="str">
        <f>IF('(入力①) 基本情報入力シート'!W122="","",'(入力①) 基本情報入力シート'!W122)</f>
        <v/>
      </c>
      <c r="O101" s="296" t="str">
        <f>IF('(入力①) 基本情報入力シート'!X122="","",'(入力①) 基本情報入力シート'!X122)</f>
        <v/>
      </c>
      <c r="P101" s="333" t="str">
        <f>IF('(入力①) 基本情報入力シート'!Y122="","",'(入力①) 基本情報入力シート'!Y122)</f>
        <v/>
      </c>
      <c r="Q101" s="335"/>
      <c r="R101" s="204" t="str">
        <f>IF('(入力①) 基本情報入力シート'!Z122="","",'(入力①) 基本情報入力シート'!Z122)</f>
        <v/>
      </c>
      <c r="S101" s="208" t="str">
        <f>IF('(入力①) 基本情報入力シート'!AA122="","",'(入力①) 基本情報入力シート'!AA122)</f>
        <v/>
      </c>
      <c r="T101" s="346"/>
      <c r="U101" s="352" t="str">
        <f>IF(P101="","",VLOOKUP(P101,'【参考】数式用2'!$A$3:$C$36,3,FALSE))</f>
        <v/>
      </c>
      <c r="V101" s="357" t="s">
        <v>249</v>
      </c>
      <c r="W101" s="360"/>
      <c r="X101" s="362" t="s">
        <v>35</v>
      </c>
      <c r="Y101" s="360"/>
      <c r="Z101" s="364" t="s">
        <v>236</v>
      </c>
      <c r="AA101" s="366"/>
      <c r="AB101" s="357" t="s">
        <v>35</v>
      </c>
      <c r="AC101" s="366"/>
      <c r="AD101" s="357" t="s">
        <v>40</v>
      </c>
      <c r="AE101" s="368" t="s">
        <v>70</v>
      </c>
      <c r="AF101" s="370" t="str">
        <f t="shared" si="3"/>
        <v/>
      </c>
      <c r="AG101" s="372" t="s">
        <v>252</v>
      </c>
      <c r="AH101" s="375" t="str">
        <f t="shared" si="4"/>
        <v/>
      </c>
      <c r="AI101" s="381"/>
      <c r="AJ101" s="385"/>
      <c r="AK101" s="381"/>
      <c r="AL101" s="394"/>
    </row>
    <row r="102" spans="1:38" ht="36.75" customHeight="1">
      <c r="A102" s="296">
        <f t="shared" si="5"/>
        <v>91</v>
      </c>
      <c r="B102" s="301" t="str">
        <f>IF('(入力①) 基本情報入力シート'!C123="","",'(入力①) 基本情報入力シート'!C123)</f>
        <v/>
      </c>
      <c r="C102" s="306" t="str">
        <f>IF('(入力①) 基本情報入力シート'!D123="","",'(入力①) 基本情報入力シート'!D123)</f>
        <v/>
      </c>
      <c r="D102" s="306" t="str">
        <f>IF('(入力①) 基本情報入力シート'!E123="","",'(入力①) 基本情報入力シート'!E123)</f>
        <v/>
      </c>
      <c r="E102" s="306" t="str">
        <f>IF('(入力①) 基本情報入力シート'!F123="","",'(入力①) 基本情報入力シート'!F123)</f>
        <v/>
      </c>
      <c r="F102" s="306" t="str">
        <f>IF('(入力①) 基本情報入力シート'!G123="","",'(入力①) 基本情報入力シート'!G123)</f>
        <v/>
      </c>
      <c r="G102" s="306" t="str">
        <f>IF('(入力①) 基本情報入力シート'!H123="","",'(入力①) 基本情報入力シート'!H123)</f>
        <v/>
      </c>
      <c r="H102" s="306" t="str">
        <f>IF('(入力①) 基本情報入力シート'!I123="","",'(入力①) 基本情報入力シート'!I123)</f>
        <v/>
      </c>
      <c r="I102" s="306" t="str">
        <f>IF('(入力①) 基本情報入力シート'!J123="","",'(入力①) 基本情報入力シート'!J123)</f>
        <v/>
      </c>
      <c r="J102" s="306" t="str">
        <f>IF('(入力①) 基本情報入力シート'!K123="","",'(入力①) 基本情報入力シート'!K123)</f>
        <v/>
      </c>
      <c r="K102" s="313" t="str">
        <f>IF('(入力①) 基本情報入力シート'!L123="","",'(入力①) 基本情報入力シート'!L123)</f>
        <v/>
      </c>
      <c r="L102" s="317" t="str">
        <f>IF('(入力①) 基本情報入力シート'!M123="","",'(入力①) 基本情報入力シート'!M123)</f>
        <v/>
      </c>
      <c r="M102" s="317" t="str">
        <f>IF('(入力①) 基本情報入力シート'!R123="","",'(入力①) 基本情報入力シート'!R123)</f>
        <v/>
      </c>
      <c r="N102" s="317" t="str">
        <f>IF('(入力①) 基本情報入力シート'!W123="","",'(入力①) 基本情報入力シート'!W123)</f>
        <v/>
      </c>
      <c r="O102" s="296" t="str">
        <f>IF('(入力①) 基本情報入力シート'!X123="","",'(入力①) 基本情報入力シート'!X123)</f>
        <v/>
      </c>
      <c r="P102" s="333" t="str">
        <f>IF('(入力①) 基本情報入力シート'!Y123="","",'(入力①) 基本情報入力シート'!Y123)</f>
        <v/>
      </c>
      <c r="Q102" s="335"/>
      <c r="R102" s="204" t="str">
        <f>IF('(入力①) 基本情報入力シート'!Z123="","",'(入力①) 基本情報入力シート'!Z123)</f>
        <v/>
      </c>
      <c r="S102" s="208" t="str">
        <f>IF('(入力①) 基本情報入力シート'!AA123="","",'(入力①) 基本情報入力シート'!AA123)</f>
        <v/>
      </c>
      <c r="T102" s="346"/>
      <c r="U102" s="352" t="str">
        <f>IF(P102="","",VLOOKUP(P102,'【参考】数式用2'!$A$3:$C$36,3,FALSE))</f>
        <v/>
      </c>
      <c r="V102" s="357" t="s">
        <v>249</v>
      </c>
      <c r="W102" s="360"/>
      <c r="X102" s="362" t="s">
        <v>35</v>
      </c>
      <c r="Y102" s="360"/>
      <c r="Z102" s="364" t="s">
        <v>236</v>
      </c>
      <c r="AA102" s="366"/>
      <c r="AB102" s="357" t="s">
        <v>35</v>
      </c>
      <c r="AC102" s="366"/>
      <c r="AD102" s="357" t="s">
        <v>40</v>
      </c>
      <c r="AE102" s="368" t="s">
        <v>70</v>
      </c>
      <c r="AF102" s="370" t="str">
        <f t="shared" si="3"/>
        <v/>
      </c>
      <c r="AG102" s="372" t="s">
        <v>252</v>
      </c>
      <c r="AH102" s="375" t="str">
        <f t="shared" si="4"/>
        <v/>
      </c>
      <c r="AI102" s="381"/>
      <c r="AJ102" s="385"/>
      <c r="AK102" s="381"/>
      <c r="AL102" s="394"/>
    </row>
    <row r="103" spans="1:38" ht="36.75" customHeight="1">
      <c r="A103" s="296">
        <f t="shared" si="5"/>
        <v>92</v>
      </c>
      <c r="B103" s="301" t="str">
        <f>IF('(入力①) 基本情報入力シート'!C124="","",'(入力①) 基本情報入力シート'!C124)</f>
        <v/>
      </c>
      <c r="C103" s="306" t="str">
        <f>IF('(入力①) 基本情報入力シート'!D124="","",'(入力①) 基本情報入力シート'!D124)</f>
        <v/>
      </c>
      <c r="D103" s="306" t="str">
        <f>IF('(入力①) 基本情報入力シート'!E124="","",'(入力①) 基本情報入力シート'!E124)</f>
        <v/>
      </c>
      <c r="E103" s="306" t="str">
        <f>IF('(入力①) 基本情報入力シート'!F124="","",'(入力①) 基本情報入力シート'!F124)</f>
        <v/>
      </c>
      <c r="F103" s="306" t="str">
        <f>IF('(入力①) 基本情報入力シート'!G124="","",'(入力①) 基本情報入力シート'!G124)</f>
        <v/>
      </c>
      <c r="G103" s="306" t="str">
        <f>IF('(入力①) 基本情報入力シート'!H124="","",'(入力①) 基本情報入力シート'!H124)</f>
        <v/>
      </c>
      <c r="H103" s="306" t="str">
        <f>IF('(入力①) 基本情報入力シート'!I124="","",'(入力①) 基本情報入力シート'!I124)</f>
        <v/>
      </c>
      <c r="I103" s="306" t="str">
        <f>IF('(入力①) 基本情報入力シート'!J124="","",'(入力①) 基本情報入力シート'!J124)</f>
        <v/>
      </c>
      <c r="J103" s="306" t="str">
        <f>IF('(入力①) 基本情報入力シート'!K124="","",'(入力①) 基本情報入力シート'!K124)</f>
        <v/>
      </c>
      <c r="K103" s="313" t="str">
        <f>IF('(入力①) 基本情報入力シート'!L124="","",'(入力①) 基本情報入力シート'!L124)</f>
        <v/>
      </c>
      <c r="L103" s="317" t="str">
        <f>IF('(入力①) 基本情報入力シート'!M124="","",'(入力①) 基本情報入力シート'!M124)</f>
        <v/>
      </c>
      <c r="M103" s="317" t="str">
        <f>IF('(入力①) 基本情報入力シート'!R124="","",'(入力①) 基本情報入力シート'!R124)</f>
        <v/>
      </c>
      <c r="N103" s="317" t="str">
        <f>IF('(入力①) 基本情報入力シート'!W124="","",'(入力①) 基本情報入力シート'!W124)</f>
        <v/>
      </c>
      <c r="O103" s="296" t="str">
        <f>IF('(入力①) 基本情報入力シート'!X124="","",'(入力①) 基本情報入力シート'!X124)</f>
        <v/>
      </c>
      <c r="P103" s="333" t="str">
        <f>IF('(入力①) 基本情報入力シート'!Y124="","",'(入力①) 基本情報入力シート'!Y124)</f>
        <v/>
      </c>
      <c r="Q103" s="335"/>
      <c r="R103" s="204" t="str">
        <f>IF('(入力①) 基本情報入力シート'!Z124="","",'(入力①) 基本情報入力シート'!Z124)</f>
        <v/>
      </c>
      <c r="S103" s="208" t="str">
        <f>IF('(入力①) 基本情報入力シート'!AA124="","",'(入力①) 基本情報入力シート'!AA124)</f>
        <v/>
      </c>
      <c r="T103" s="346"/>
      <c r="U103" s="352" t="str">
        <f>IF(P103="","",VLOOKUP(P103,'【参考】数式用2'!$A$3:$C$36,3,FALSE))</f>
        <v/>
      </c>
      <c r="V103" s="357" t="s">
        <v>249</v>
      </c>
      <c r="W103" s="360"/>
      <c r="X103" s="362" t="s">
        <v>35</v>
      </c>
      <c r="Y103" s="360"/>
      <c r="Z103" s="364" t="s">
        <v>236</v>
      </c>
      <c r="AA103" s="366"/>
      <c r="AB103" s="357" t="s">
        <v>35</v>
      </c>
      <c r="AC103" s="366"/>
      <c r="AD103" s="357" t="s">
        <v>40</v>
      </c>
      <c r="AE103" s="368" t="s">
        <v>70</v>
      </c>
      <c r="AF103" s="370" t="str">
        <f t="shared" si="3"/>
        <v/>
      </c>
      <c r="AG103" s="372" t="s">
        <v>252</v>
      </c>
      <c r="AH103" s="375" t="str">
        <f t="shared" si="4"/>
        <v/>
      </c>
      <c r="AI103" s="381"/>
      <c r="AJ103" s="385"/>
      <c r="AK103" s="381"/>
      <c r="AL103" s="394"/>
    </row>
    <row r="104" spans="1:38" ht="36.75" customHeight="1">
      <c r="A104" s="296">
        <f t="shared" si="5"/>
        <v>93</v>
      </c>
      <c r="B104" s="301" t="str">
        <f>IF('(入力①) 基本情報入力シート'!C125="","",'(入力①) 基本情報入力シート'!C125)</f>
        <v/>
      </c>
      <c r="C104" s="306" t="str">
        <f>IF('(入力①) 基本情報入力シート'!D125="","",'(入力①) 基本情報入力シート'!D125)</f>
        <v/>
      </c>
      <c r="D104" s="306" t="str">
        <f>IF('(入力①) 基本情報入力シート'!E125="","",'(入力①) 基本情報入力シート'!E125)</f>
        <v/>
      </c>
      <c r="E104" s="306" t="str">
        <f>IF('(入力①) 基本情報入力シート'!F125="","",'(入力①) 基本情報入力シート'!F125)</f>
        <v/>
      </c>
      <c r="F104" s="306" t="str">
        <f>IF('(入力①) 基本情報入力シート'!G125="","",'(入力①) 基本情報入力シート'!G125)</f>
        <v/>
      </c>
      <c r="G104" s="306" t="str">
        <f>IF('(入力①) 基本情報入力シート'!H125="","",'(入力①) 基本情報入力シート'!H125)</f>
        <v/>
      </c>
      <c r="H104" s="306" t="str">
        <f>IF('(入力①) 基本情報入力シート'!I125="","",'(入力①) 基本情報入力シート'!I125)</f>
        <v/>
      </c>
      <c r="I104" s="306" t="str">
        <f>IF('(入力①) 基本情報入力シート'!J125="","",'(入力①) 基本情報入力シート'!J125)</f>
        <v/>
      </c>
      <c r="J104" s="306" t="str">
        <f>IF('(入力①) 基本情報入力シート'!K125="","",'(入力①) 基本情報入力シート'!K125)</f>
        <v/>
      </c>
      <c r="K104" s="313" t="str">
        <f>IF('(入力①) 基本情報入力シート'!L125="","",'(入力①) 基本情報入力シート'!L125)</f>
        <v/>
      </c>
      <c r="L104" s="317" t="str">
        <f>IF('(入力①) 基本情報入力シート'!M125="","",'(入力①) 基本情報入力シート'!M125)</f>
        <v/>
      </c>
      <c r="M104" s="317" t="str">
        <f>IF('(入力①) 基本情報入力シート'!R125="","",'(入力①) 基本情報入力シート'!R125)</f>
        <v/>
      </c>
      <c r="N104" s="317" t="str">
        <f>IF('(入力①) 基本情報入力シート'!W125="","",'(入力①) 基本情報入力シート'!W125)</f>
        <v/>
      </c>
      <c r="O104" s="296" t="str">
        <f>IF('(入力①) 基本情報入力シート'!X125="","",'(入力①) 基本情報入力シート'!X125)</f>
        <v/>
      </c>
      <c r="P104" s="333" t="str">
        <f>IF('(入力①) 基本情報入力シート'!Y125="","",'(入力①) 基本情報入力シート'!Y125)</f>
        <v/>
      </c>
      <c r="Q104" s="335"/>
      <c r="R104" s="204" t="str">
        <f>IF('(入力①) 基本情報入力シート'!Z125="","",'(入力①) 基本情報入力シート'!Z125)</f>
        <v/>
      </c>
      <c r="S104" s="208" t="str">
        <f>IF('(入力①) 基本情報入力シート'!AA125="","",'(入力①) 基本情報入力シート'!AA125)</f>
        <v/>
      </c>
      <c r="T104" s="346"/>
      <c r="U104" s="352" t="str">
        <f>IF(P104="","",VLOOKUP(P104,'【参考】数式用2'!$A$3:$C$36,3,FALSE))</f>
        <v/>
      </c>
      <c r="V104" s="357" t="s">
        <v>249</v>
      </c>
      <c r="W104" s="360"/>
      <c r="X104" s="362" t="s">
        <v>35</v>
      </c>
      <c r="Y104" s="360"/>
      <c r="Z104" s="364" t="s">
        <v>236</v>
      </c>
      <c r="AA104" s="366"/>
      <c r="AB104" s="357" t="s">
        <v>35</v>
      </c>
      <c r="AC104" s="366"/>
      <c r="AD104" s="357" t="s">
        <v>40</v>
      </c>
      <c r="AE104" s="368" t="s">
        <v>70</v>
      </c>
      <c r="AF104" s="370" t="str">
        <f t="shared" si="3"/>
        <v/>
      </c>
      <c r="AG104" s="372" t="s">
        <v>252</v>
      </c>
      <c r="AH104" s="375" t="str">
        <f t="shared" si="4"/>
        <v/>
      </c>
      <c r="AI104" s="381"/>
      <c r="AJ104" s="385"/>
      <c r="AK104" s="381"/>
      <c r="AL104" s="394"/>
    </row>
    <row r="105" spans="1:38" ht="36.75" customHeight="1">
      <c r="A105" s="296">
        <f t="shared" si="5"/>
        <v>94</v>
      </c>
      <c r="B105" s="301" t="str">
        <f>IF('(入力①) 基本情報入力シート'!C126="","",'(入力①) 基本情報入力シート'!C126)</f>
        <v/>
      </c>
      <c r="C105" s="306" t="str">
        <f>IF('(入力①) 基本情報入力シート'!D126="","",'(入力①) 基本情報入力シート'!D126)</f>
        <v/>
      </c>
      <c r="D105" s="306" t="str">
        <f>IF('(入力①) 基本情報入力シート'!E126="","",'(入力①) 基本情報入力シート'!E126)</f>
        <v/>
      </c>
      <c r="E105" s="306" t="str">
        <f>IF('(入力①) 基本情報入力シート'!F126="","",'(入力①) 基本情報入力シート'!F126)</f>
        <v/>
      </c>
      <c r="F105" s="306" t="str">
        <f>IF('(入力①) 基本情報入力シート'!G126="","",'(入力①) 基本情報入力シート'!G126)</f>
        <v/>
      </c>
      <c r="G105" s="306" t="str">
        <f>IF('(入力①) 基本情報入力シート'!H126="","",'(入力①) 基本情報入力シート'!H126)</f>
        <v/>
      </c>
      <c r="H105" s="306" t="str">
        <f>IF('(入力①) 基本情報入力シート'!I126="","",'(入力①) 基本情報入力シート'!I126)</f>
        <v/>
      </c>
      <c r="I105" s="306" t="str">
        <f>IF('(入力①) 基本情報入力シート'!J126="","",'(入力①) 基本情報入力シート'!J126)</f>
        <v/>
      </c>
      <c r="J105" s="306" t="str">
        <f>IF('(入力①) 基本情報入力シート'!K126="","",'(入力①) 基本情報入力シート'!K126)</f>
        <v/>
      </c>
      <c r="K105" s="313" t="str">
        <f>IF('(入力①) 基本情報入力シート'!L126="","",'(入力①) 基本情報入力シート'!L126)</f>
        <v/>
      </c>
      <c r="L105" s="317" t="str">
        <f>IF('(入力①) 基本情報入力シート'!M126="","",'(入力①) 基本情報入力シート'!M126)</f>
        <v/>
      </c>
      <c r="M105" s="317" t="str">
        <f>IF('(入力①) 基本情報入力シート'!R126="","",'(入力①) 基本情報入力シート'!R126)</f>
        <v/>
      </c>
      <c r="N105" s="317" t="str">
        <f>IF('(入力①) 基本情報入力シート'!W126="","",'(入力①) 基本情報入力シート'!W126)</f>
        <v/>
      </c>
      <c r="O105" s="296" t="str">
        <f>IF('(入力①) 基本情報入力シート'!X126="","",'(入力①) 基本情報入力シート'!X126)</f>
        <v/>
      </c>
      <c r="P105" s="333" t="str">
        <f>IF('(入力①) 基本情報入力シート'!Y126="","",'(入力①) 基本情報入力シート'!Y126)</f>
        <v/>
      </c>
      <c r="Q105" s="335"/>
      <c r="R105" s="204" t="str">
        <f>IF('(入力①) 基本情報入力シート'!Z126="","",'(入力①) 基本情報入力シート'!Z126)</f>
        <v/>
      </c>
      <c r="S105" s="208" t="str">
        <f>IF('(入力①) 基本情報入力シート'!AA126="","",'(入力①) 基本情報入力シート'!AA126)</f>
        <v/>
      </c>
      <c r="T105" s="346"/>
      <c r="U105" s="352" t="str">
        <f>IF(P105="","",VLOOKUP(P105,'【参考】数式用2'!$A$3:$C$36,3,FALSE))</f>
        <v/>
      </c>
      <c r="V105" s="357" t="s">
        <v>249</v>
      </c>
      <c r="W105" s="360"/>
      <c r="X105" s="362" t="s">
        <v>35</v>
      </c>
      <c r="Y105" s="360"/>
      <c r="Z105" s="364" t="s">
        <v>236</v>
      </c>
      <c r="AA105" s="366"/>
      <c r="AB105" s="357" t="s">
        <v>35</v>
      </c>
      <c r="AC105" s="366"/>
      <c r="AD105" s="357" t="s">
        <v>40</v>
      </c>
      <c r="AE105" s="368" t="s">
        <v>70</v>
      </c>
      <c r="AF105" s="370" t="str">
        <f t="shared" si="3"/>
        <v/>
      </c>
      <c r="AG105" s="372" t="s">
        <v>252</v>
      </c>
      <c r="AH105" s="375" t="str">
        <f t="shared" si="4"/>
        <v/>
      </c>
      <c r="AI105" s="381"/>
      <c r="AJ105" s="385"/>
      <c r="AK105" s="381"/>
      <c r="AL105" s="394"/>
    </row>
    <row r="106" spans="1:38" ht="36.75" customHeight="1">
      <c r="A106" s="296">
        <f t="shared" si="5"/>
        <v>95</v>
      </c>
      <c r="B106" s="301" t="str">
        <f>IF('(入力①) 基本情報入力シート'!C127="","",'(入力①) 基本情報入力シート'!C127)</f>
        <v/>
      </c>
      <c r="C106" s="306" t="str">
        <f>IF('(入力①) 基本情報入力シート'!D127="","",'(入力①) 基本情報入力シート'!D127)</f>
        <v/>
      </c>
      <c r="D106" s="306" t="str">
        <f>IF('(入力①) 基本情報入力シート'!E127="","",'(入力①) 基本情報入力シート'!E127)</f>
        <v/>
      </c>
      <c r="E106" s="306" t="str">
        <f>IF('(入力①) 基本情報入力シート'!F127="","",'(入力①) 基本情報入力シート'!F127)</f>
        <v/>
      </c>
      <c r="F106" s="306" t="str">
        <f>IF('(入力①) 基本情報入力シート'!G127="","",'(入力①) 基本情報入力シート'!G127)</f>
        <v/>
      </c>
      <c r="G106" s="306" t="str">
        <f>IF('(入力①) 基本情報入力シート'!H127="","",'(入力①) 基本情報入力シート'!H127)</f>
        <v/>
      </c>
      <c r="H106" s="306" t="str">
        <f>IF('(入力①) 基本情報入力シート'!I127="","",'(入力①) 基本情報入力シート'!I127)</f>
        <v/>
      </c>
      <c r="I106" s="306" t="str">
        <f>IF('(入力①) 基本情報入力シート'!J127="","",'(入力①) 基本情報入力シート'!J127)</f>
        <v/>
      </c>
      <c r="J106" s="306" t="str">
        <f>IF('(入力①) 基本情報入力シート'!K127="","",'(入力①) 基本情報入力シート'!K127)</f>
        <v/>
      </c>
      <c r="K106" s="313" t="str">
        <f>IF('(入力①) 基本情報入力シート'!L127="","",'(入力①) 基本情報入力シート'!L127)</f>
        <v/>
      </c>
      <c r="L106" s="317" t="str">
        <f>IF('(入力①) 基本情報入力シート'!M127="","",'(入力①) 基本情報入力シート'!M127)</f>
        <v/>
      </c>
      <c r="M106" s="317" t="str">
        <f>IF('(入力①) 基本情報入力シート'!R127="","",'(入力①) 基本情報入力シート'!R127)</f>
        <v/>
      </c>
      <c r="N106" s="317" t="str">
        <f>IF('(入力①) 基本情報入力シート'!W127="","",'(入力①) 基本情報入力シート'!W127)</f>
        <v/>
      </c>
      <c r="O106" s="296" t="str">
        <f>IF('(入力①) 基本情報入力シート'!X127="","",'(入力①) 基本情報入力シート'!X127)</f>
        <v/>
      </c>
      <c r="P106" s="333" t="str">
        <f>IF('(入力①) 基本情報入力シート'!Y127="","",'(入力①) 基本情報入力シート'!Y127)</f>
        <v/>
      </c>
      <c r="Q106" s="335"/>
      <c r="R106" s="204" t="str">
        <f>IF('(入力①) 基本情報入力シート'!Z127="","",'(入力①) 基本情報入力シート'!Z127)</f>
        <v/>
      </c>
      <c r="S106" s="208" t="str">
        <f>IF('(入力①) 基本情報入力シート'!AA127="","",'(入力①) 基本情報入力シート'!AA127)</f>
        <v/>
      </c>
      <c r="T106" s="346"/>
      <c r="U106" s="352" t="str">
        <f>IF(P106="","",VLOOKUP(P106,'【参考】数式用2'!$A$3:$C$36,3,FALSE))</f>
        <v/>
      </c>
      <c r="V106" s="357" t="s">
        <v>249</v>
      </c>
      <c r="W106" s="360"/>
      <c r="X106" s="362" t="s">
        <v>35</v>
      </c>
      <c r="Y106" s="360"/>
      <c r="Z106" s="364" t="s">
        <v>236</v>
      </c>
      <c r="AA106" s="366"/>
      <c r="AB106" s="357" t="s">
        <v>35</v>
      </c>
      <c r="AC106" s="366"/>
      <c r="AD106" s="357" t="s">
        <v>40</v>
      </c>
      <c r="AE106" s="368" t="s">
        <v>70</v>
      </c>
      <c r="AF106" s="370" t="str">
        <f t="shared" si="3"/>
        <v/>
      </c>
      <c r="AG106" s="372" t="s">
        <v>252</v>
      </c>
      <c r="AH106" s="375" t="str">
        <f t="shared" si="4"/>
        <v/>
      </c>
      <c r="AI106" s="381"/>
      <c r="AJ106" s="385"/>
      <c r="AK106" s="381"/>
      <c r="AL106" s="394"/>
    </row>
    <row r="107" spans="1:38" ht="36.75" customHeight="1">
      <c r="A107" s="296">
        <f t="shared" si="5"/>
        <v>96</v>
      </c>
      <c r="B107" s="301" t="str">
        <f>IF('(入力①) 基本情報入力シート'!C128="","",'(入力①) 基本情報入力シート'!C128)</f>
        <v/>
      </c>
      <c r="C107" s="306" t="str">
        <f>IF('(入力①) 基本情報入力シート'!D128="","",'(入力①) 基本情報入力シート'!D128)</f>
        <v/>
      </c>
      <c r="D107" s="306" t="str">
        <f>IF('(入力①) 基本情報入力シート'!E128="","",'(入力①) 基本情報入力シート'!E128)</f>
        <v/>
      </c>
      <c r="E107" s="306" t="str">
        <f>IF('(入力①) 基本情報入力シート'!F128="","",'(入力①) 基本情報入力シート'!F128)</f>
        <v/>
      </c>
      <c r="F107" s="306" t="str">
        <f>IF('(入力①) 基本情報入力シート'!G128="","",'(入力①) 基本情報入力シート'!G128)</f>
        <v/>
      </c>
      <c r="G107" s="306" t="str">
        <f>IF('(入力①) 基本情報入力シート'!H128="","",'(入力①) 基本情報入力シート'!H128)</f>
        <v/>
      </c>
      <c r="H107" s="306" t="str">
        <f>IF('(入力①) 基本情報入力シート'!I128="","",'(入力①) 基本情報入力シート'!I128)</f>
        <v/>
      </c>
      <c r="I107" s="306" t="str">
        <f>IF('(入力①) 基本情報入力シート'!J128="","",'(入力①) 基本情報入力シート'!J128)</f>
        <v/>
      </c>
      <c r="J107" s="306" t="str">
        <f>IF('(入力①) 基本情報入力シート'!K128="","",'(入力①) 基本情報入力シート'!K128)</f>
        <v/>
      </c>
      <c r="K107" s="313" t="str">
        <f>IF('(入力①) 基本情報入力シート'!L128="","",'(入力①) 基本情報入力シート'!L128)</f>
        <v/>
      </c>
      <c r="L107" s="317" t="str">
        <f>IF('(入力①) 基本情報入力シート'!M128="","",'(入力①) 基本情報入力シート'!M128)</f>
        <v/>
      </c>
      <c r="M107" s="317" t="str">
        <f>IF('(入力①) 基本情報入力シート'!R128="","",'(入力①) 基本情報入力シート'!R128)</f>
        <v/>
      </c>
      <c r="N107" s="317" t="str">
        <f>IF('(入力①) 基本情報入力シート'!W128="","",'(入力①) 基本情報入力シート'!W128)</f>
        <v/>
      </c>
      <c r="O107" s="296" t="str">
        <f>IF('(入力①) 基本情報入力シート'!X128="","",'(入力①) 基本情報入力シート'!X128)</f>
        <v/>
      </c>
      <c r="P107" s="333" t="str">
        <f>IF('(入力①) 基本情報入力シート'!Y128="","",'(入力①) 基本情報入力シート'!Y128)</f>
        <v/>
      </c>
      <c r="Q107" s="335"/>
      <c r="R107" s="204" t="str">
        <f>IF('(入力①) 基本情報入力シート'!Z128="","",'(入力①) 基本情報入力シート'!Z128)</f>
        <v/>
      </c>
      <c r="S107" s="208" t="str">
        <f>IF('(入力①) 基本情報入力シート'!AA128="","",'(入力①) 基本情報入力シート'!AA128)</f>
        <v/>
      </c>
      <c r="T107" s="346"/>
      <c r="U107" s="352" t="str">
        <f>IF(P107="","",VLOOKUP(P107,'【参考】数式用2'!$A$3:$C$36,3,FALSE))</f>
        <v/>
      </c>
      <c r="V107" s="357" t="s">
        <v>249</v>
      </c>
      <c r="W107" s="360"/>
      <c r="X107" s="362" t="s">
        <v>35</v>
      </c>
      <c r="Y107" s="360"/>
      <c r="Z107" s="364" t="s">
        <v>236</v>
      </c>
      <c r="AA107" s="366"/>
      <c r="AB107" s="357" t="s">
        <v>35</v>
      </c>
      <c r="AC107" s="366"/>
      <c r="AD107" s="357" t="s">
        <v>40</v>
      </c>
      <c r="AE107" s="368" t="s">
        <v>70</v>
      </c>
      <c r="AF107" s="370" t="str">
        <f t="shared" si="3"/>
        <v/>
      </c>
      <c r="AG107" s="372" t="s">
        <v>252</v>
      </c>
      <c r="AH107" s="375" t="str">
        <f t="shared" si="4"/>
        <v/>
      </c>
      <c r="AI107" s="381"/>
      <c r="AJ107" s="385"/>
      <c r="AK107" s="381"/>
      <c r="AL107" s="394"/>
    </row>
    <row r="108" spans="1:38" ht="36.75" customHeight="1">
      <c r="A108" s="296">
        <f t="shared" si="5"/>
        <v>97</v>
      </c>
      <c r="B108" s="301" t="str">
        <f>IF('(入力①) 基本情報入力シート'!C129="","",'(入力①) 基本情報入力シート'!C129)</f>
        <v/>
      </c>
      <c r="C108" s="306" t="str">
        <f>IF('(入力①) 基本情報入力シート'!D129="","",'(入力①) 基本情報入力シート'!D129)</f>
        <v/>
      </c>
      <c r="D108" s="306" t="str">
        <f>IF('(入力①) 基本情報入力シート'!E129="","",'(入力①) 基本情報入力シート'!E129)</f>
        <v/>
      </c>
      <c r="E108" s="306" t="str">
        <f>IF('(入力①) 基本情報入力シート'!F129="","",'(入力①) 基本情報入力シート'!F129)</f>
        <v/>
      </c>
      <c r="F108" s="306" t="str">
        <f>IF('(入力①) 基本情報入力シート'!G129="","",'(入力①) 基本情報入力シート'!G129)</f>
        <v/>
      </c>
      <c r="G108" s="306" t="str">
        <f>IF('(入力①) 基本情報入力シート'!H129="","",'(入力①) 基本情報入力シート'!H129)</f>
        <v/>
      </c>
      <c r="H108" s="306" t="str">
        <f>IF('(入力①) 基本情報入力シート'!I129="","",'(入力①) 基本情報入力シート'!I129)</f>
        <v/>
      </c>
      <c r="I108" s="306" t="str">
        <f>IF('(入力①) 基本情報入力シート'!J129="","",'(入力①) 基本情報入力シート'!J129)</f>
        <v/>
      </c>
      <c r="J108" s="306" t="str">
        <f>IF('(入力①) 基本情報入力シート'!K129="","",'(入力①) 基本情報入力シート'!K129)</f>
        <v/>
      </c>
      <c r="K108" s="313" t="str">
        <f>IF('(入力①) 基本情報入力シート'!L129="","",'(入力①) 基本情報入力シート'!L129)</f>
        <v/>
      </c>
      <c r="L108" s="317" t="str">
        <f>IF('(入力①) 基本情報入力シート'!M129="","",'(入力①) 基本情報入力シート'!M129)</f>
        <v/>
      </c>
      <c r="M108" s="317" t="str">
        <f>IF('(入力①) 基本情報入力シート'!R129="","",'(入力①) 基本情報入力シート'!R129)</f>
        <v/>
      </c>
      <c r="N108" s="317" t="str">
        <f>IF('(入力①) 基本情報入力シート'!W129="","",'(入力①) 基本情報入力シート'!W129)</f>
        <v/>
      </c>
      <c r="O108" s="296" t="str">
        <f>IF('(入力①) 基本情報入力シート'!X129="","",'(入力①) 基本情報入力シート'!X129)</f>
        <v/>
      </c>
      <c r="P108" s="333" t="str">
        <f>IF('(入力①) 基本情報入力シート'!Y129="","",'(入力①) 基本情報入力シート'!Y129)</f>
        <v/>
      </c>
      <c r="Q108" s="335"/>
      <c r="R108" s="204" t="str">
        <f>IF('(入力①) 基本情報入力シート'!Z129="","",'(入力①) 基本情報入力シート'!Z129)</f>
        <v/>
      </c>
      <c r="S108" s="208" t="str">
        <f>IF('(入力①) 基本情報入力シート'!AA129="","",'(入力①) 基本情報入力シート'!AA129)</f>
        <v/>
      </c>
      <c r="T108" s="346"/>
      <c r="U108" s="352" t="str">
        <f>IF(P108="","",VLOOKUP(P108,'【参考】数式用2'!$A$3:$C$36,3,FALSE))</f>
        <v/>
      </c>
      <c r="V108" s="357" t="s">
        <v>249</v>
      </c>
      <c r="W108" s="360"/>
      <c r="X108" s="362" t="s">
        <v>35</v>
      </c>
      <c r="Y108" s="360"/>
      <c r="Z108" s="364" t="s">
        <v>236</v>
      </c>
      <c r="AA108" s="366"/>
      <c r="AB108" s="357" t="s">
        <v>35</v>
      </c>
      <c r="AC108" s="366"/>
      <c r="AD108" s="357" t="s">
        <v>40</v>
      </c>
      <c r="AE108" s="368" t="s">
        <v>70</v>
      </c>
      <c r="AF108" s="370" t="str">
        <f t="shared" si="3"/>
        <v/>
      </c>
      <c r="AG108" s="372" t="s">
        <v>252</v>
      </c>
      <c r="AH108" s="375" t="str">
        <f t="shared" si="4"/>
        <v/>
      </c>
      <c r="AI108" s="381"/>
      <c r="AJ108" s="385"/>
      <c r="AK108" s="381"/>
      <c r="AL108" s="394"/>
    </row>
    <row r="109" spans="1:38" ht="36.75" customHeight="1">
      <c r="A109" s="296">
        <f t="shared" si="5"/>
        <v>98</v>
      </c>
      <c r="B109" s="301" t="str">
        <f>IF('(入力①) 基本情報入力シート'!C130="","",'(入力①) 基本情報入力シート'!C130)</f>
        <v/>
      </c>
      <c r="C109" s="306" t="str">
        <f>IF('(入力①) 基本情報入力シート'!D130="","",'(入力①) 基本情報入力シート'!D130)</f>
        <v/>
      </c>
      <c r="D109" s="306" t="str">
        <f>IF('(入力①) 基本情報入力シート'!E130="","",'(入力①) 基本情報入力シート'!E130)</f>
        <v/>
      </c>
      <c r="E109" s="306" t="str">
        <f>IF('(入力①) 基本情報入力シート'!F130="","",'(入力①) 基本情報入力シート'!F130)</f>
        <v/>
      </c>
      <c r="F109" s="306" t="str">
        <f>IF('(入力①) 基本情報入力シート'!G130="","",'(入力①) 基本情報入力シート'!G130)</f>
        <v/>
      </c>
      <c r="G109" s="306" t="str">
        <f>IF('(入力①) 基本情報入力シート'!H130="","",'(入力①) 基本情報入力シート'!H130)</f>
        <v/>
      </c>
      <c r="H109" s="306" t="str">
        <f>IF('(入力①) 基本情報入力シート'!I130="","",'(入力①) 基本情報入力シート'!I130)</f>
        <v/>
      </c>
      <c r="I109" s="306" t="str">
        <f>IF('(入力①) 基本情報入力シート'!J130="","",'(入力①) 基本情報入力シート'!J130)</f>
        <v/>
      </c>
      <c r="J109" s="306" t="str">
        <f>IF('(入力①) 基本情報入力シート'!K130="","",'(入力①) 基本情報入力シート'!K130)</f>
        <v/>
      </c>
      <c r="K109" s="313" t="str">
        <f>IF('(入力①) 基本情報入力シート'!L130="","",'(入力①) 基本情報入力シート'!L130)</f>
        <v/>
      </c>
      <c r="L109" s="317" t="str">
        <f>IF('(入力①) 基本情報入力シート'!M130="","",'(入力①) 基本情報入力シート'!M130)</f>
        <v/>
      </c>
      <c r="M109" s="317" t="str">
        <f>IF('(入力①) 基本情報入力シート'!R130="","",'(入力①) 基本情報入力シート'!R130)</f>
        <v/>
      </c>
      <c r="N109" s="317" t="str">
        <f>IF('(入力①) 基本情報入力シート'!W130="","",'(入力①) 基本情報入力シート'!W130)</f>
        <v/>
      </c>
      <c r="O109" s="296" t="str">
        <f>IF('(入力①) 基本情報入力シート'!X130="","",'(入力①) 基本情報入力シート'!X130)</f>
        <v/>
      </c>
      <c r="P109" s="333" t="str">
        <f>IF('(入力①) 基本情報入力シート'!Y130="","",'(入力①) 基本情報入力シート'!Y130)</f>
        <v/>
      </c>
      <c r="Q109" s="335"/>
      <c r="R109" s="204" t="str">
        <f>IF('(入力①) 基本情報入力シート'!Z130="","",'(入力①) 基本情報入力シート'!Z130)</f>
        <v/>
      </c>
      <c r="S109" s="208" t="str">
        <f>IF('(入力①) 基本情報入力シート'!AA130="","",'(入力①) 基本情報入力シート'!AA130)</f>
        <v/>
      </c>
      <c r="T109" s="346"/>
      <c r="U109" s="352" t="str">
        <f>IF(P109="","",VLOOKUP(P109,'【参考】数式用2'!$A$3:$C$36,3,FALSE))</f>
        <v/>
      </c>
      <c r="V109" s="357" t="s">
        <v>249</v>
      </c>
      <c r="W109" s="360"/>
      <c r="X109" s="362" t="s">
        <v>35</v>
      </c>
      <c r="Y109" s="360"/>
      <c r="Z109" s="364" t="s">
        <v>236</v>
      </c>
      <c r="AA109" s="366"/>
      <c r="AB109" s="357" t="s">
        <v>35</v>
      </c>
      <c r="AC109" s="366"/>
      <c r="AD109" s="357" t="s">
        <v>40</v>
      </c>
      <c r="AE109" s="368" t="s">
        <v>70</v>
      </c>
      <c r="AF109" s="370" t="str">
        <f t="shared" si="3"/>
        <v/>
      </c>
      <c r="AG109" s="372" t="s">
        <v>252</v>
      </c>
      <c r="AH109" s="375" t="str">
        <f t="shared" si="4"/>
        <v/>
      </c>
      <c r="AI109" s="381"/>
      <c r="AJ109" s="385"/>
      <c r="AK109" s="381"/>
      <c r="AL109" s="394"/>
    </row>
    <row r="110" spans="1:38" ht="36.75" customHeight="1">
      <c r="A110" s="296">
        <f t="shared" si="5"/>
        <v>99</v>
      </c>
      <c r="B110" s="301" t="str">
        <f>IF('(入力①) 基本情報入力シート'!C131="","",'(入力①) 基本情報入力シート'!C131)</f>
        <v/>
      </c>
      <c r="C110" s="306" t="str">
        <f>IF('(入力①) 基本情報入力シート'!D131="","",'(入力①) 基本情報入力シート'!D131)</f>
        <v/>
      </c>
      <c r="D110" s="306" t="str">
        <f>IF('(入力①) 基本情報入力シート'!E131="","",'(入力①) 基本情報入力シート'!E131)</f>
        <v/>
      </c>
      <c r="E110" s="306" t="str">
        <f>IF('(入力①) 基本情報入力シート'!F131="","",'(入力①) 基本情報入力シート'!F131)</f>
        <v/>
      </c>
      <c r="F110" s="306" t="str">
        <f>IF('(入力①) 基本情報入力シート'!G131="","",'(入力①) 基本情報入力シート'!G131)</f>
        <v/>
      </c>
      <c r="G110" s="306" t="str">
        <f>IF('(入力①) 基本情報入力シート'!H131="","",'(入力①) 基本情報入力シート'!H131)</f>
        <v/>
      </c>
      <c r="H110" s="306" t="str">
        <f>IF('(入力①) 基本情報入力シート'!I131="","",'(入力①) 基本情報入力シート'!I131)</f>
        <v/>
      </c>
      <c r="I110" s="306" t="str">
        <f>IF('(入力①) 基本情報入力シート'!J131="","",'(入力①) 基本情報入力シート'!J131)</f>
        <v/>
      </c>
      <c r="J110" s="306" t="str">
        <f>IF('(入力①) 基本情報入力シート'!K131="","",'(入力①) 基本情報入力シート'!K131)</f>
        <v/>
      </c>
      <c r="K110" s="313" t="str">
        <f>IF('(入力①) 基本情報入力シート'!L131="","",'(入力①) 基本情報入力シート'!L131)</f>
        <v/>
      </c>
      <c r="L110" s="317" t="str">
        <f>IF('(入力①) 基本情報入力シート'!M131="","",'(入力①) 基本情報入力シート'!M131)</f>
        <v/>
      </c>
      <c r="M110" s="317" t="str">
        <f>IF('(入力①) 基本情報入力シート'!R131="","",'(入力①) 基本情報入力シート'!R131)</f>
        <v/>
      </c>
      <c r="N110" s="317" t="str">
        <f>IF('(入力①) 基本情報入力シート'!W131="","",'(入力①) 基本情報入力シート'!W131)</f>
        <v/>
      </c>
      <c r="O110" s="296" t="str">
        <f>IF('(入力①) 基本情報入力シート'!X131="","",'(入力①) 基本情報入力シート'!X131)</f>
        <v/>
      </c>
      <c r="P110" s="333" t="str">
        <f>IF('(入力①) 基本情報入力シート'!Y131="","",'(入力①) 基本情報入力シート'!Y131)</f>
        <v/>
      </c>
      <c r="Q110" s="335"/>
      <c r="R110" s="204" t="str">
        <f>IF('(入力①) 基本情報入力シート'!Z131="","",'(入力①) 基本情報入力シート'!Z131)</f>
        <v/>
      </c>
      <c r="S110" s="208" t="str">
        <f>IF('(入力①) 基本情報入力シート'!AA131="","",'(入力①) 基本情報入力シート'!AA131)</f>
        <v/>
      </c>
      <c r="T110" s="346"/>
      <c r="U110" s="352" t="str">
        <f>IF(P110="","",VLOOKUP(P110,'【参考】数式用2'!$A$3:$C$36,3,FALSE))</f>
        <v/>
      </c>
      <c r="V110" s="357" t="s">
        <v>249</v>
      </c>
      <c r="W110" s="360"/>
      <c r="X110" s="362" t="s">
        <v>35</v>
      </c>
      <c r="Y110" s="360"/>
      <c r="Z110" s="364" t="s">
        <v>236</v>
      </c>
      <c r="AA110" s="366"/>
      <c r="AB110" s="357" t="s">
        <v>35</v>
      </c>
      <c r="AC110" s="366"/>
      <c r="AD110" s="357" t="s">
        <v>40</v>
      </c>
      <c r="AE110" s="368" t="s">
        <v>70</v>
      </c>
      <c r="AF110" s="370" t="str">
        <f t="shared" si="3"/>
        <v/>
      </c>
      <c r="AG110" s="372" t="s">
        <v>252</v>
      </c>
      <c r="AH110" s="375" t="str">
        <f t="shared" si="4"/>
        <v/>
      </c>
      <c r="AI110" s="381"/>
      <c r="AJ110" s="385"/>
      <c r="AK110" s="381"/>
      <c r="AL110" s="394"/>
    </row>
    <row r="111" spans="1:38" ht="36.75" customHeight="1">
      <c r="A111" s="296">
        <f t="shared" si="5"/>
        <v>100</v>
      </c>
      <c r="B111" s="301" t="str">
        <f>IF('(入力①) 基本情報入力シート'!C132="","",'(入力①) 基本情報入力シート'!C132)</f>
        <v/>
      </c>
      <c r="C111" s="306" t="str">
        <f>IF('(入力①) 基本情報入力シート'!D132="","",'(入力①) 基本情報入力シート'!D132)</f>
        <v/>
      </c>
      <c r="D111" s="306" t="str">
        <f>IF('(入力①) 基本情報入力シート'!E132="","",'(入力①) 基本情報入力シート'!E132)</f>
        <v/>
      </c>
      <c r="E111" s="306" t="str">
        <f>IF('(入力①) 基本情報入力シート'!F132="","",'(入力①) 基本情報入力シート'!F132)</f>
        <v/>
      </c>
      <c r="F111" s="306" t="str">
        <f>IF('(入力①) 基本情報入力シート'!G132="","",'(入力①) 基本情報入力シート'!G132)</f>
        <v/>
      </c>
      <c r="G111" s="306" t="str">
        <f>IF('(入力①) 基本情報入力シート'!H132="","",'(入力①) 基本情報入力シート'!H132)</f>
        <v/>
      </c>
      <c r="H111" s="306" t="str">
        <f>IF('(入力①) 基本情報入力シート'!I132="","",'(入力①) 基本情報入力シート'!I132)</f>
        <v/>
      </c>
      <c r="I111" s="306" t="str">
        <f>IF('(入力①) 基本情報入力シート'!J132="","",'(入力①) 基本情報入力シート'!J132)</f>
        <v/>
      </c>
      <c r="J111" s="306" t="str">
        <f>IF('(入力①) 基本情報入力シート'!K132="","",'(入力①) 基本情報入力シート'!K132)</f>
        <v/>
      </c>
      <c r="K111" s="313" t="str">
        <f>IF('(入力①) 基本情報入力シート'!L132="","",'(入力①) 基本情報入力シート'!L132)</f>
        <v/>
      </c>
      <c r="L111" s="317" t="str">
        <f>IF('(入力①) 基本情報入力シート'!M132="","",'(入力①) 基本情報入力シート'!M132)</f>
        <v/>
      </c>
      <c r="M111" s="317" t="str">
        <f>IF('(入力①) 基本情報入力シート'!R132="","",'(入力①) 基本情報入力シート'!R132)</f>
        <v/>
      </c>
      <c r="N111" s="317" t="str">
        <f>IF('(入力①) 基本情報入力シート'!W132="","",'(入力①) 基本情報入力シート'!W132)</f>
        <v/>
      </c>
      <c r="O111" s="296" t="str">
        <f>IF('(入力①) 基本情報入力シート'!X132="","",'(入力①) 基本情報入力シート'!X132)</f>
        <v/>
      </c>
      <c r="P111" s="333" t="str">
        <f>IF('(入力①) 基本情報入力シート'!Y132="","",'(入力①) 基本情報入力シート'!Y132)</f>
        <v/>
      </c>
      <c r="Q111" s="335"/>
      <c r="R111" s="204" t="str">
        <f>IF('(入力①) 基本情報入力シート'!Z132="","",'(入力①) 基本情報入力シート'!Z132)</f>
        <v/>
      </c>
      <c r="S111" s="208" t="str">
        <f>IF('(入力①) 基本情報入力シート'!AA132="","",'(入力①) 基本情報入力シート'!AA132)</f>
        <v/>
      </c>
      <c r="T111" s="347"/>
      <c r="U111" s="353" t="str">
        <f>IF(P111="","",VLOOKUP(P111,'【参考】数式用2'!$A$3:$C$36,3,FALSE))</f>
        <v/>
      </c>
      <c r="V111" s="358" t="s">
        <v>249</v>
      </c>
      <c r="W111" s="361"/>
      <c r="X111" s="363" t="s">
        <v>35</v>
      </c>
      <c r="Y111" s="361"/>
      <c r="Z111" s="365" t="s">
        <v>236</v>
      </c>
      <c r="AA111" s="367"/>
      <c r="AB111" s="358" t="s">
        <v>35</v>
      </c>
      <c r="AC111" s="367"/>
      <c r="AD111" s="358" t="s">
        <v>40</v>
      </c>
      <c r="AE111" s="369" t="s">
        <v>70</v>
      </c>
      <c r="AF111" s="370" t="str">
        <f t="shared" si="3"/>
        <v/>
      </c>
      <c r="AG111" s="373" t="s">
        <v>252</v>
      </c>
      <c r="AH111" s="376" t="str">
        <f t="shared" si="4"/>
        <v/>
      </c>
      <c r="AI111" s="382"/>
      <c r="AJ111" s="386"/>
      <c r="AK111" s="382"/>
      <c r="AL111" s="395"/>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Y12:Y111 AA12:AA111 W12:W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2" fitToWidth="1" fitToHeight="1" orientation="landscape" usePrinterDefaults="1" r:id="rId1"/>
  <headerFooter alignWithMargins="0"/>
  <rowBreaks count="1" manualBreakCount="1">
    <brk id="31"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Z233"/>
  <sheetViews>
    <sheetView tabSelected="1" view="pageBreakPreview" topLeftCell="A130" zoomScale="90" zoomScaleNormal="120" zoomScaleSheetLayoutView="90" workbookViewId="0">
      <selection activeCell="V4" sqref="V4:W4"/>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400" t="s">
        <v>253</v>
      </c>
      <c r="B1" s="152"/>
      <c r="C1" s="152"/>
      <c r="D1" s="152"/>
      <c r="E1" s="152"/>
      <c r="F1" s="152"/>
      <c r="G1" s="152"/>
      <c r="H1" s="152"/>
      <c r="I1" s="152"/>
      <c r="J1" s="152"/>
      <c r="K1" s="152"/>
      <c r="L1" s="152"/>
      <c r="M1" s="152"/>
      <c r="N1" s="152"/>
      <c r="O1" s="152"/>
      <c r="P1" s="152"/>
      <c r="Q1" s="152"/>
      <c r="R1" s="152"/>
      <c r="S1" s="152"/>
      <c r="T1" s="152"/>
      <c r="U1" s="152"/>
      <c r="V1" s="152"/>
      <c r="W1" s="152"/>
      <c r="X1" s="152"/>
      <c r="Y1" s="733" t="s">
        <v>138</v>
      </c>
      <c r="Z1" s="733"/>
      <c r="AA1" s="733"/>
      <c r="AB1" s="733"/>
      <c r="AC1" s="733" t="str">
        <f>IF('(入力①) 基本情報入力シート'!C11="","",'(入力①) 基本情報入力シート'!C11)</f>
        <v>○○○</v>
      </c>
      <c r="AD1" s="733"/>
      <c r="AE1" s="733"/>
      <c r="AF1" s="733"/>
      <c r="AG1" s="733"/>
      <c r="AH1" s="733"/>
      <c r="AI1" s="733"/>
      <c r="AJ1" s="733"/>
    </row>
    <row r="2" spans="1:46" ht="14.2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226"/>
      <c r="Z2" s="226"/>
      <c r="AA2" s="226"/>
      <c r="AB2" s="226"/>
      <c r="AC2" s="226"/>
      <c r="AD2" s="226"/>
      <c r="AE2" s="226"/>
      <c r="AF2" s="226"/>
      <c r="AG2" s="226"/>
      <c r="AH2" s="226"/>
      <c r="AI2" s="226"/>
      <c r="AJ2" s="152"/>
    </row>
    <row r="3" spans="1:46" ht="16.5" customHeight="1">
      <c r="A3" s="400"/>
      <c r="B3" s="490" t="s">
        <v>400</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row>
    <row r="4" spans="1:46" ht="16.5" customHeight="1">
      <c r="A4" s="152"/>
      <c r="B4" s="160"/>
      <c r="C4" s="160"/>
      <c r="D4" s="160"/>
      <c r="E4" s="160"/>
      <c r="F4" s="160"/>
      <c r="G4" s="160"/>
      <c r="H4" s="160"/>
      <c r="I4" s="160"/>
      <c r="J4" s="160"/>
      <c r="K4" s="160"/>
      <c r="L4" s="160"/>
      <c r="M4" s="160"/>
      <c r="N4" s="160"/>
      <c r="O4" s="160"/>
      <c r="P4" s="160"/>
      <c r="Q4" s="160"/>
      <c r="R4" s="160"/>
      <c r="S4" s="160"/>
      <c r="T4" s="160"/>
      <c r="U4" s="328" t="s">
        <v>404</v>
      </c>
      <c r="V4" s="895">
        <v>4</v>
      </c>
      <c r="W4" s="895"/>
      <c r="X4" s="932" t="s">
        <v>51</v>
      </c>
      <c r="Y4" s="932"/>
      <c r="Z4" s="160"/>
      <c r="AA4" s="160"/>
      <c r="AB4" s="160"/>
      <c r="AC4" s="990"/>
      <c r="AD4" s="152"/>
      <c r="AE4" s="152"/>
      <c r="AF4" s="1020"/>
      <c r="AG4" s="160"/>
      <c r="AH4" s="160"/>
      <c r="AI4" s="160"/>
      <c r="AJ4" s="151"/>
    </row>
    <row r="5" spans="1:46" ht="6"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row>
    <row r="6" spans="1:46" ht="15" customHeight="1">
      <c r="A6" s="401" t="s">
        <v>256</v>
      </c>
      <c r="B6" s="152"/>
      <c r="C6" s="152"/>
      <c r="D6" s="152"/>
      <c r="E6" s="152"/>
      <c r="F6" s="152"/>
      <c r="G6" s="152"/>
      <c r="H6" s="152"/>
      <c r="I6" s="152"/>
      <c r="J6" s="152"/>
      <c r="K6" s="152"/>
      <c r="L6" s="152"/>
      <c r="M6" s="152"/>
      <c r="N6" s="152"/>
      <c r="O6" s="152"/>
      <c r="P6" s="152"/>
      <c r="Q6" s="152"/>
      <c r="R6" s="226"/>
      <c r="S6" s="226"/>
      <c r="T6" s="226"/>
      <c r="U6" s="226"/>
      <c r="V6" s="226"/>
      <c r="W6" s="226"/>
      <c r="X6" s="226"/>
      <c r="Y6" s="226"/>
      <c r="Z6" s="226"/>
      <c r="AA6" s="234"/>
      <c r="AB6" s="234"/>
      <c r="AC6" s="991"/>
      <c r="AD6" s="991"/>
      <c r="AE6" s="991"/>
      <c r="AF6" s="991"/>
      <c r="AG6" s="991"/>
      <c r="AH6" s="991"/>
      <c r="AI6" s="991"/>
      <c r="AJ6" s="1042"/>
    </row>
    <row r="7" spans="1:46" ht="6" customHeight="1">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row>
    <row r="8" spans="1:46" s="396" customFormat="1" ht="13.5" customHeight="1">
      <c r="A8" s="402" t="s">
        <v>34</v>
      </c>
      <c r="B8" s="491"/>
      <c r="C8" s="491"/>
      <c r="D8" s="491"/>
      <c r="E8" s="491"/>
      <c r="F8" s="691"/>
      <c r="G8" s="721" t="str">
        <f>IF('(入力①) 基本情報入力シート'!M15="","",'(入力①) 基本情報入力シート'!M15)</f>
        <v>○○ケアサービス</v>
      </c>
      <c r="H8" s="721"/>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1"/>
      <c r="AI8" s="721"/>
      <c r="AJ8" s="1043"/>
    </row>
    <row r="9" spans="1:46" s="396" customFormat="1" ht="25.5" customHeight="1">
      <c r="A9" s="403" t="s">
        <v>27</v>
      </c>
      <c r="B9" s="492"/>
      <c r="C9" s="492"/>
      <c r="D9" s="492"/>
      <c r="E9" s="492"/>
      <c r="F9" s="692"/>
      <c r="G9" s="722" t="str">
        <f>IF('(入力①) 基本情報入力シート'!M16="","",'(入力①) 基本情報入力シート'!M16)</f>
        <v>○○ケアサービス</v>
      </c>
      <c r="H9" s="722"/>
      <c r="I9" s="722"/>
      <c r="J9" s="722"/>
      <c r="K9" s="722"/>
      <c r="L9" s="722"/>
      <c r="M9" s="722"/>
      <c r="N9" s="722"/>
      <c r="O9" s="722"/>
      <c r="P9" s="722"/>
      <c r="Q9" s="722"/>
      <c r="R9" s="722"/>
      <c r="S9" s="722"/>
      <c r="T9" s="722"/>
      <c r="U9" s="722"/>
      <c r="V9" s="722"/>
      <c r="W9" s="722"/>
      <c r="X9" s="722"/>
      <c r="Y9" s="722"/>
      <c r="Z9" s="722"/>
      <c r="AA9" s="722"/>
      <c r="AB9" s="722"/>
      <c r="AC9" s="722"/>
      <c r="AD9" s="722"/>
      <c r="AE9" s="722"/>
      <c r="AF9" s="722"/>
      <c r="AG9" s="722"/>
      <c r="AH9" s="722"/>
      <c r="AI9" s="722"/>
      <c r="AJ9" s="1044"/>
    </row>
    <row r="10" spans="1:46" s="396" customFormat="1" ht="12.75" customHeight="1">
      <c r="A10" s="404" t="s">
        <v>218</v>
      </c>
      <c r="B10" s="493"/>
      <c r="C10" s="493"/>
      <c r="D10" s="493"/>
      <c r="E10" s="493"/>
      <c r="F10" s="693"/>
      <c r="G10" s="723" t="s">
        <v>31</v>
      </c>
      <c r="H10" s="731" t="str">
        <f>IF('(入力①) 基本情報入力シート'!AC17="－","",'(入力①) 基本情報入力シート'!AC17)</f>
        <v>100－1234</v>
      </c>
      <c r="I10" s="731"/>
      <c r="J10" s="731"/>
      <c r="K10" s="731"/>
      <c r="L10" s="731"/>
      <c r="M10" s="432"/>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1045"/>
    </row>
    <row r="11" spans="1:46" s="396" customFormat="1" ht="16.5" customHeight="1">
      <c r="A11" s="405"/>
      <c r="B11" s="494"/>
      <c r="C11" s="494"/>
      <c r="D11" s="494"/>
      <c r="E11" s="494"/>
      <c r="F11" s="694"/>
      <c r="G11" s="724" t="str">
        <f>IF('(入力①) 基本情報入力シート'!M18="","",'(入力①) 基本情報入力シート'!M18)</f>
        <v>千代田区霞が関１－２－２</v>
      </c>
      <c r="H11" s="732"/>
      <c r="I11" s="732"/>
      <c r="J11" s="732"/>
      <c r="K11" s="732"/>
      <c r="L11" s="732"/>
      <c r="M11" s="732"/>
      <c r="N11" s="732"/>
      <c r="O11" s="732"/>
      <c r="P11" s="732"/>
      <c r="Q11" s="732"/>
      <c r="R11" s="732"/>
      <c r="S11" s="732"/>
      <c r="T11" s="732"/>
      <c r="U11" s="732"/>
      <c r="V11" s="732"/>
      <c r="W11" s="732"/>
      <c r="X11" s="732"/>
      <c r="Y11" s="732"/>
      <c r="Z11" s="732"/>
      <c r="AA11" s="732"/>
      <c r="AB11" s="732"/>
      <c r="AC11" s="732"/>
      <c r="AD11" s="732"/>
      <c r="AE11" s="732"/>
      <c r="AF11" s="732"/>
      <c r="AG11" s="732"/>
      <c r="AH11" s="732"/>
      <c r="AI11" s="732"/>
      <c r="AJ11" s="1046"/>
    </row>
    <row r="12" spans="1:46" s="396" customFormat="1" ht="16.5" customHeight="1">
      <c r="A12" s="405"/>
      <c r="B12" s="494"/>
      <c r="C12" s="494"/>
      <c r="D12" s="494"/>
      <c r="E12" s="494"/>
      <c r="F12" s="694"/>
      <c r="G12" s="725" t="str">
        <f>IF('(入力①) 基本情報入力シート'!M19="","",'(入力①) 基本情報入力シート'!M19)</f>
        <v>○○ビル18Ｆ</v>
      </c>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6"/>
      <c r="AF12" s="726"/>
      <c r="AG12" s="726"/>
      <c r="AH12" s="726"/>
      <c r="AI12" s="726"/>
      <c r="AJ12" s="1047"/>
    </row>
    <row r="13" spans="1:46" s="396" customFormat="1" ht="12">
      <c r="A13" s="406" t="s">
        <v>34</v>
      </c>
      <c r="B13" s="495"/>
      <c r="C13" s="495"/>
      <c r="D13" s="495"/>
      <c r="E13" s="495"/>
      <c r="F13" s="695"/>
      <c r="G13" s="721" t="str">
        <f>IF('(入力①) 基本情報入力シート'!M22="","",'(入力①) 基本情報入力シート'!M22)</f>
        <v>コウロウ　タロウ</v>
      </c>
      <c r="H13" s="721"/>
      <c r="I13" s="721"/>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1043"/>
    </row>
    <row r="14" spans="1:46" s="396" customFormat="1" ht="25.5" customHeight="1">
      <c r="A14" s="405" t="s">
        <v>2</v>
      </c>
      <c r="B14" s="494"/>
      <c r="C14" s="494"/>
      <c r="D14" s="494"/>
      <c r="E14" s="494"/>
      <c r="F14" s="694"/>
      <c r="G14" s="726" t="str">
        <f>IF('(入力①) 基本情報入力シート'!M23="","",'(入力①) 基本情報入力シート'!M23)</f>
        <v>厚労　太郎</v>
      </c>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1047"/>
    </row>
    <row r="15" spans="1:46" s="396" customFormat="1" ht="15" customHeight="1">
      <c r="A15" s="407" t="s">
        <v>216</v>
      </c>
      <c r="B15" s="407"/>
      <c r="C15" s="407"/>
      <c r="D15" s="407"/>
      <c r="E15" s="407"/>
      <c r="F15" s="407"/>
      <c r="G15" s="727" t="s">
        <v>6</v>
      </c>
      <c r="H15" s="733"/>
      <c r="I15" s="733"/>
      <c r="J15" s="733"/>
      <c r="K15" s="742" t="str">
        <f>IF('(入力①) 基本情報入力シート'!M24="","",'(入力①) 基本情報入力シート'!M24)</f>
        <v>03-3571-0000</v>
      </c>
      <c r="L15" s="742"/>
      <c r="M15" s="742"/>
      <c r="N15" s="742"/>
      <c r="O15" s="742"/>
      <c r="P15" s="733" t="s">
        <v>14</v>
      </c>
      <c r="Q15" s="733"/>
      <c r="R15" s="733"/>
      <c r="S15" s="733"/>
      <c r="T15" s="742" t="str">
        <f>IF('(入力①) 基本情報入力シート'!M25="","",'(入力①) 基本情報入力シート'!M25)</f>
        <v>03-3591-9999</v>
      </c>
      <c r="U15" s="742"/>
      <c r="V15" s="742"/>
      <c r="W15" s="742"/>
      <c r="X15" s="742"/>
      <c r="Y15" s="733" t="s">
        <v>169</v>
      </c>
      <c r="Z15" s="733"/>
      <c r="AA15" s="733"/>
      <c r="AB15" s="733"/>
      <c r="AC15" s="992" t="str">
        <f>IF('(入力①) 基本情報入力シート'!M26="","",'(入力①) 基本情報入力シート'!M26)</f>
        <v>aaa@aaa.aa.jp</v>
      </c>
      <c r="AD15" s="992"/>
      <c r="AE15" s="992"/>
      <c r="AF15" s="992"/>
      <c r="AG15" s="992"/>
      <c r="AH15" s="992"/>
      <c r="AI15" s="992"/>
      <c r="AJ15" s="992"/>
      <c r="AK15" s="396"/>
      <c r="AT15" s="1185"/>
    </row>
    <row r="16" spans="1:46" s="396" customFormat="1" ht="12.75">
      <c r="A16" s="408"/>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1048"/>
      <c r="AK16" s="396"/>
      <c r="AT16" s="1185"/>
    </row>
    <row r="17" spans="1:47" s="396" customFormat="1" ht="3.75" customHeight="1">
      <c r="A17" s="409"/>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1136"/>
      <c r="AU17" s="1185"/>
    </row>
    <row r="18" spans="1:47" s="396" customFormat="1" ht="18" customHeight="1">
      <c r="A18" s="410" t="s">
        <v>399</v>
      </c>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1137"/>
      <c r="AU18" s="1185"/>
    </row>
    <row r="19" spans="1:47" ht="18" customHeight="1">
      <c r="A19" s="411"/>
      <c r="B19" s="497" t="s">
        <v>377</v>
      </c>
      <c r="C19" s="573" t="s">
        <v>398</v>
      </c>
      <c r="D19" s="619"/>
      <c r="E19" s="650"/>
      <c r="F19" s="650"/>
      <c r="G19" s="650"/>
      <c r="H19" s="650"/>
      <c r="I19" s="650"/>
      <c r="J19" s="650"/>
      <c r="K19" s="650"/>
      <c r="L19" s="757" t="s">
        <v>377</v>
      </c>
      <c r="M19" s="771" t="s">
        <v>375</v>
      </c>
      <c r="N19" s="791"/>
      <c r="O19" s="809"/>
      <c r="P19" s="826"/>
      <c r="Q19" s="826"/>
      <c r="R19" s="826"/>
      <c r="S19" s="826"/>
      <c r="T19" s="826"/>
      <c r="U19" s="826"/>
      <c r="V19" s="826"/>
      <c r="W19" s="914" t="s">
        <v>462</v>
      </c>
      <c r="X19" s="933" t="s">
        <v>401</v>
      </c>
      <c r="Y19" s="953"/>
      <c r="Z19" s="953"/>
      <c r="AA19" s="980"/>
      <c r="AB19" s="953"/>
      <c r="AC19" s="953"/>
      <c r="AD19" s="953"/>
      <c r="AE19" s="953"/>
      <c r="AF19" s="953"/>
      <c r="AG19" s="953"/>
      <c r="AH19" s="953"/>
      <c r="AI19" s="953"/>
      <c r="AJ19" s="953"/>
      <c r="AK19" s="1122"/>
      <c r="AL19" s="1137"/>
      <c r="AU19" s="1186"/>
    </row>
    <row r="20" spans="1:47" ht="33.75" customHeight="1">
      <c r="A20" s="411"/>
      <c r="B20" s="498" t="s">
        <v>403</v>
      </c>
      <c r="C20" s="574"/>
      <c r="D20" s="574"/>
      <c r="E20" s="574"/>
      <c r="F20" s="574"/>
      <c r="G20" s="574"/>
      <c r="H20" s="574"/>
      <c r="I20" s="574"/>
      <c r="J20" s="574"/>
      <c r="K20" s="574"/>
      <c r="L20" s="498"/>
      <c r="M20" s="574"/>
      <c r="N20" s="574"/>
      <c r="O20" s="574"/>
      <c r="P20" s="574"/>
      <c r="Q20" s="574"/>
      <c r="R20" s="574"/>
      <c r="S20" s="574"/>
      <c r="T20" s="574"/>
      <c r="U20" s="574"/>
      <c r="V20" s="574"/>
      <c r="W20" s="498"/>
      <c r="X20" s="574"/>
      <c r="Y20" s="574"/>
      <c r="Z20" s="574"/>
      <c r="AA20" s="574"/>
      <c r="AB20" s="574"/>
      <c r="AC20" s="574"/>
      <c r="AD20" s="574"/>
      <c r="AE20" s="574"/>
      <c r="AF20" s="574"/>
      <c r="AG20" s="574"/>
      <c r="AH20" s="574"/>
      <c r="AI20" s="574"/>
      <c r="AJ20" s="574"/>
      <c r="AK20" s="574"/>
      <c r="AL20" s="1138"/>
      <c r="AU20" s="1186"/>
    </row>
    <row r="21" spans="1:47" ht="3.75" customHeight="1">
      <c r="A21" s="412"/>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1139"/>
      <c r="AU21" s="1186"/>
    </row>
    <row r="22" spans="1:47" ht="7.5" customHeight="1">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0"/>
      <c r="AT22" s="1186"/>
    </row>
    <row r="23" spans="1:47" ht="15" customHeight="1">
      <c r="A23" s="413" t="s">
        <v>257</v>
      </c>
      <c r="B23" s="152"/>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152"/>
      <c r="AK23" s="150"/>
      <c r="AT23" s="1186"/>
    </row>
    <row r="24" spans="1:47" ht="15" customHeight="1">
      <c r="A24" s="152" t="s">
        <v>220</v>
      </c>
      <c r="B24" s="500"/>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152"/>
      <c r="AK24" s="150"/>
      <c r="AT24" s="1186"/>
    </row>
    <row r="25" spans="1:47" ht="60" customHeight="1">
      <c r="A25" s="414"/>
      <c r="B25" s="501" t="s">
        <v>446</v>
      </c>
      <c r="C25" s="501"/>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T25" s="1186"/>
    </row>
    <row r="26" spans="1:47" ht="7.5" customHeight="1">
      <c r="A26" s="152"/>
      <c r="B26" s="500"/>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152"/>
      <c r="AK26" s="150"/>
      <c r="AT26" s="1186"/>
    </row>
    <row r="27" spans="1:47" ht="15" customHeight="1">
      <c r="A27" s="415"/>
      <c r="B27" s="502"/>
      <c r="C27" s="502"/>
      <c r="D27" s="502"/>
      <c r="E27" s="502"/>
      <c r="F27" s="502"/>
      <c r="G27" s="502"/>
      <c r="H27" s="502"/>
      <c r="I27" s="502"/>
      <c r="J27" s="502"/>
      <c r="K27" s="502"/>
      <c r="L27" s="502"/>
      <c r="M27" s="502"/>
      <c r="N27" s="502"/>
      <c r="O27" s="810"/>
      <c r="P27" s="827" t="s">
        <v>371</v>
      </c>
      <c r="Q27" s="838"/>
      <c r="R27" s="838"/>
      <c r="S27" s="838"/>
      <c r="T27" s="838"/>
      <c r="U27" s="888"/>
      <c r="V27" s="896" t="str">
        <f>IF(P28="","",IF(P29="","",IF(P29&gt;P28,"○","☓")))</f>
        <v/>
      </c>
      <c r="W27" s="915" t="s">
        <v>405</v>
      </c>
      <c r="X27" s="838"/>
      <c r="Y27" s="838"/>
      <c r="Z27" s="838"/>
      <c r="AA27" s="838"/>
      <c r="AB27" s="888"/>
      <c r="AC27" s="896" t="str">
        <f>IF(W28="","",IF(W29="","",IF(W29&gt;W28,"○","☓")))</f>
        <v/>
      </c>
      <c r="AD27" s="915" t="s">
        <v>328</v>
      </c>
      <c r="AE27" s="838"/>
      <c r="AF27" s="838"/>
      <c r="AG27" s="838"/>
      <c r="AH27" s="838"/>
      <c r="AI27" s="888"/>
      <c r="AJ27" s="896" t="str">
        <f>IF(AD28="","",IF(AD29="","",IF(AD29&gt;AD28,"○","☓")))</f>
        <v>○</v>
      </c>
    </row>
    <row r="28" spans="1:47">
      <c r="A28" s="416" t="s">
        <v>12</v>
      </c>
      <c r="B28" s="503" t="s">
        <v>249</v>
      </c>
      <c r="C28" s="503"/>
      <c r="D28" s="620">
        <f>IF(V4=0,"",V4)</f>
        <v>4</v>
      </c>
      <c r="E28" s="620"/>
      <c r="F28" s="696" t="s">
        <v>110</v>
      </c>
      <c r="G28" s="728"/>
      <c r="H28" s="728"/>
      <c r="I28" s="728"/>
      <c r="J28" s="728"/>
      <c r="K28" s="728"/>
      <c r="L28" s="728"/>
      <c r="M28" s="728"/>
      <c r="N28" s="728"/>
      <c r="O28" s="811"/>
      <c r="P28" s="828" t="str">
        <f>IF('(入力②-1)別紙様式2-2 個表_処遇'!O5="","",'(入力②-1)別紙様式2-2 個表_処遇'!O5)</f>
        <v/>
      </c>
      <c r="Q28" s="839"/>
      <c r="R28" s="839"/>
      <c r="S28" s="839"/>
      <c r="T28" s="839"/>
      <c r="U28" s="839"/>
      <c r="V28" s="897" t="s">
        <v>20</v>
      </c>
      <c r="W28" s="916" t="str">
        <f>IF('(入力②‐2)別紙様式2-3 個表_特定'!O5="","",'(入力②‐2)別紙様式2-3 個表_特定'!O5)</f>
        <v/>
      </c>
      <c r="X28" s="934"/>
      <c r="Y28" s="934"/>
      <c r="Z28" s="934"/>
      <c r="AA28" s="934"/>
      <c r="AB28" s="934"/>
      <c r="AC28" s="897" t="s">
        <v>20</v>
      </c>
      <c r="AD28" s="916">
        <f>IF('(入力②-3)別紙様式2-4 個表_ベースアップ'!O5="","",'(入力②-3)別紙様式2-4 個表_ベースアップ'!O5)</f>
        <v>4597200</v>
      </c>
      <c r="AE28" s="934"/>
      <c r="AF28" s="934"/>
      <c r="AG28" s="934"/>
      <c r="AH28" s="934"/>
      <c r="AI28" s="934"/>
      <c r="AJ28" s="1049" t="s">
        <v>20</v>
      </c>
      <c r="AL28" s="396"/>
    </row>
    <row r="29" spans="1:47" ht="22.5" customHeight="1">
      <c r="A29" s="417" t="s">
        <v>36</v>
      </c>
      <c r="B29" s="504" t="s">
        <v>62</v>
      </c>
      <c r="C29" s="576"/>
      <c r="D29" s="576"/>
      <c r="E29" s="576"/>
      <c r="F29" s="576"/>
      <c r="G29" s="576"/>
      <c r="H29" s="576"/>
      <c r="I29" s="576"/>
      <c r="J29" s="576"/>
      <c r="K29" s="576"/>
      <c r="L29" s="576"/>
      <c r="M29" s="576"/>
      <c r="N29" s="576"/>
      <c r="O29" s="812"/>
      <c r="P29" s="829" t="str">
        <f>IFERROR(P30-P31,"")</f>
        <v/>
      </c>
      <c r="Q29" s="840"/>
      <c r="R29" s="840"/>
      <c r="S29" s="840"/>
      <c r="T29" s="840"/>
      <c r="U29" s="840"/>
      <c r="V29" s="898" t="s">
        <v>20</v>
      </c>
      <c r="W29" s="917" t="str">
        <f>IFERROR(W30-W31,"")</f>
        <v/>
      </c>
      <c r="X29" s="935"/>
      <c r="Y29" s="935"/>
      <c r="Z29" s="935"/>
      <c r="AA29" s="935"/>
      <c r="AB29" s="935"/>
      <c r="AC29" s="898" t="s">
        <v>20</v>
      </c>
      <c r="AD29" s="917">
        <f>IFERROR(AD30-AD31,"")</f>
        <v>4598000</v>
      </c>
      <c r="AE29" s="935"/>
      <c r="AF29" s="935"/>
      <c r="AG29" s="935"/>
      <c r="AH29" s="935"/>
      <c r="AI29" s="935"/>
      <c r="AJ29" s="898" t="s">
        <v>20</v>
      </c>
    </row>
    <row r="30" spans="1:47" ht="22.5" customHeight="1">
      <c r="A30" s="418"/>
      <c r="B30" s="505" t="s">
        <v>333</v>
      </c>
      <c r="C30" s="577"/>
      <c r="D30" s="577"/>
      <c r="E30" s="577"/>
      <c r="F30" s="577"/>
      <c r="G30" s="577"/>
      <c r="H30" s="577"/>
      <c r="I30" s="577"/>
      <c r="J30" s="577"/>
      <c r="K30" s="577"/>
      <c r="L30" s="577"/>
      <c r="M30" s="577"/>
      <c r="N30" s="577"/>
      <c r="O30" s="813"/>
      <c r="P30" s="830"/>
      <c r="Q30" s="841"/>
      <c r="R30" s="841"/>
      <c r="S30" s="841"/>
      <c r="T30" s="841"/>
      <c r="U30" s="841"/>
      <c r="V30" s="899" t="s">
        <v>20</v>
      </c>
      <c r="W30" s="918"/>
      <c r="X30" s="936"/>
      <c r="Y30" s="936"/>
      <c r="Z30" s="936"/>
      <c r="AA30" s="936"/>
      <c r="AB30" s="936"/>
      <c r="AC30" s="899" t="s">
        <v>20</v>
      </c>
      <c r="AD30" s="1001">
        <v>207408000</v>
      </c>
      <c r="AE30" s="1013"/>
      <c r="AF30" s="1013"/>
      <c r="AG30" s="1013"/>
      <c r="AH30" s="1013"/>
      <c r="AI30" s="1013"/>
      <c r="AJ30" s="899" t="s">
        <v>20</v>
      </c>
    </row>
    <row r="31" spans="1:47" ht="33.75" customHeight="1">
      <c r="A31" s="418"/>
      <c r="B31" s="505" t="s">
        <v>222</v>
      </c>
      <c r="C31" s="578"/>
      <c r="D31" s="578"/>
      <c r="E31" s="578"/>
      <c r="F31" s="578"/>
      <c r="G31" s="578"/>
      <c r="H31" s="578"/>
      <c r="I31" s="578"/>
      <c r="J31" s="578"/>
      <c r="K31" s="578"/>
      <c r="L31" s="578"/>
      <c r="M31" s="578"/>
      <c r="N31" s="578"/>
      <c r="O31" s="814"/>
      <c r="P31" s="828" t="str">
        <f>IF((P32-P33-P34-P35-P36)=0,"",(P32-P33-P34-P35-P36))</f>
        <v/>
      </c>
      <c r="Q31" s="839"/>
      <c r="R31" s="839"/>
      <c r="S31" s="839"/>
      <c r="T31" s="839"/>
      <c r="U31" s="839"/>
      <c r="V31" s="900" t="s">
        <v>20</v>
      </c>
      <c r="W31" s="916" t="str">
        <f>IF((W32-W33-W34-W35-W36)=0,"",(W32-W33-W34-W35-W36))</f>
        <v/>
      </c>
      <c r="X31" s="934"/>
      <c r="Y31" s="934"/>
      <c r="Z31" s="934"/>
      <c r="AA31" s="934"/>
      <c r="AB31" s="934"/>
      <c r="AC31" s="900" t="s">
        <v>20</v>
      </c>
      <c r="AD31" s="916">
        <f>IF((AD32-AD33-AD34-AD35-AD36)=0,"",(AD32-AD33-AD34-AD35-AD36))</f>
        <v>202810000</v>
      </c>
      <c r="AE31" s="934"/>
      <c r="AF31" s="934"/>
      <c r="AG31" s="934"/>
      <c r="AH31" s="934"/>
      <c r="AI31" s="934"/>
      <c r="AJ31" s="900" t="s">
        <v>20</v>
      </c>
    </row>
    <row r="32" spans="1:47" ht="15" customHeight="1">
      <c r="A32" s="418"/>
      <c r="B32" s="506"/>
      <c r="C32" s="579" t="s">
        <v>290</v>
      </c>
      <c r="D32" s="621"/>
      <c r="E32" s="621"/>
      <c r="F32" s="621"/>
      <c r="G32" s="621"/>
      <c r="H32" s="621"/>
      <c r="I32" s="621"/>
      <c r="J32" s="621"/>
      <c r="K32" s="621"/>
      <c r="L32" s="621"/>
      <c r="M32" s="621"/>
      <c r="N32" s="621"/>
      <c r="O32" s="815"/>
      <c r="P32" s="831"/>
      <c r="Q32" s="842"/>
      <c r="R32" s="842"/>
      <c r="S32" s="842"/>
      <c r="T32" s="842"/>
      <c r="U32" s="842"/>
      <c r="V32" s="901" t="s">
        <v>20</v>
      </c>
      <c r="W32" s="919"/>
      <c r="X32" s="937"/>
      <c r="Y32" s="937"/>
      <c r="Z32" s="937"/>
      <c r="AA32" s="937"/>
      <c r="AB32" s="937"/>
      <c r="AC32" s="901" t="s">
        <v>20</v>
      </c>
      <c r="AD32" s="1002">
        <v>231258000</v>
      </c>
      <c r="AE32" s="1014"/>
      <c r="AF32" s="1014"/>
      <c r="AG32" s="1014"/>
      <c r="AH32" s="1014"/>
      <c r="AI32" s="1014"/>
      <c r="AJ32" s="901" t="s">
        <v>20</v>
      </c>
      <c r="AL32" s="396"/>
    </row>
    <row r="33" spans="1:38" ht="15" customHeight="1">
      <c r="A33" s="418"/>
      <c r="B33" s="506"/>
      <c r="C33" s="580" t="s">
        <v>410</v>
      </c>
      <c r="D33" s="622"/>
      <c r="E33" s="622"/>
      <c r="F33" s="622"/>
      <c r="G33" s="622"/>
      <c r="H33" s="622"/>
      <c r="I33" s="622"/>
      <c r="J33" s="622"/>
      <c r="K33" s="622"/>
      <c r="L33" s="622"/>
      <c r="M33" s="622"/>
      <c r="N33" s="622"/>
      <c r="O33" s="816"/>
      <c r="P33" s="831"/>
      <c r="Q33" s="842"/>
      <c r="R33" s="842"/>
      <c r="S33" s="842"/>
      <c r="T33" s="842"/>
      <c r="U33" s="842"/>
      <c r="V33" s="901" t="s">
        <v>20</v>
      </c>
      <c r="W33" s="919"/>
      <c r="X33" s="937"/>
      <c r="Y33" s="937"/>
      <c r="Z33" s="937"/>
      <c r="AA33" s="937"/>
      <c r="AB33" s="937"/>
      <c r="AC33" s="901" t="s">
        <v>20</v>
      </c>
      <c r="AD33" s="1002">
        <v>19666000</v>
      </c>
      <c r="AE33" s="1014"/>
      <c r="AF33" s="1014"/>
      <c r="AG33" s="1014"/>
      <c r="AH33" s="1014"/>
      <c r="AI33" s="1014"/>
      <c r="AJ33" s="901" t="s">
        <v>20</v>
      </c>
      <c r="AL33" s="396"/>
    </row>
    <row r="34" spans="1:38" ht="15" customHeight="1">
      <c r="A34" s="418"/>
      <c r="B34" s="506"/>
      <c r="C34" s="579" t="s">
        <v>413</v>
      </c>
      <c r="D34" s="621"/>
      <c r="E34" s="621"/>
      <c r="F34" s="621"/>
      <c r="G34" s="621"/>
      <c r="H34" s="621"/>
      <c r="I34" s="621"/>
      <c r="J34" s="621"/>
      <c r="K34" s="621"/>
      <c r="L34" s="621"/>
      <c r="M34" s="621"/>
      <c r="N34" s="621"/>
      <c r="O34" s="815"/>
      <c r="P34" s="831"/>
      <c r="Q34" s="842"/>
      <c r="R34" s="842"/>
      <c r="S34" s="842"/>
      <c r="T34" s="842"/>
      <c r="U34" s="842"/>
      <c r="V34" s="901" t="s">
        <v>20</v>
      </c>
      <c r="W34" s="919"/>
      <c r="X34" s="937"/>
      <c r="Y34" s="937"/>
      <c r="Z34" s="937"/>
      <c r="AA34" s="937"/>
      <c r="AB34" s="937"/>
      <c r="AC34" s="901" t="s">
        <v>20</v>
      </c>
      <c r="AD34" s="1002">
        <v>8782000</v>
      </c>
      <c r="AE34" s="1014"/>
      <c r="AF34" s="1014"/>
      <c r="AG34" s="1014"/>
      <c r="AH34" s="1014"/>
      <c r="AI34" s="1014"/>
      <c r="AJ34" s="901" t="s">
        <v>20</v>
      </c>
      <c r="AL34" s="396"/>
    </row>
    <row r="35" spans="1:38" ht="22.5" customHeight="1">
      <c r="A35" s="418"/>
      <c r="B35" s="506"/>
      <c r="C35" s="581" t="s">
        <v>412</v>
      </c>
      <c r="D35" s="623"/>
      <c r="E35" s="623"/>
      <c r="F35" s="623"/>
      <c r="G35" s="623"/>
      <c r="H35" s="623"/>
      <c r="I35" s="623"/>
      <c r="J35" s="623"/>
      <c r="K35" s="623"/>
      <c r="L35" s="623"/>
      <c r="M35" s="623"/>
      <c r="N35" s="623"/>
      <c r="O35" s="817"/>
      <c r="P35" s="831"/>
      <c r="Q35" s="842"/>
      <c r="R35" s="842"/>
      <c r="S35" s="842"/>
      <c r="T35" s="842"/>
      <c r="U35" s="842"/>
      <c r="V35" s="901" t="s">
        <v>20</v>
      </c>
      <c r="W35" s="919"/>
      <c r="X35" s="937"/>
      <c r="Y35" s="937"/>
      <c r="Z35" s="937"/>
      <c r="AA35" s="937"/>
      <c r="AB35" s="937"/>
      <c r="AC35" s="901" t="s">
        <v>20</v>
      </c>
      <c r="AD35" s="1002">
        <v>0</v>
      </c>
      <c r="AE35" s="1014"/>
      <c r="AF35" s="1014"/>
      <c r="AG35" s="1014"/>
      <c r="AH35" s="1014"/>
      <c r="AI35" s="1014"/>
      <c r="AJ35" s="901" t="s">
        <v>20</v>
      </c>
      <c r="AL35" s="396"/>
    </row>
    <row r="36" spans="1:38" ht="24.75" customHeight="1">
      <c r="A36" s="419"/>
      <c r="B36" s="507"/>
      <c r="C36" s="582" t="s">
        <v>174</v>
      </c>
      <c r="D36" s="624"/>
      <c r="E36" s="624"/>
      <c r="F36" s="624"/>
      <c r="G36" s="624"/>
      <c r="H36" s="624"/>
      <c r="I36" s="624"/>
      <c r="J36" s="624"/>
      <c r="K36" s="624"/>
      <c r="L36" s="624"/>
      <c r="M36" s="625"/>
      <c r="N36" s="625"/>
      <c r="O36" s="818"/>
      <c r="P36" s="832"/>
      <c r="Q36" s="843"/>
      <c r="R36" s="843"/>
      <c r="S36" s="843"/>
      <c r="T36" s="843"/>
      <c r="U36" s="843"/>
      <c r="V36" s="902" t="s">
        <v>20</v>
      </c>
      <c r="W36" s="920"/>
      <c r="X36" s="938"/>
      <c r="Y36" s="938"/>
      <c r="Z36" s="938"/>
      <c r="AA36" s="938"/>
      <c r="AB36" s="938"/>
      <c r="AC36" s="902" t="s">
        <v>20</v>
      </c>
      <c r="AD36" s="1003">
        <v>0</v>
      </c>
      <c r="AE36" s="1015"/>
      <c r="AF36" s="1015"/>
      <c r="AG36" s="1015"/>
      <c r="AH36" s="1015"/>
      <c r="AI36" s="1015"/>
      <c r="AJ36" s="902" t="s">
        <v>20</v>
      </c>
      <c r="AL36" s="396"/>
    </row>
    <row r="37" spans="1:38" ht="7.5" customHeight="1">
      <c r="A37" s="420"/>
      <c r="B37" s="285"/>
      <c r="C37" s="583"/>
      <c r="D37" s="625"/>
      <c r="E37" s="625"/>
      <c r="F37" s="625"/>
      <c r="G37" s="625"/>
      <c r="H37" s="625"/>
      <c r="I37" s="625"/>
      <c r="J37" s="625"/>
      <c r="M37" s="772"/>
      <c r="N37" s="772"/>
      <c r="O37" s="772"/>
      <c r="AL37" s="396"/>
    </row>
    <row r="38" spans="1:38">
      <c r="A38" s="421" t="s">
        <v>406</v>
      </c>
    </row>
    <row r="39" spans="1:38" ht="22.5" customHeight="1">
      <c r="A39" s="422" t="s">
        <v>147</v>
      </c>
      <c r="B39" s="508" t="s">
        <v>424</v>
      </c>
      <c r="C39" s="508"/>
      <c r="D39" s="508"/>
      <c r="E39" s="508"/>
      <c r="F39" s="508"/>
      <c r="G39" s="508"/>
      <c r="H39" s="508"/>
      <c r="I39" s="508"/>
      <c r="J39" s="508"/>
      <c r="K39" s="508"/>
      <c r="L39" s="508"/>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8"/>
    </row>
    <row r="40" spans="1:38" ht="22.5" customHeight="1">
      <c r="A40" s="422" t="s">
        <v>147</v>
      </c>
      <c r="B40" s="508" t="s">
        <v>363</v>
      </c>
      <c r="C40" s="508"/>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row>
    <row r="41" spans="1:38" ht="22.5" customHeight="1">
      <c r="A41" s="422" t="s">
        <v>147</v>
      </c>
      <c r="B41" s="508" t="s">
        <v>198</v>
      </c>
      <c r="C41" s="508"/>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row>
    <row r="42" spans="1:38" ht="13.5" customHeight="1">
      <c r="A42" s="422" t="s">
        <v>147</v>
      </c>
      <c r="B42" s="508" t="s">
        <v>23</v>
      </c>
      <c r="C42" s="508"/>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row>
    <row r="43" spans="1:38" ht="13.5" customHeight="1">
      <c r="A43" s="422" t="s">
        <v>147</v>
      </c>
      <c r="B43" s="508" t="s">
        <v>325</v>
      </c>
      <c r="C43" s="508"/>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row>
    <row r="44" spans="1:38" ht="33.75" customHeight="1">
      <c r="A44" s="422" t="s">
        <v>147</v>
      </c>
      <c r="B44" s="501" t="s">
        <v>104</v>
      </c>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row>
    <row r="45" spans="1:38" ht="13.5" customHeight="1">
      <c r="A45" s="422" t="s">
        <v>147</v>
      </c>
      <c r="B45" s="508" t="s">
        <v>477</v>
      </c>
      <c r="C45" s="584"/>
      <c r="D45" s="584"/>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4"/>
      <c r="AI45" s="584"/>
      <c r="AJ45" s="584"/>
      <c r="AK45" s="584"/>
    </row>
    <row r="46" spans="1:38" ht="13.5" customHeight="1">
      <c r="A46" s="421" t="s">
        <v>407</v>
      </c>
      <c r="B46" s="508"/>
      <c r="C46" s="584"/>
      <c r="D46" s="584"/>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4"/>
      <c r="AF46" s="584"/>
      <c r="AG46" s="584"/>
      <c r="AH46" s="584"/>
      <c r="AI46" s="584"/>
      <c r="AJ46" s="584"/>
      <c r="AK46" s="584"/>
    </row>
    <row r="47" spans="1:38" ht="25.5" customHeight="1">
      <c r="A47" s="422" t="s">
        <v>147</v>
      </c>
      <c r="B47" s="501" t="s">
        <v>475</v>
      </c>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row>
    <row r="48" spans="1:38" ht="22.5" customHeight="1">
      <c r="A48" s="422" t="s">
        <v>147</v>
      </c>
      <c r="B48" s="508" t="s">
        <v>451</v>
      </c>
      <c r="C48" s="508"/>
      <c r="D48" s="508"/>
      <c r="E48" s="508"/>
      <c r="F48" s="508"/>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8"/>
      <c r="AK48" s="508"/>
    </row>
    <row r="49" spans="1:47" ht="13.5" customHeight="1">
      <c r="A49" s="421" t="s">
        <v>409</v>
      </c>
      <c r="B49" s="508"/>
      <c r="C49" s="508"/>
      <c r="D49" s="508"/>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508"/>
    </row>
    <row r="50" spans="1:47" ht="33.75" customHeight="1">
      <c r="A50" s="423" t="s">
        <v>147</v>
      </c>
      <c r="B50" s="509" t="s">
        <v>469</v>
      </c>
      <c r="C50" s="509"/>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420"/>
    </row>
    <row r="51" spans="1:47" ht="4.5" customHeight="1">
      <c r="A51" s="152"/>
      <c r="B51" s="500"/>
      <c r="C51" s="575"/>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152"/>
      <c r="AK51" s="150"/>
      <c r="AT51" s="1186"/>
    </row>
    <row r="52" spans="1:47" ht="15" customHeight="1">
      <c r="A52" s="152" t="s">
        <v>425</v>
      </c>
      <c r="B52" s="500"/>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152"/>
      <c r="AK52" s="150"/>
      <c r="AT52" s="1186"/>
    </row>
    <row r="53" spans="1:47" ht="17.25" customHeight="1">
      <c r="A53" s="424" t="s">
        <v>56</v>
      </c>
      <c r="B53" s="424"/>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t="s">
        <v>415</v>
      </c>
      <c r="AC53" s="424"/>
      <c r="AD53" s="424"/>
      <c r="AE53" s="424"/>
      <c r="AF53" s="424"/>
      <c r="AG53" s="424"/>
      <c r="AH53" s="424"/>
      <c r="AI53" s="424"/>
      <c r="AJ53" s="424"/>
      <c r="AK53" s="424"/>
      <c r="AL53" s="150"/>
      <c r="AU53" s="1186"/>
    </row>
    <row r="54" spans="1:47" ht="17.25" customHeight="1">
      <c r="A54" s="424" t="s">
        <v>195</v>
      </c>
      <c r="B54" s="424"/>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t="s">
        <v>414</v>
      </c>
      <c r="AC54" s="424"/>
      <c r="AD54" s="424"/>
      <c r="AE54" s="424"/>
      <c r="AF54" s="424"/>
      <c r="AG54" s="424"/>
      <c r="AH54" s="424"/>
      <c r="AI54" s="424"/>
      <c r="AJ54" s="424"/>
      <c r="AK54" s="424"/>
      <c r="AL54" s="150"/>
      <c r="AU54" s="1186"/>
    </row>
    <row r="55" spans="1:47" s="396" customFormat="1" ht="18" customHeight="1">
      <c r="A55" s="225" t="s">
        <v>417</v>
      </c>
      <c r="B55" s="232"/>
      <c r="C55" s="232"/>
      <c r="D55" s="232"/>
      <c r="E55" s="232"/>
      <c r="F55" s="232"/>
      <c r="G55" s="232"/>
      <c r="H55" s="232"/>
      <c r="I55" s="232"/>
      <c r="J55" s="232"/>
      <c r="K55" s="232"/>
      <c r="L55" s="232"/>
      <c r="M55" s="773"/>
      <c r="N55" s="778"/>
      <c r="O55" s="819" t="s">
        <v>76</v>
      </c>
      <c r="P55" s="819"/>
      <c r="Q55" s="844"/>
      <c r="R55" s="844"/>
      <c r="S55" s="819" t="s">
        <v>35</v>
      </c>
      <c r="T55" s="844"/>
      <c r="U55" s="844"/>
      <c r="V55" s="819" t="s">
        <v>40</v>
      </c>
      <c r="W55" s="903" t="s">
        <v>42</v>
      </c>
      <c r="X55" s="903"/>
      <c r="Y55" s="819" t="s">
        <v>76</v>
      </c>
      <c r="Z55" s="819"/>
      <c r="AA55" s="844"/>
      <c r="AB55" s="844"/>
      <c r="AC55" s="819" t="s">
        <v>35</v>
      </c>
      <c r="AD55" s="844"/>
      <c r="AE55" s="844"/>
      <c r="AF55" s="819" t="s">
        <v>40</v>
      </c>
      <c r="AG55" s="819" t="s">
        <v>229</v>
      </c>
      <c r="AH55" s="819" t="str">
        <f>IF(Q55&gt;=1,(AA55*12+AD55)-(Q55*12+T55)+1,"")</f>
        <v/>
      </c>
      <c r="AI55" s="903" t="s">
        <v>237</v>
      </c>
      <c r="AJ55" s="903"/>
      <c r="AK55" s="795" t="s">
        <v>88</v>
      </c>
      <c r="AL55" s="396"/>
    </row>
    <row r="56" spans="1:47" s="397" customFormat="1" ht="15" customHeight="1">
      <c r="A56" s="425"/>
      <c r="B56" s="510"/>
      <c r="C56" s="510"/>
      <c r="D56" s="510"/>
      <c r="E56" s="510"/>
      <c r="F56" s="510"/>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510"/>
      <c r="AE56" s="510"/>
      <c r="AF56" s="510"/>
      <c r="AG56" s="510"/>
      <c r="AH56" s="510"/>
      <c r="AI56" s="510"/>
      <c r="AJ56" s="1050"/>
      <c r="AK56" s="150"/>
      <c r="AT56" s="1187"/>
    </row>
    <row r="57" spans="1:47" ht="15" customHeight="1">
      <c r="A57" s="152" t="s">
        <v>426</v>
      </c>
      <c r="B57" s="500"/>
      <c r="C57" s="575"/>
      <c r="D57" s="575"/>
      <c r="E57" s="575"/>
      <c r="F57" s="575"/>
      <c r="G57" s="575"/>
      <c r="H57" s="575"/>
      <c r="I57" s="575"/>
      <c r="J57" s="575"/>
      <c r="K57" s="575"/>
      <c r="L57" s="575"/>
      <c r="M57" s="575"/>
      <c r="N57" s="575"/>
      <c r="O57" s="575"/>
      <c r="P57" s="575"/>
      <c r="Q57" s="575"/>
      <c r="R57" s="575"/>
      <c r="S57" s="575"/>
      <c r="T57" s="575"/>
      <c r="U57" s="575"/>
      <c r="V57" s="575"/>
      <c r="W57" s="575"/>
      <c r="X57" s="575"/>
      <c r="Y57" s="226"/>
      <c r="Z57" s="575"/>
      <c r="AA57" s="575"/>
      <c r="AB57" s="575"/>
      <c r="AC57" s="575"/>
      <c r="AD57" s="575"/>
      <c r="AE57" s="575"/>
      <c r="AF57" s="575"/>
      <c r="AG57" s="575"/>
      <c r="AH57" s="575"/>
      <c r="AI57" s="575"/>
      <c r="AJ57" s="152"/>
      <c r="AK57" s="150"/>
      <c r="AT57" s="1186"/>
    </row>
    <row r="58" spans="1:47" ht="6" customHeight="1">
      <c r="A58" s="152"/>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K58" s="511"/>
      <c r="AT58" s="1186"/>
    </row>
    <row r="59" spans="1:47" ht="17.25" customHeight="1">
      <c r="A59" s="426" t="s">
        <v>347</v>
      </c>
      <c r="B59" s="424"/>
      <c r="C59" s="424"/>
      <c r="D59" s="424"/>
      <c r="E59" s="424"/>
      <c r="F59" s="424"/>
      <c r="G59" s="424"/>
      <c r="H59" s="424"/>
      <c r="I59" s="424"/>
      <c r="J59" s="424"/>
      <c r="K59" s="424"/>
      <c r="L59" s="424"/>
      <c r="M59" s="424"/>
      <c r="N59" s="424"/>
      <c r="O59" s="424"/>
      <c r="P59" s="424"/>
      <c r="Q59" s="424"/>
      <c r="R59" s="424"/>
      <c r="S59" s="424"/>
      <c r="T59" s="424"/>
      <c r="U59" s="424"/>
      <c r="V59" s="424"/>
      <c r="W59" s="424"/>
      <c r="X59" s="424"/>
      <c r="Y59" s="424"/>
      <c r="Z59" s="424"/>
      <c r="AA59" s="424"/>
      <c r="AB59" s="424" t="s">
        <v>443</v>
      </c>
      <c r="AC59" s="424"/>
      <c r="AD59" s="424"/>
      <c r="AE59" s="424"/>
      <c r="AF59" s="424"/>
      <c r="AG59" s="424"/>
      <c r="AH59" s="424"/>
      <c r="AI59" s="424"/>
      <c r="AJ59" s="424"/>
      <c r="AK59" s="424"/>
      <c r="AL59" s="150"/>
      <c r="AU59" s="1186"/>
    </row>
    <row r="60" spans="1:47" ht="17.25" customHeight="1">
      <c r="A60" s="424" t="s">
        <v>80</v>
      </c>
      <c r="B60" s="424"/>
      <c r="C60" s="424"/>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t="s">
        <v>416</v>
      </c>
      <c r="AC60" s="424"/>
      <c r="AD60" s="424"/>
      <c r="AE60" s="424"/>
      <c r="AF60" s="424"/>
      <c r="AG60" s="424"/>
      <c r="AH60" s="424"/>
      <c r="AI60" s="424"/>
      <c r="AJ60" s="424"/>
      <c r="AK60" s="424"/>
      <c r="AL60" s="150"/>
      <c r="AU60" s="1186"/>
    </row>
    <row r="61" spans="1:47" ht="27.75" customHeight="1">
      <c r="A61" s="426" t="s">
        <v>447</v>
      </c>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4" t="s">
        <v>445</v>
      </c>
      <c r="AC61" s="424"/>
      <c r="AD61" s="424"/>
      <c r="AE61" s="424"/>
      <c r="AF61" s="424"/>
      <c r="AG61" s="424"/>
      <c r="AH61" s="424"/>
      <c r="AI61" s="424"/>
      <c r="AJ61" s="424"/>
      <c r="AK61" s="424"/>
      <c r="AL61" s="150"/>
      <c r="AU61" s="1186"/>
    </row>
    <row r="62" spans="1:47" ht="24" customHeight="1">
      <c r="A62" s="427" t="s">
        <v>50</v>
      </c>
      <c r="B62" s="512" t="s">
        <v>144</v>
      </c>
      <c r="C62" s="512"/>
      <c r="D62" s="512"/>
      <c r="E62" s="512"/>
      <c r="F62" s="512"/>
      <c r="G62" s="512"/>
      <c r="H62" s="512"/>
      <c r="I62" s="512"/>
      <c r="J62" s="512"/>
      <c r="K62" s="512"/>
      <c r="L62" s="758"/>
      <c r="M62" s="758"/>
      <c r="N62" s="512"/>
      <c r="O62" s="512"/>
      <c r="P62" s="833"/>
      <c r="Q62" s="833"/>
      <c r="R62" s="851"/>
      <c r="S62" s="862" t="s">
        <v>184</v>
      </c>
      <c r="T62" s="878"/>
      <c r="U62" s="878"/>
      <c r="V62" s="878"/>
      <c r="W62" s="878"/>
      <c r="X62" s="939"/>
      <c r="Y62" s="954" t="s">
        <v>317</v>
      </c>
      <c r="Z62" s="969"/>
      <c r="AA62" s="969"/>
      <c r="AB62" s="969"/>
      <c r="AC62" s="969"/>
      <c r="AD62" s="1004"/>
      <c r="AE62" s="954" t="s">
        <v>161</v>
      </c>
      <c r="AF62" s="969"/>
      <c r="AG62" s="969"/>
      <c r="AH62" s="969"/>
      <c r="AI62" s="969"/>
      <c r="AJ62" s="1004"/>
      <c r="AL62" s="1140"/>
      <c r="AM62" s="1151" t="s">
        <v>464</v>
      </c>
      <c r="AU62" s="1186"/>
    </row>
    <row r="63" spans="1:47" ht="22.5" customHeight="1">
      <c r="A63" s="428"/>
      <c r="B63" s="513" t="s">
        <v>330</v>
      </c>
      <c r="C63" s="585"/>
      <c r="D63" s="585"/>
      <c r="E63" s="585"/>
      <c r="F63" s="585"/>
      <c r="G63" s="585"/>
      <c r="H63" s="585"/>
      <c r="I63" s="585"/>
      <c r="J63" s="585"/>
      <c r="K63" s="585"/>
      <c r="L63" s="585"/>
      <c r="M63" s="585"/>
      <c r="N63" s="585"/>
      <c r="O63" s="585"/>
      <c r="P63" s="585"/>
      <c r="Q63" s="585"/>
      <c r="R63" s="852"/>
      <c r="S63" s="863"/>
      <c r="T63" s="879"/>
      <c r="U63" s="879"/>
      <c r="V63" s="879"/>
      <c r="W63" s="921"/>
      <c r="X63" s="940" t="s">
        <v>292</v>
      </c>
      <c r="Y63" s="863"/>
      <c r="Z63" s="879"/>
      <c r="AA63" s="879"/>
      <c r="AB63" s="879"/>
      <c r="AC63" s="921"/>
      <c r="AD63" s="1005" t="s">
        <v>292</v>
      </c>
      <c r="AE63" s="863"/>
      <c r="AF63" s="879"/>
      <c r="AG63" s="879"/>
      <c r="AH63" s="879"/>
      <c r="AI63" s="921"/>
      <c r="AJ63" s="1051" t="s">
        <v>20</v>
      </c>
      <c r="AM63" s="1140" t="s">
        <v>75</v>
      </c>
      <c r="AU63" s="1186"/>
    </row>
    <row r="64" spans="1:47" ht="22.5" customHeight="1">
      <c r="A64" s="428"/>
      <c r="B64" s="514" t="s">
        <v>171</v>
      </c>
      <c r="C64" s="586"/>
      <c r="D64" s="586"/>
      <c r="E64" s="586"/>
      <c r="F64" s="586"/>
      <c r="G64" s="586"/>
      <c r="H64" s="586"/>
      <c r="I64" s="586"/>
      <c r="J64" s="586"/>
      <c r="K64" s="586"/>
      <c r="L64" s="759"/>
      <c r="M64" s="759"/>
      <c r="N64" s="759"/>
      <c r="O64" s="759"/>
      <c r="P64" s="759"/>
      <c r="Q64" s="759"/>
      <c r="R64" s="853"/>
      <c r="S64" s="864"/>
      <c r="T64" s="880"/>
      <c r="U64" s="880"/>
      <c r="V64" s="880"/>
      <c r="W64" s="922"/>
      <c r="X64" s="941" t="s">
        <v>385</v>
      </c>
      <c r="Y64" s="864"/>
      <c r="Z64" s="880"/>
      <c r="AA64" s="880"/>
      <c r="AB64" s="880"/>
      <c r="AC64" s="922"/>
      <c r="AD64" s="1006" t="s">
        <v>385</v>
      </c>
      <c r="AE64" s="864"/>
      <c r="AF64" s="880"/>
      <c r="AG64" s="880"/>
      <c r="AH64" s="880"/>
      <c r="AI64" s="922"/>
      <c r="AJ64" s="1052" t="s">
        <v>84</v>
      </c>
      <c r="AM64" s="1140" t="s">
        <v>452</v>
      </c>
      <c r="AU64" s="1186"/>
    </row>
    <row r="65" spans="1:52" ht="22.5" customHeight="1">
      <c r="A65" s="428"/>
      <c r="B65" s="515" t="s">
        <v>261</v>
      </c>
      <c r="C65" s="587"/>
      <c r="D65" s="587"/>
      <c r="E65" s="587"/>
      <c r="F65" s="587"/>
      <c r="G65" s="587"/>
      <c r="H65" s="587"/>
      <c r="I65" s="587"/>
      <c r="J65" s="587"/>
      <c r="K65" s="587"/>
      <c r="L65" s="760"/>
      <c r="M65" s="760"/>
      <c r="N65" s="760"/>
      <c r="O65" s="760"/>
      <c r="P65" s="760"/>
      <c r="Q65" s="760"/>
      <c r="R65" s="760"/>
      <c r="S65" s="865"/>
      <c r="T65" s="881"/>
      <c r="U65" s="881"/>
      <c r="V65" s="881"/>
      <c r="W65" s="923"/>
      <c r="X65" s="941" t="s">
        <v>385</v>
      </c>
      <c r="Y65" s="865"/>
      <c r="Z65" s="881"/>
      <c r="AA65" s="881"/>
      <c r="AB65" s="881"/>
      <c r="AC65" s="923"/>
      <c r="AD65" s="1006" t="s">
        <v>385</v>
      </c>
      <c r="AE65" s="865"/>
      <c r="AF65" s="881"/>
      <c r="AG65" s="881"/>
      <c r="AH65" s="881"/>
      <c r="AI65" s="923"/>
      <c r="AJ65" s="1052" t="s">
        <v>84</v>
      </c>
      <c r="AM65" s="1140" t="s">
        <v>461</v>
      </c>
      <c r="AU65" s="1186"/>
    </row>
    <row r="66" spans="1:52" ht="22.5" customHeight="1">
      <c r="A66" s="428"/>
      <c r="B66" s="515" t="s">
        <v>442</v>
      </c>
      <c r="C66" s="559"/>
      <c r="D66" s="559"/>
      <c r="E66" s="559"/>
      <c r="F66" s="559"/>
      <c r="G66" s="559"/>
      <c r="H66" s="559"/>
      <c r="I66" s="559"/>
      <c r="J66" s="559"/>
      <c r="K66" s="559"/>
      <c r="L66" s="761"/>
      <c r="M66" s="761"/>
      <c r="N66" s="761"/>
      <c r="O66" s="761"/>
      <c r="P66" s="761"/>
      <c r="Q66" s="761"/>
      <c r="R66" s="761"/>
      <c r="S66" s="866" t="str">
        <f>IFERROR(ROUND(S63/S64,),"")</f>
        <v/>
      </c>
      <c r="T66" s="882"/>
      <c r="U66" s="882"/>
      <c r="V66" s="882"/>
      <c r="W66" s="924"/>
      <c r="X66" s="941" t="s">
        <v>20</v>
      </c>
      <c r="Y66" s="866" t="str">
        <f>IFERROR(ROUND(Y63/Y64,),"")</f>
        <v/>
      </c>
      <c r="Z66" s="882"/>
      <c r="AA66" s="882"/>
      <c r="AB66" s="882"/>
      <c r="AC66" s="924"/>
      <c r="AD66" s="941" t="s">
        <v>20</v>
      </c>
      <c r="AE66" s="866" t="str">
        <f>IFERROR(ROUND(AE63/AE64,),"")</f>
        <v/>
      </c>
      <c r="AF66" s="882"/>
      <c r="AG66" s="882"/>
      <c r="AH66" s="882"/>
      <c r="AI66" s="924"/>
      <c r="AJ66" s="1052" t="s">
        <v>20</v>
      </c>
      <c r="AN66" s="1153"/>
      <c r="AO66" s="1160"/>
      <c r="AP66" s="1166" t="s">
        <v>0</v>
      </c>
      <c r="AQ66" s="1173" t="s">
        <v>196</v>
      </c>
      <c r="AR66" s="1166" t="s">
        <v>197</v>
      </c>
      <c r="AS66" s="1173" t="s">
        <v>239</v>
      </c>
      <c r="AT66" s="1166" t="s">
        <v>279</v>
      </c>
      <c r="AU66" s="1184" t="s">
        <v>280</v>
      </c>
      <c r="AV66" s="1195" t="s">
        <v>281</v>
      </c>
      <c r="AW66" s="1184"/>
      <c r="AX66" s="1184"/>
      <c r="AY66" s="1184"/>
      <c r="AZ66" s="1202"/>
    </row>
    <row r="67" spans="1:52" ht="18" customHeight="1">
      <c r="A67" s="428"/>
      <c r="B67" s="516" t="s">
        <v>331</v>
      </c>
      <c r="C67" s="588"/>
      <c r="D67" s="588"/>
      <c r="E67" s="588"/>
      <c r="F67" s="588"/>
      <c r="G67" s="588"/>
      <c r="H67" s="588"/>
      <c r="I67" s="588"/>
      <c r="J67" s="588"/>
      <c r="K67" s="743"/>
      <c r="L67" s="762" t="s">
        <v>289</v>
      </c>
      <c r="M67" s="774"/>
      <c r="N67" s="774"/>
      <c r="O67" s="774"/>
      <c r="P67" s="774"/>
      <c r="Q67" s="774"/>
      <c r="R67" s="774"/>
      <c r="S67" s="867">
        <f>CEILING(AP67,1)</f>
        <v>0</v>
      </c>
      <c r="T67" s="883"/>
      <c r="U67" s="883"/>
      <c r="V67" s="883"/>
      <c r="W67" s="883"/>
      <c r="X67" s="942" t="s">
        <v>292</v>
      </c>
      <c r="Y67" s="955"/>
      <c r="Z67" s="970"/>
      <c r="AA67" s="970"/>
      <c r="AB67" s="970"/>
      <c r="AC67" s="970"/>
      <c r="AD67" s="1007"/>
      <c r="AE67" s="1016"/>
      <c r="AF67" s="1021"/>
      <c r="AG67" s="1021"/>
      <c r="AH67" s="1021"/>
      <c r="AI67" s="1021"/>
      <c r="AJ67" s="1053"/>
      <c r="AN67" s="1154" t="s">
        <v>204</v>
      </c>
      <c r="AO67" s="1154" t="s">
        <v>192</v>
      </c>
      <c r="AP67" s="1167">
        <f>IFERROR(#REF!/(S65*12),0)</f>
        <v>0</v>
      </c>
      <c r="AQ67" s="1174"/>
      <c r="AR67" s="1167"/>
      <c r="AS67" s="1184"/>
      <c r="AT67" s="1188"/>
      <c r="AU67" s="1184"/>
      <c r="AV67" s="417" t="s">
        <v>282</v>
      </c>
      <c r="AW67" s="1184"/>
      <c r="AX67" s="1184"/>
      <c r="AY67" s="1184"/>
      <c r="AZ67" s="1202"/>
    </row>
    <row r="68" spans="1:52" ht="18" customHeight="1">
      <c r="A68" s="428"/>
      <c r="B68" s="447"/>
      <c r="C68" s="452"/>
      <c r="D68" s="452"/>
      <c r="E68" s="452"/>
      <c r="F68" s="452"/>
      <c r="G68" s="452"/>
      <c r="H68" s="452"/>
      <c r="I68" s="452"/>
      <c r="J68" s="452"/>
      <c r="K68" s="744"/>
      <c r="L68" s="587"/>
      <c r="M68" s="775" t="s">
        <v>70</v>
      </c>
      <c r="N68" s="792">
        <f>T68</f>
        <v>0</v>
      </c>
      <c r="O68" s="792"/>
      <c r="P68" s="792"/>
      <c r="Q68" s="775" t="s">
        <v>292</v>
      </c>
      <c r="R68" s="854" t="s">
        <v>17</v>
      </c>
      <c r="S68" s="868" t="s">
        <v>70</v>
      </c>
      <c r="T68" s="793">
        <f>S65*S67*12</f>
        <v>0</v>
      </c>
      <c r="U68" s="793"/>
      <c r="V68" s="793"/>
      <c r="W68" s="776" t="s">
        <v>292</v>
      </c>
      <c r="X68" s="943" t="s">
        <v>17</v>
      </c>
      <c r="Y68" s="955"/>
      <c r="Z68" s="970"/>
      <c r="AA68" s="970"/>
      <c r="AB68" s="970"/>
      <c r="AC68" s="970"/>
      <c r="AD68" s="1007"/>
      <c r="AE68" s="1016"/>
      <c r="AF68" s="1021"/>
      <c r="AG68" s="1021"/>
      <c r="AH68" s="1021"/>
      <c r="AI68" s="1021"/>
      <c r="AJ68" s="1053"/>
      <c r="AN68" s="1155"/>
      <c r="AO68" s="1161" t="s">
        <v>194</v>
      </c>
      <c r="AP68" s="1168" t="str">
        <f>W28</f>
        <v/>
      </c>
      <c r="AQ68" s="1175"/>
      <c r="AR68" s="1168"/>
      <c r="AS68" s="1180">
        <f>SUM(AP68:AR68)</f>
        <v>0</v>
      </c>
      <c r="AT68" s="1189">
        <f>AS68-S65*S67*12</f>
        <v>0</v>
      </c>
      <c r="AU68" s="1191" t="s">
        <v>263</v>
      </c>
      <c r="AV68" s="1196"/>
      <c r="AW68" s="1192"/>
      <c r="AX68" s="1192"/>
      <c r="AY68" s="1192"/>
      <c r="AZ68" s="1203"/>
    </row>
    <row r="69" spans="1:52" ht="18" customHeight="1">
      <c r="A69" s="428"/>
      <c r="B69" s="447"/>
      <c r="C69" s="452"/>
      <c r="D69" s="452"/>
      <c r="E69" s="452"/>
      <c r="F69" s="452"/>
      <c r="G69" s="452"/>
      <c r="H69" s="452"/>
      <c r="I69" s="452"/>
      <c r="J69" s="452"/>
      <c r="K69" s="743"/>
      <c r="L69" s="762" t="s">
        <v>44</v>
      </c>
      <c r="M69" s="774"/>
      <c r="N69" s="774"/>
      <c r="O69" s="774"/>
      <c r="P69" s="774"/>
      <c r="Q69" s="774"/>
      <c r="R69" s="774"/>
      <c r="S69" s="869" t="e">
        <f>IF((CEILING(AP70,1)-AP70)-2*(CEILING(AQ70,1)-AQ70)&gt;=0,CEILING(AP70,1),CEILING(AP70+AU71/S65/12,1))</f>
        <v>#VALUE!</v>
      </c>
      <c r="T69" s="884"/>
      <c r="U69" s="884"/>
      <c r="V69" s="884"/>
      <c r="W69" s="884"/>
      <c r="X69" s="944" t="s">
        <v>292</v>
      </c>
      <c r="Y69" s="869" t="e">
        <f>IF((CEILING(AP70,1)-AP70)-2*(CEILING(AQ70,1)-AQ70)&gt;=0,CEILING(AQ70,1),FLOOR(AQ70,1))</f>
        <v>#VALUE!</v>
      </c>
      <c r="Z69" s="884"/>
      <c r="AA69" s="884"/>
      <c r="AB69" s="884"/>
      <c r="AC69" s="884"/>
      <c r="AD69" s="944" t="s">
        <v>292</v>
      </c>
      <c r="AE69" s="1017"/>
      <c r="AF69" s="1022"/>
      <c r="AG69" s="1022"/>
      <c r="AH69" s="1022"/>
      <c r="AI69" s="1022"/>
      <c r="AJ69" s="1054"/>
      <c r="AN69" s="1154" t="s">
        <v>205</v>
      </c>
      <c r="AO69" s="1162" t="s">
        <v>199</v>
      </c>
      <c r="AP69" s="1169"/>
      <c r="AQ69" s="1176"/>
      <c r="AR69" s="1181"/>
      <c r="AS69" s="1184"/>
      <c r="AT69" s="1188"/>
      <c r="AU69" s="1184"/>
      <c r="AV69" s="417" t="s">
        <v>284</v>
      </c>
      <c r="AW69" s="1197" t="e">
        <f>AP69/AQ69</f>
        <v>#DIV/0!</v>
      </c>
      <c r="AX69" s="1200" t="e">
        <f>IF(AW69&lt;1,"  1を上回るよう配分比率を設定してください。","  1を上回ることを確認してください")</f>
        <v>#DIV/0!</v>
      </c>
      <c r="AY69" s="1200"/>
      <c r="AZ69" s="1204"/>
    </row>
    <row r="70" spans="1:52" ht="18" customHeight="1">
      <c r="A70" s="428"/>
      <c r="B70" s="447"/>
      <c r="C70" s="452"/>
      <c r="D70" s="452"/>
      <c r="E70" s="452"/>
      <c r="F70" s="452"/>
      <c r="G70" s="452"/>
      <c r="H70" s="452"/>
      <c r="I70" s="452"/>
      <c r="J70" s="452"/>
      <c r="K70" s="744"/>
      <c r="L70" s="587"/>
      <c r="M70" s="775" t="s">
        <v>70</v>
      </c>
      <c r="N70" s="792" t="e">
        <f>SUM(T70,Z70)</f>
        <v>#VALUE!</v>
      </c>
      <c r="O70" s="792"/>
      <c r="P70" s="792"/>
      <c r="Q70" s="775" t="s">
        <v>292</v>
      </c>
      <c r="R70" s="854" t="s">
        <v>17</v>
      </c>
      <c r="S70" s="870" t="s">
        <v>70</v>
      </c>
      <c r="T70" s="792" t="e">
        <f>S65*S69*12</f>
        <v>#VALUE!</v>
      </c>
      <c r="U70" s="792"/>
      <c r="V70" s="792"/>
      <c r="W70" s="775" t="s">
        <v>292</v>
      </c>
      <c r="X70" s="945" t="s">
        <v>17</v>
      </c>
      <c r="Y70" s="870" t="s">
        <v>70</v>
      </c>
      <c r="Z70" s="792" t="e">
        <f>Y65*Y69*12</f>
        <v>#VALUE!</v>
      </c>
      <c r="AA70" s="792"/>
      <c r="AB70" s="792"/>
      <c r="AC70" s="775" t="s">
        <v>292</v>
      </c>
      <c r="AD70" s="945" t="s">
        <v>17</v>
      </c>
      <c r="AE70" s="1018"/>
      <c r="AF70" s="1023"/>
      <c r="AG70" s="1023"/>
      <c r="AH70" s="1023"/>
      <c r="AI70" s="1023"/>
      <c r="AJ70" s="1055"/>
      <c r="AN70" s="1156"/>
      <c r="AO70" s="1163" t="s">
        <v>192</v>
      </c>
      <c r="AP70" s="1170" t="e">
        <f>W28/((S65+Y65/AW69)*12)</f>
        <v>#VALUE!</v>
      </c>
      <c r="AQ70" s="1177" t="e">
        <f>W28/((S65*AW69+Y65)*12)</f>
        <v>#VALUE!</v>
      </c>
      <c r="AR70" s="1170"/>
      <c r="AS70" s="421"/>
      <c r="AT70" s="1190"/>
      <c r="AU70" s="421"/>
      <c r="AV70" s="1164"/>
      <c r="AW70" s="1198"/>
      <c r="AX70" s="421"/>
      <c r="AY70" s="421"/>
      <c r="AZ70" s="1205"/>
    </row>
    <row r="71" spans="1:52" ht="18" customHeight="1">
      <c r="A71" s="428"/>
      <c r="B71" s="447"/>
      <c r="C71" s="452"/>
      <c r="D71" s="452"/>
      <c r="E71" s="452"/>
      <c r="F71" s="452"/>
      <c r="G71" s="452"/>
      <c r="H71" s="452"/>
      <c r="I71" s="452"/>
      <c r="J71" s="452"/>
      <c r="K71" s="745"/>
      <c r="L71" s="762" t="s">
        <v>213</v>
      </c>
      <c r="M71" s="774"/>
      <c r="N71" s="774"/>
      <c r="O71" s="774"/>
      <c r="P71" s="774"/>
      <c r="Q71" s="774"/>
      <c r="R71" s="774"/>
      <c r="S71" s="867" t="e">
        <f>IF((CEILING(AP73,1)-AP73)-2*(CEILING(AQ73,1)-AQ73)&gt;=0,CEILING(AP73,1),CEILING(AP73+(AU73+AU74)/S65/12,1))</f>
        <v>#VALUE!</v>
      </c>
      <c r="T71" s="883"/>
      <c r="U71" s="883"/>
      <c r="V71" s="883"/>
      <c r="W71" s="883"/>
      <c r="X71" s="942" t="s">
        <v>292</v>
      </c>
      <c r="Y71" s="867" t="e">
        <f>IF((CEILING(AP73,1)-AP73)-2*(CEILING(AQ73,1)-AQ73)&gt;=0,CEILING(AQ73,1),FLOOR(AQ73,1))</f>
        <v>#VALUE!</v>
      </c>
      <c r="Z71" s="883"/>
      <c r="AA71" s="883"/>
      <c r="AB71" s="883"/>
      <c r="AC71" s="883"/>
      <c r="AD71" s="942" t="s">
        <v>292</v>
      </c>
      <c r="AE71" s="883" t="e">
        <f>IF(Y71-2*(CEILING(AR73,1))&gt;=0,CEILING(AR73,1),FLOOR(AR73,1))</f>
        <v>#VALUE!</v>
      </c>
      <c r="AF71" s="883"/>
      <c r="AG71" s="883"/>
      <c r="AH71" s="883"/>
      <c r="AI71" s="883"/>
      <c r="AJ71" s="1056" t="s">
        <v>292</v>
      </c>
      <c r="AN71" s="1155"/>
      <c r="AO71" s="1155" t="s">
        <v>194</v>
      </c>
      <c r="AP71" s="1171" t="e">
        <f>W28/(1+Y65/S65/AW69)</f>
        <v>#VALUE!</v>
      </c>
      <c r="AQ71" s="1178" t="e">
        <f>W28/(S65/Y65*AW69+1)</f>
        <v>#VALUE!</v>
      </c>
      <c r="AR71" s="1171"/>
      <c r="AS71" s="1180" t="e">
        <f>SUM(AP71:AR71)</f>
        <v>#VALUE!</v>
      </c>
      <c r="AT71" s="1189" t="e">
        <f>AS71-S65*S69*12-Y65*Y69*12</f>
        <v>#VALUE!</v>
      </c>
      <c r="AU71" s="1192" t="e">
        <f>IF((CEILING(AP70,1)-AP70)-2*(CEILING(AQ70,1)-AQ70)&gt;=0,0,(AQ70-FLOOR(AQ70,1))*Y65*12)</f>
        <v>#VALUE!</v>
      </c>
      <c r="AV71" s="1196"/>
      <c r="AW71" s="1199"/>
      <c r="AX71" s="1192"/>
      <c r="AY71" s="1192"/>
      <c r="AZ71" s="1203"/>
    </row>
    <row r="72" spans="1:52" ht="18" customHeight="1">
      <c r="A72" s="428"/>
      <c r="B72" s="447"/>
      <c r="C72" s="452"/>
      <c r="D72" s="452"/>
      <c r="E72" s="452"/>
      <c r="F72" s="452"/>
      <c r="G72" s="452"/>
      <c r="H72" s="452"/>
      <c r="I72" s="452"/>
      <c r="J72" s="452"/>
      <c r="K72" s="744"/>
      <c r="L72" s="559"/>
      <c r="M72" s="776" t="s">
        <v>70</v>
      </c>
      <c r="N72" s="793" t="e">
        <f>SUM(T72,Z72,AF72)</f>
        <v>#VALUE!</v>
      </c>
      <c r="O72" s="793"/>
      <c r="P72" s="793"/>
      <c r="Q72" s="776" t="s">
        <v>292</v>
      </c>
      <c r="R72" s="855" t="s">
        <v>17</v>
      </c>
      <c r="S72" s="868" t="s">
        <v>70</v>
      </c>
      <c r="T72" s="793" t="e">
        <f>S65*S71*12</f>
        <v>#VALUE!</v>
      </c>
      <c r="U72" s="793"/>
      <c r="V72" s="793"/>
      <c r="W72" s="776" t="s">
        <v>292</v>
      </c>
      <c r="X72" s="945" t="s">
        <v>17</v>
      </c>
      <c r="Y72" s="868" t="s">
        <v>70</v>
      </c>
      <c r="Z72" s="793" t="e">
        <f>Y65*Y71*12</f>
        <v>#VALUE!</v>
      </c>
      <c r="AA72" s="793"/>
      <c r="AB72" s="793"/>
      <c r="AC72" s="776" t="s">
        <v>292</v>
      </c>
      <c r="AD72" s="945" t="s">
        <v>17</v>
      </c>
      <c r="AE72" s="776" t="s">
        <v>70</v>
      </c>
      <c r="AF72" s="793" t="e">
        <f>AE65*AE71*12</f>
        <v>#VALUE!</v>
      </c>
      <c r="AG72" s="793"/>
      <c r="AH72" s="793"/>
      <c r="AI72" s="776" t="s">
        <v>292</v>
      </c>
      <c r="AJ72" s="1057" t="s">
        <v>17</v>
      </c>
      <c r="AN72" s="1154" t="s">
        <v>206</v>
      </c>
      <c r="AO72" s="1164" t="s">
        <v>199</v>
      </c>
      <c r="AP72" s="1169"/>
      <c r="AQ72" s="1179"/>
      <c r="AR72" s="1182"/>
      <c r="AS72" s="421"/>
      <c r="AT72" s="1190"/>
      <c r="AU72" s="421"/>
      <c r="AV72" s="1164" t="s">
        <v>284</v>
      </c>
      <c r="AW72" s="1198" t="e">
        <f>AP72/AQ72</f>
        <v>#DIV/0!</v>
      </c>
      <c r="AX72" s="1201" t="e">
        <f>IF(AW72&lt;1,"  1を上回るよう配分比率を設定してください。","  1を上回ることを確認してください")</f>
        <v>#DIV/0!</v>
      </c>
      <c r="AY72" s="1201"/>
      <c r="AZ72" s="1206"/>
    </row>
    <row r="73" spans="1:52" ht="18" customHeight="1">
      <c r="A73" s="428"/>
      <c r="B73" s="447"/>
      <c r="C73" s="452"/>
      <c r="D73" s="452"/>
      <c r="E73" s="452"/>
      <c r="F73" s="452"/>
      <c r="G73" s="452"/>
      <c r="H73" s="452"/>
      <c r="I73" s="452"/>
      <c r="J73" s="452"/>
      <c r="K73" s="745"/>
      <c r="L73" s="762" t="s">
        <v>295</v>
      </c>
      <c r="M73" s="774"/>
      <c r="N73" s="774"/>
      <c r="O73" s="774"/>
      <c r="P73" s="774"/>
      <c r="Q73" s="774"/>
      <c r="R73" s="774"/>
      <c r="S73" s="871"/>
      <c r="T73" s="885"/>
      <c r="U73" s="885"/>
      <c r="V73" s="885"/>
      <c r="W73" s="925"/>
      <c r="X73" s="559" t="s">
        <v>292</v>
      </c>
      <c r="Y73" s="871"/>
      <c r="Z73" s="885"/>
      <c r="AA73" s="885"/>
      <c r="AB73" s="885"/>
      <c r="AC73" s="925"/>
      <c r="AD73" s="443" t="s">
        <v>292</v>
      </c>
      <c r="AE73" s="871"/>
      <c r="AF73" s="885"/>
      <c r="AG73" s="885"/>
      <c r="AH73" s="885"/>
      <c r="AI73" s="925"/>
      <c r="AJ73" s="1058" t="s">
        <v>292</v>
      </c>
      <c r="AN73" s="1157"/>
      <c r="AO73" s="1165" t="s">
        <v>192</v>
      </c>
      <c r="AP73" s="1170" t="e">
        <f>W28/((S65+Y65/AW72+AE65/AW74)*12)</f>
        <v>#VALUE!</v>
      </c>
      <c r="AQ73" s="1177" t="e">
        <f>W28/((S65*AW72+Y65+AE65/AW73)*12)</f>
        <v>#VALUE!</v>
      </c>
      <c r="AR73" s="1170" t="e">
        <f>W28/((S65*AW74+Y65*AW73+AE65)*12)</f>
        <v>#VALUE!</v>
      </c>
      <c r="AS73" s="421"/>
      <c r="AT73" s="1190"/>
      <c r="AU73" s="1194" t="e">
        <f>IF((CEILING(AP73,1)-AP73)-2*(CEILING(AQ73,1)-AQ73)&gt;=0,0,(AQ73-FLOOR(AQ73,1))*Y65*12)</f>
        <v>#VALUE!</v>
      </c>
      <c r="AV73" s="1164" t="s">
        <v>286</v>
      </c>
      <c r="AW73" s="1198" t="e">
        <f>AQ72/AR72</f>
        <v>#DIV/0!</v>
      </c>
      <c r="AX73" s="1201" t="e">
        <f>IF(AW73&lt;2,"  2以上となるよう配分比率を設定してください。","  2以上であることを確認してください")</f>
        <v>#DIV/0!</v>
      </c>
      <c r="AY73" s="1201"/>
      <c r="AZ73" s="1206"/>
    </row>
    <row r="74" spans="1:52" ht="18" customHeight="1">
      <c r="A74" s="428"/>
      <c r="B74" s="448"/>
      <c r="C74" s="534"/>
      <c r="D74" s="534"/>
      <c r="E74" s="534"/>
      <c r="F74" s="534"/>
      <c r="G74" s="534"/>
      <c r="H74" s="534"/>
      <c r="I74" s="452"/>
      <c r="J74" s="452"/>
      <c r="K74" s="746"/>
      <c r="L74" s="559"/>
      <c r="M74" s="777" t="s">
        <v>70</v>
      </c>
      <c r="N74" s="794">
        <f>SUM(T74,Z74,AF74)</f>
        <v>0</v>
      </c>
      <c r="O74" s="794"/>
      <c r="P74" s="794"/>
      <c r="Q74" s="777" t="s">
        <v>292</v>
      </c>
      <c r="R74" s="856" t="s">
        <v>17</v>
      </c>
      <c r="S74" s="872" t="s">
        <v>70</v>
      </c>
      <c r="T74" s="794">
        <f>S65*S73*12</f>
        <v>0</v>
      </c>
      <c r="U74" s="794"/>
      <c r="V74" s="794"/>
      <c r="W74" s="777" t="s">
        <v>292</v>
      </c>
      <c r="X74" s="946" t="s">
        <v>17</v>
      </c>
      <c r="Y74" s="777" t="s">
        <v>70</v>
      </c>
      <c r="Z74" s="794">
        <f>Y65*Y73*12</f>
        <v>0</v>
      </c>
      <c r="AA74" s="794"/>
      <c r="AB74" s="794"/>
      <c r="AC74" s="777" t="s">
        <v>292</v>
      </c>
      <c r="AD74" s="946" t="s">
        <v>17</v>
      </c>
      <c r="AE74" s="777" t="s">
        <v>70</v>
      </c>
      <c r="AF74" s="794">
        <f>AE65*AE73*12</f>
        <v>0</v>
      </c>
      <c r="AG74" s="794"/>
      <c r="AH74" s="794"/>
      <c r="AI74" s="777" t="s">
        <v>292</v>
      </c>
      <c r="AJ74" s="1059" t="s">
        <v>17</v>
      </c>
      <c r="AM74" s="396"/>
      <c r="AN74" s="1158"/>
      <c r="AO74" s="1155" t="s">
        <v>194</v>
      </c>
      <c r="AP74" s="1172" t="e">
        <f>W28/(1+Y65/S65/AW72+AE65/S65/AW74)</f>
        <v>#VALUE!</v>
      </c>
      <c r="AQ74" s="1180" t="e">
        <f>W28/(S65/Y65*AW72+1+AE65/Y65/AW73)</f>
        <v>#VALUE!</v>
      </c>
      <c r="AR74" s="1172" t="e">
        <f>W28/(S65/AE65*AW74+Y65/AE65*AW73+1)</f>
        <v>#VALUE!</v>
      </c>
      <c r="AS74" s="1180" t="e">
        <f>SUM(AP74:AR74)</f>
        <v>#VALUE!</v>
      </c>
      <c r="AT74" s="1189" t="e">
        <f>AS74-S65*S71*12-Y65*Y71*12-AE65*AE71*12</f>
        <v>#VALUE!</v>
      </c>
      <c r="AU74" s="1193" t="e">
        <f>IF(Y71-2*(CEILING(AR73,1))&gt;=0,0,(AR73-FLOOR(AR73,1))*AE65*12)</f>
        <v>#VALUE!</v>
      </c>
      <c r="AV74" s="1196" t="s">
        <v>287</v>
      </c>
      <c r="AW74" s="1192" t="e">
        <f>AP72/AR72</f>
        <v>#DIV/0!</v>
      </c>
      <c r="AX74" s="1192"/>
      <c r="AY74" s="1192"/>
      <c r="AZ74" s="1203"/>
    </row>
    <row r="75" spans="1:52" s="396" customFormat="1" ht="18" customHeight="1">
      <c r="A75" s="429"/>
      <c r="B75" s="517" t="s">
        <v>15</v>
      </c>
      <c r="C75" s="512"/>
      <c r="D75" s="512"/>
      <c r="E75" s="512"/>
      <c r="F75" s="512"/>
      <c r="G75" s="512"/>
      <c r="H75" s="512"/>
      <c r="I75" s="512"/>
      <c r="J75" s="512"/>
      <c r="K75" s="747"/>
      <c r="L75" s="747"/>
      <c r="M75" s="512"/>
      <c r="N75" s="512"/>
      <c r="O75" s="512"/>
      <c r="P75" s="512"/>
      <c r="Q75" s="512"/>
      <c r="R75" s="512"/>
      <c r="S75" s="512"/>
      <c r="T75" s="512"/>
      <c r="U75" s="512"/>
      <c r="V75" s="512"/>
      <c r="W75" s="926"/>
      <c r="X75" s="947"/>
      <c r="Y75" s="956"/>
      <c r="Z75" s="601" t="s">
        <v>123</v>
      </c>
      <c r="AA75" s="981"/>
      <c r="AB75" s="981"/>
      <c r="AC75" s="993"/>
      <c r="AD75" s="993"/>
      <c r="AE75" s="601"/>
      <c r="AF75" s="601"/>
      <c r="AG75" s="601"/>
      <c r="AH75" s="1032"/>
      <c r="AI75" s="993"/>
      <c r="AJ75" s="1060"/>
      <c r="AM75" s="1152"/>
      <c r="AN75" s="1159"/>
      <c r="AO75" s="1159"/>
      <c r="AP75" s="1159"/>
      <c r="AQ75" s="1159"/>
      <c r="AR75" s="1183"/>
      <c r="AT75" s="1185"/>
    </row>
    <row r="76" spans="1:52" s="396" customFormat="1" ht="16.5" customHeight="1">
      <c r="A76" s="430"/>
      <c r="B76" s="518"/>
      <c r="C76" s="589" t="s">
        <v>127</v>
      </c>
      <c r="D76" s="626"/>
      <c r="E76" s="626"/>
      <c r="F76" s="626"/>
      <c r="G76" s="626"/>
      <c r="H76" s="626"/>
      <c r="I76" s="626"/>
      <c r="J76" s="626"/>
      <c r="K76" s="626"/>
      <c r="L76" s="626"/>
      <c r="M76" s="626"/>
      <c r="N76" s="626"/>
      <c r="O76" s="626"/>
      <c r="P76" s="626"/>
      <c r="Q76" s="626"/>
      <c r="R76" s="626"/>
      <c r="S76" s="626"/>
      <c r="T76" s="626"/>
      <c r="U76" s="626"/>
      <c r="V76" s="626"/>
      <c r="W76" s="626"/>
      <c r="X76" s="626"/>
      <c r="Y76" s="626"/>
      <c r="Z76" s="626"/>
      <c r="AA76" s="626"/>
      <c r="AB76" s="626"/>
      <c r="AC76" s="626"/>
      <c r="AD76" s="626"/>
      <c r="AE76" s="626"/>
      <c r="AF76" s="626"/>
      <c r="AG76" s="626"/>
      <c r="AH76" s="626"/>
      <c r="AI76" s="626"/>
      <c r="AJ76" s="1061"/>
      <c r="AM76" s="1152"/>
      <c r="AN76" s="1159"/>
      <c r="AO76" s="1159"/>
      <c r="AP76" s="1159"/>
      <c r="AQ76" s="1159"/>
      <c r="AR76" s="1183"/>
      <c r="AT76" s="1185"/>
    </row>
    <row r="77" spans="1:52" s="396" customFormat="1" ht="15.75" customHeight="1">
      <c r="A77" s="430"/>
      <c r="B77" s="518"/>
      <c r="C77" s="590"/>
      <c r="D77" s="589" t="s">
        <v>277</v>
      </c>
      <c r="E77" s="651"/>
      <c r="F77" s="651"/>
      <c r="G77" s="651"/>
      <c r="H77" s="651"/>
      <c r="I77" s="651"/>
      <c r="J77" s="651"/>
      <c r="K77" s="651"/>
      <c r="L77" s="651"/>
      <c r="M77" s="651"/>
      <c r="N77" s="651"/>
      <c r="O77" s="651"/>
      <c r="P77" s="651"/>
      <c r="Q77" s="651"/>
      <c r="R77" s="651"/>
      <c r="S77" s="651"/>
      <c r="T77" s="651"/>
      <c r="U77" s="651"/>
      <c r="V77" s="651"/>
      <c r="W77" s="651"/>
      <c r="X77" s="651"/>
      <c r="Y77" s="651"/>
      <c r="Z77" s="651"/>
      <c r="AA77" s="651"/>
      <c r="AB77" s="651"/>
      <c r="AC77" s="651"/>
      <c r="AD77" s="651"/>
      <c r="AE77" s="651"/>
      <c r="AF77" s="651"/>
      <c r="AG77" s="651"/>
      <c r="AH77" s="651"/>
      <c r="AI77" s="754"/>
      <c r="AJ77" s="1061"/>
      <c r="AM77" s="1152"/>
      <c r="AN77" s="1159"/>
      <c r="AO77" s="1159"/>
      <c r="AP77" s="1159"/>
      <c r="AQ77" s="1159"/>
      <c r="AR77" s="1183"/>
      <c r="AT77" s="1185"/>
    </row>
    <row r="78" spans="1:52" s="396" customFormat="1" ht="15.75" customHeight="1">
      <c r="A78" s="430"/>
      <c r="B78" s="518"/>
      <c r="C78" s="591"/>
      <c r="D78" s="589" t="s">
        <v>278</v>
      </c>
      <c r="E78" s="652"/>
      <c r="F78" s="652"/>
      <c r="G78" s="652"/>
      <c r="H78" s="652"/>
      <c r="I78" s="652"/>
      <c r="J78" s="652"/>
      <c r="K78" s="652"/>
      <c r="L78" s="652"/>
      <c r="M78" s="652"/>
      <c r="N78" s="652"/>
      <c r="O78" s="652"/>
      <c r="P78" s="652"/>
      <c r="Q78" s="652"/>
      <c r="R78" s="652"/>
      <c r="S78" s="652"/>
      <c r="T78" s="651"/>
      <c r="U78" s="651"/>
      <c r="V78" s="651"/>
      <c r="W78" s="651"/>
      <c r="X78" s="651"/>
      <c r="Y78" s="651"/>
      <c r="Z78" s="651"/>
      <c r="AA78" s="651"/>
      <c r="AB78" s="651"/>
      <c r="AC78" s="651"/>
      <c r="AD78" s="651"/>
      <c r="AE78" s="651"/>
      <c r="AF78" s="651"/>
      <c r="AG78" s="651"/>
      <c r="AH78" s="651"/>
      <c r="AI78" s="754"/>
      <c r="AJ78" s="1061"/>
      <c r="AM78" s="1152"/>
      <c r="AN78" s="1159"/>
      <c r="AO78" s="1159"/>
      <c r="AP78" s="1159"/>
      <c r="AQ78" s="1159"/>
      <c r="AR78" s="1183"/>
      <c r="AT78" s="1185"/>
    </row>
    <row r="79" spans="1:52" s="396" customFormat="1" ht="27" customHeight="1">
      <c r="A79" s="430"/>
      <c r="B79" s="518"/>
      <c r="C79" s="591"/>
      <c r="D79" s="626" t="s">
        <v>235</v>
      </c>
      <c r="E79" s="626"/>
      <c r="F79" s="626"/>
      <c r="G79" s="626"/>
      <c r="H79" s="626"/>
      <c r="I79" s="626"/>
      <c r="J79" s="626"/>
      <c r="K79" s="626"/>
      <c r="L79" s="626"/>
      <c r="M79" s="626"/>
      <c r="N79" s="626"/>
      <c r="O79" s="626"/>
      <c r="P79" s="626"/>
      <c r="Q79" s="626"/>
      <c r="R79" s="626"/>
      <c r="S79" s="626"/>
      <c r="T79" s="626"/>
      <c r="U79" s="626"/>
      <c r="V79" s="626"/>
      <c r="W79" s="626"/>
      <c r="X79" s="626"/>
      <c r="Y79" s="626"/>
      <c r="Z79" s="626"/>
      <c r="AA79" s="626"/>
      <c r="AB79" s="626"/>
      <c r="AC79" s="626"/>
      <c r="AD79" s="626"/>
      <c r="AE79" s="626"/>
      <c r="AF79" s="626"/>
      <c r="AG79" s="626"/>
      <c r="AH79" s="626"/>
      <c r="AI79" s="626"/>
      <c r="AJ79" s="1061"/>
      <c r="AM79" s="1152"/>
      <c r="AN79" s="1159"/>
      <c r="AO79" s="1159"/>
      <c r="AP79" s="1159"/>
      <c r="AQ79" s="1159"/>
      <c r="AR79" s="1183"/>
      <c r="AT79" s="1185"/>
    </row>
    <row r="80" spans="1:52" s="396" customFormat="1" ht="18" customHeight="1">
      <c r="A80" s="431"/>
      <c r="B80" s="519"/>
      <c r="C80" s="592"/>
      <c r="D80" s="627" t="s">
        <v>105</v>
      </c>
      <c r="E80" s="653"/>
      <c r="F80" s="590"/>
      <c r="G80" s="590"/>
      <c r="H80" s="590"/>
      <c r="I80" s="590"/>
      <c r="J80" s="590"/>
      <c r="K80" s="590"/>
      <c r="L80" s="590"/>
      <c r="M80" s="590"/>
      <c r="N80" s="590"/>
      <c r="O80" s="590"/>
      <c r="P80" s="590"/>
      <c r="Q80" s="590"/>
      <c r="R80" s="590"/>
      <c r="S80" s="590"/>
      <c r="T80" s="590"/>
      <c r="U80" s="590"/>
      <c r="V80" s="590"/>
      <c r="W80" s="590"/>
      <c r="X80" s="590"/>
      <c r="Y80" s="590"/>
      <c r="Z80" s="590"/>
      <c r="AA80" s="590"/>
      <c r="AB80" s="590"/>
      <c r="AC80" s="590"/>
      <c r="AD80" s="590"/>
      <c r="AE80" s="590"/>
      <c r="AF80" s="590"/>
      <c r="AG80" s="590"/>
      <c r="AH80" s="590"/>
      <c r="AI80" s="590"/>
      <c r="AJ80" s="1062" t="s">
        <v>17</v>
      </c>
    </row>
    <row r="81" spans="1:52" s="396" customFormat="1" ht="18" customHeight="1">
      <c r="A81" s="432" t="s">
        <v>85</v>
      </c>
      <c r="B81" s="520" t="s">
        <v>332</v>
      </c>
      <c r="C81" s="593"/>
      <c r="D81" s="593"/>
      <c r="E81" s="593"/>
      <c r="F81" s="593"/>
      <c r="G81" s="593"/>
      <c r="H81" s="520"/>
      <c r="I81" s="520"/>
      <c r="J81" s="520"/>
      <c r="K81" s="520"/>
      <c r="L81" s="763"/>
      <c r="M81" s="778"/>
      <c r="N81" s="795" t="s">
        <v>76</v>
      </c>
      <c r="O81" s="819"/>
      <c r="P81" s="834"/>
      <c r="Q81" s="834"/>
      <c r="R81" s="819" t="s">
        <v>35</v>
      </c>
      <c r="S81" s="834"/>
      <c r="T81" s="834"/>
      <c r="U81" s="819" t="s">
        <v>40</v>
      </c>
      <c r="V81" s="903" t="s">
        <v>42</v>
      </c>
      <c r="W81" s="903"/>
      <c r="X81" s="819" t="s">
        <v>76</v>
      </c>
      <c r="Y81" s="819"/>
      <c r="Z81" s="834"/>
      <c r="AA81" s="834"/>
      <c r="AB81" s="819" t="s">
        <v>35</v>
      </c>
      <c r="AC81" s="834"/>
      <c r="AD81" s="834"/>
      <c r="AE81" s="819" t="s">
        <v>40</v>
      </c>
      <c r="AF81" s="819" t="s">
        <v>229</v>
      </c>
      <c r="AG81" s="819" t="str">
        <f>IF(P81&gt;=1,(Z81*12+AC81)-(P81*12+S81)+1,"")</f>
        <v/>
      </c>
      <c r="AH81" s="903" t="s">
        <v>237</v>
      </c>
      <c r="AI81" s="903"/>
      <c r="AJ81" s="795" t="s">
        <v>88</v>
      </c>
    </row>
    <row r="82" spans="1:52" s="396" customFormat="1" ht="6" customHeight="1">
      <c r="A82" s="433"/>
      <c r="B82" s="521"/>
      <c r="C82" s="521"/>
      <c r="D82" s="521"/>
      <c r="E82" s="521"/>
      <c r="F82" s="521"/>
      <c r="G82" s="521"/>
      <c r="H82" s="521"/>
      <c r="I82" s="521"/>
      <c r="J82" s="521"/>
      <c r="K82" s="521"/>
      <c r="L82" s="521"/>
      <c r="M82" s="522"/>
      <c r="N82" s="522"/>
      <c r="O82" s="522"/>
      <c r="P82" s="522"/>
      <c r="Q82" s="522"/>
      <c r="R82" s="522"/>
      <c r="S82" s="522"/>
      <c r="T82" s="522"/>
      <c r="U82" s="522"/>
      <c r="V82" s="522"/>
      <c r="W82" s="522"/>
      <c r="X82" s="522"/>
      <c r="Y82" s="522"/>
      <c r="Z82" s="522"/>
      <c r="AA82" s="522"/>
      <c r="AB82" s="522"/>
      <c r="AC82" s="522"/>
      <c r="AD82" s="522"/>
      <c r="AE82" s="522"/>
      <c r="AF82" s="522"/>
      <c r="AG82" s="522"/>
      <c r="AH82" s="522"/>
      <c r="AI82" s="522"/>
      <c r="AJ82" s="1063"/>
    </row>
    <row r="83" spans="1:52" s="396" customFormat="1" ht="13.5" customHeight="1">
      <c r="A83" s="434" t="s">
        <v>146</v>
      </c>
      <c r="B83" s="522"/>
      <c r="C83" s="522"/>
      <c r="D83" s="522"/>
      <c r="E83" s="522"/>
      <c r="F83" s="522"/>
      <c r="G83" s="522"/>
      <c r="H83" s="522"/>
      <c r="I83" s="522"/>
      <c r="J83" s="522"/>
      <c r="K83" s="522"/>
      <c r="L83" s="522"/>
      <c r="M83" s="522"/>
      <c r="N83" s="522"/>
      <c r="O83" s="522"/>
      <c r="P83" s="522"/>
      <c r="Q83" s="522"/>
      <c r="R83" s="522"/>
      <c r="S83" s="522"/>
      <c r="T83" s="522"/>
      <c r="U83" s="522"/>
      <c r="V83" s="522"/>
      <c r="W83" s="522"/>
      <c r="X83" s="522"/>
      <c r="Y83" s="522"/>
      <c r="Z83" s="522"/>
      <c r="AA83" s="522"/>
      <c r="AB83" s="522"/>
      <c r="AC83" s="522"/>
      <c r="AD83" s="522"/>
      <c r="AE83" s="522"/>
      <c r="AF83" s="522"/>
      <c r="AG83" s="522"/>
      <c r="AH83" s="522"/>
      <c r="AI83" s="522"/>
      <c r="AJ83" s="1063"/>
    </row>
    <row r="84" spans="1:52" s="396" customFormat="1" ht="33.75" customHeight="1">
      <c r="A84" s="435" t="s">
        <v>147</v>
      </c>
      <c r="B84" s="509" t="s">
        <v>428</v>
      </c>
      <c r="C84" s="509"/>
      <c r="D84" s="509"/>
      <c r="E84" s="509"/>
      <c r="F84" s="509"/>
      <c r="G84" s="509"/>
      <c r="H84" s="509"/>
      <c r="I84" s="509"/>
      <c r="J84" s="509"/>
      <c r="K84" s="509"/>
      <c r="L84" s="509"/>
      <c r="M84" s="509"/>
      <c r="N84" s="509"/>
      <c r="O84" s="509"/>
      <c r="P84" s="509"/>
      <c r="Q84" s="509"/>
      <c r="R84" s="509"/>
      <c r="S84" s="509"/>
      <c r="T84" s="509"/>
      <c r="U84" s="509"/>
      <c r="V84" s="509"/>
      <c r="W84" s="509"/>
      <c r="X84" s="509"/>
      <c r="Y84" s="509"/>
      <c r="Z84" s="509"/>
      <c r="AA84" s="509"/>
      <c r="AB84" s="509"/>
      <c r="AC84" s="509"/>
      <c r="AD84" s="509"/>
      <c r="AE84" s="509"/>
      <c r="AF84" s="509"/>
      <c r="AG84" s="509"/>
      <c r="AH84" s="509"/>
      <c r="AI84" s="509"/>
      <c r="AJ84" s="509"/>
    </row>
    <row r="85" spans="1:52" s="396" customFormat="1" ht="33.75" customHeight="1">
      <c r="A85" s="435" t="s">
        <v>147</v>
      </c>
      <c r="B85" s="523" t="s">
        <v>429</v>
      </c>
      <c r="C85" s="523"/>
      <c r="D85" s="523"/>
      <c r="E85" s="523"/>
      <c r="F85" s="523"/>
      <c r="G85" s="523"/>
      <c r="H85" s="523"/>
      <c r="I85" s="523"/>
      <c r="J85" s="523"/>
      <c r="K85" s="523"/>
      <c r="L85" s="523"/>
      <c r="M85" s="523"/>
      <c r="N85" s="523"/>
      <c r="O85" s="523"/>
      <c r="P85" s="523"/>
      <c r="Q85" s="523"/>
      <c r="R85" s="523"/>
      <c r="S85" s="523"/>
      <c r="T85" s="523"/>
      <c r="U85" s="523"/>
      <c r="V85" s="523"/>
      <c r="W85" s="523"/>
      <c r="X85" s="523"/>
      <c r="Y85" s="523"/>
      <c r="Z85" s="523"/>
      <c r="AA85" s="523"/>
      <c r="AB85" s="523"/>
      <c r="AC85" s="523"/>
      <c r="AD85" s="523"/>
      <c r="AE85" s="523"/>
      <c r="AF85" s="523"/>
      <c r="AG85" s="523"/>
      <c r="AH85" s="523"/>
      <c r="AI85" s="523"/>
      <c r="AJ85" s="523"/>
    </row>
    <row r="86" spans="1:52" s="396" customFormat="1" ht="15" customHeight="1">
      <c r="A86" s="435"/>
      <c r="B86" s="523"/>
      <c r="C86" s="523"/>
      <c r="D86" s="523"/>
      <c r="E86" s="523"/>
      <c r="F86" s="523"/>
      <c r="G86" s="523"/>
      <c r="H86" s="523"/>
      <c r="I86" s="523"/>
      <c r="J86" s="523"/>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523"/>
      <c r="AI86" s="523"/>
      <c r="AJ86" s="523"/>
      <c r="AM86" s="150"/>
      <c r="AN86" s="150"/>
      <c r="AO86" s="150"/>
      <c r="AP86" s="150"/>
      <c r="AQ86" s="150"/>
      <c r="AR86" s="150"/>
      <c r="AS86" s="150"/>
      <c r="AT86" s="1186"/>
      <c r="AU86" s="150"/>
      <c r="AV86" s="150"/>
      <c r="AW86" s="150"/>
      <c r="AX86" s="150"/>
      <c r="AY86" s="150"/>
      <c r="AZ86" s="150"/>
    </row>
    <row r="87" spans="1:52" ht="15" customHeight="1">
      <c r="A87" s="152" t="s">
        <v>431</v>
      </c>
      <c r="B87" s="524"/>
      <c r="C87" s="594"/>
      <c r="D87" s="594"/>
      <c r="E87" s="594"/>
      <c r="F87" s="594"/>
      <c r="G87" s="594"/>
      <c r="H87" s="594"/>
      <c r="I87" s="594"/>
      <c r="J87" s="594"/>
      <c r="K87" s="594"/>
      <c r="L87" s="594"/>
      <c r="M87" s="594"/>
      <c r="N87" s="796"/>
      <c r="O87" s="796"/>
      <c r="P87" s="796"/>
      <c r="Q87" s="796"/>
      <c r="R87" s="796"/>
      <c r="S87" s="796"/>
      <c r="T87" s="796"/>
      <c r="U87" s="796"/>
      <c r="V87" s="796"/>
      <c r="W87" s="796"/>
      <c r="X87" s="796"/>
      <c r="Y87" s="796"/>
      <c r="Z87" s="594"/>
      <c r="AA87" s="594"/>
      <c r="AB87" s="594"/>
      <c r="AC87" s="594"/>
      <c r="AD87" s="594"/>
      <c r="AE87" s="594"/>
      <c r="AF87" s="594"/>
      <c r="AG87" s="972"/>
      <c r="AH87" s="972"/>
      <c r="AI87" s="1039"/>
      <c r="AJ87" s="1064"/>
      <c r="AK87" s="150"/>
      <c r="AT87" s="1186"/>
    </row>
    <row r="88" spans="1:52" ht="22.5" customHeight="1">
      <c r="A88" s="436" t="s">
        <v>147</v>
      </c>
      <c r="B88" s="525" t="s">
        <v>226</v>
      </c>
      <c r="C88" s="595"/>
      <c r="D88" s="595"/>
      <c r="E88" s="595"/>
      <c r="F88" s="595"/>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150"/>
      <c r="AT88" s="1186"/>
    </row>
    <row r="89" spans="1:52" ht="6" customHeight="1">
      <c r="A89" s="400"/>
      <c r="B89" s="526"/>
      <c r="C89" s="596"/>
      <c r="D89" s="596"/>
      <c r="E89" s="596"/>
      <c r="F89" s="596"/>
      <c r="G89" s="596"/>
      <c r="H89" s="596"/>
      <c r="I89" s="596"/>
      <c r="J89" s="596"/>
      <c r="K89" s="596"/>
      <c r="L89" s="596"/>
      <c r="M89" s="596"/>
      <c r="N89" s="596"/>
      <c r="O89" s="596"/>
      <c r="P89" s="596"/>
      <c r="Q89" s="596"/>
      <c r="R89" s="596"/>
      <c r="S89" s="596"/>
      <c r="T89" s="596"/>
      <c r="U89" s="596"/>
      <c r="V89" s="596"/>
      <c r="W89" s="596"/>
      <c r="X89" s="596"/>
      <c r="Y89" s="596"/>
      <c r="Z89" s="596"/>
      <c r="AA89" s="596"/>
      <c r="AB89" s="596"/>
      <c r="AC89" s="596"/>
      <c r="AD89" s="596"/>
      <c r="AE89" s="596"/>
      <c r="AF89" s="596"/>
      <c r="AG89" s="596"/>
      <c r="AH89" s="596"/>
      <c r="AI89" s="596"/>
      <c r="AJ89" s="596"/>
      <c r="AK89" s="150"/>
      <c r="AU89" s="1186"/>
    </row>
    <row r="90" spans="1:52" ht="17.25" customHeight="1">
      <c r="A90" s="424" t="s">
        <v>448</v>
      </c>
      <c r="B90" s="424"/>
      <c r="C90" s="424"/>
      <c r="D90" s="424"/>
      <c r="E90" s="424"/>
      <c r="F90" s="424"/>
      <c r="G90" s="424"/>
      <c r="H90" s="424"/>
      <c r="I90" s="424"/>
      <c r="J90" s="424"/>
      <c r="K90" s="424"/>
      <c r="L90" s="424"/>
      <c r="M90" s="424"/>
      <c r="N90" s="424"/>
      <c r="O90" s="424"/>
      <c r="P90" s="424"/>
      <c r="Q90" s="424"/>
      <c r="R90" s="424"/>
      <c r="S90" s="424"/>
      <c r="T90" s="424"/>
      <c r="U90" s="424"/>
      <c r="V90" s="424"/>
      <c r="W90" s="424"/>
      <c r="X90" s="424"/>
      <c r="Y90" s="424"/>
      <c r="Z90" s="424"/>
      <c r="AA90" s="424"/>
      <c r="AB90" s="424" t="s">
        <v>415</v>
      </c>
      <c r="AC90" s="424"/>
      <c r="AD90" s="424"/>
      <c r="AE90" s="424"/>
      <c r="AF90" s="424"/>
      <c r="AG90" s="424"/>
      <c r="AH90" s="424"/>
      <c r="AI90" s="424"/>
      <c r="AJ90" s="424"/>
      <c r="AK90" s="424"/>
      <c r="AL90" s="150"/>
      <c r="AU90" s="1186"/>
    </row>
    <row r="91" spans="1:52" ht="17.25" customHeight="1">
      <c r="A91" s="424" t="s">
        <v>490</v>
      </c>
      <c r="B91" s="424"/>
      <c r="C91" s="424"/>
      <c r="D91" s="424"/>
      <c r="E91" s="424"/>
      <c r="F91" s="424"/>
      <c r="G91" s="424"/>
      <c r="H91" s="424"/>
      <c r="I91" s="424"/>
      <c r="J91" s="424"/>
      <c r="K91" s="424"/>
      <c r="L91" s="424"/>
      <c r="M91" s="424"/>
      <c r="N91" s="424"/>
      <c r="O91" s="424"/>
      <c r="P91" s="424"/>
      <c r="Q91" s="424"/>
      <c r="R91" s="424"/>
      <c r="S91" s="424"/>
      <c r="T91" s="424"/>
      <c r="U91" s="424"/>
      <c r="V91" s="424"/>
      <c r="W91" s="424"/>
      <c r="X91" s="424"/>
      <c r="Y91" s="424"/>
      <c r="Z91" s="424"/>
      <c r="AA91" s="424"/>
      <c r="AB91" s="424" t="s">
        <v>430</v>
      </c>
      <c r="AC91" s="424"/>
      <c r="AD91" s="424"/>
      <c r="AE91" s="424"/>
      <c r="AF91" s="424"/>
      <c r="AG91" s="424"/>
      <c r="AH91" s="424"/>
      <c r="AI91" s="424"/>
      <c r="AJ91" s="424"/>
      <c r="AK91" s="424"/>
      <c r="AL91" s="150"/>
      <c r="AU91" s="1186"/>
    </row>
    <row r="92" spans="1:52" ht="17.25" customHeight="1">
      <c r="A92" s="437" t="s">
        <v>130</v>
      </c>
      <c r="B92" s="520"/>
      <c r="C92" s="520"/>
      <c r="D92" s="520"/>
      <c r="E92" s="520"/>
      <c r="F92" s="520"/>
      <c r="G92" s="520"/>
      <c r="H92" s="520"/>
      <c r="I92" s="520"/>
      <c r="J92" s="520"/>
      <c r="K92" s="520"/>
      <c r="L92" s="520"/>
      <c r="M92" s="520"/>
      <c r="N92" s="520"/>
      <c r="O92" s="520"/>
      <c r="P92" s="520"/>
      <c r="Q92" s="520"/>
      <c r="R92" s="520"/>
      <c r="S92" s="520"/>
      <c r="T92" s="520"/>
      <c r="U92" s="520"/>
      <c r="V92" s="520"/>
      <c r="W92" s="520"/>
      <c r="X92" s="520"/>
      <c r="Y92" s="520"/>
      <c r="Z92" s="520"/>
      <c r="AA92" s="982"/>
      <c r="AB92" s="527"/>
      <c r="AC92" s="598"/>
      <c r="AD92" s="598"/>
      <c r="AE92" s="598"/>
      <c r="AF92" s="598"/>
      <c r="AG92" s="598"/>
      <c r="AH92" s="598"/>
      <c r="AI92" s="598"/>
      <c r="AJ92" s="598"/>
      <c r="AK92" s="598"/>
      <c r="AL92" s="150"/>
      <c r="AU92" s="1186"/>
    </row>
    <row r="93" spans="1:52" ht="17.25" customHeight="1">
      <c r="A93" s="438"/>
      <c r="B93" s="527" t="s">
        <v>450</v>
      </c>
      <c r="C93" s="597"/>
      <c r="D93" s="597"/>
      <c r="E93" s="597"/>
      <c r="F93" s="597"/>
      <c r="G93" s="597"/>
      <c r="H93" s="597"/>
      <c r="I93" s="597"/>
      <c r="J93" s="597"/>
      <c r="K93" s="597"/>
      <c r="L93" s="597"/>
      <c r="M93" s="597"/>
      <c r="N93" s="797"/>
      <c r="O93" s="820">
        <f>SUM('(入力②-3)別紙様式2-4 個表_ベースアップ'!AI12:AI111)</f>
        <v>3774607</v>
      </c>
      <c r="P93" s="835"/>
      <c r="Q93" s="835"/>
      <c r="R93" s="835"/>
      <c r="S93" s="835"/>
      <c r="T93" s="835"/>
      <c r="U93" s="889"/>
      <c r="V93" s="904" t="s">
        <v>20</v>
      </c>
      <c r="W93" s="927"/>
      <c r="X93" s="948"/>
      <c r="Y93" s="948"/>
      <c r="Z93" s="971"/>
      <c r="AA93" s="983"/>
      <c r="AB93" s="989" t="s">
        <v>275</v>
      </c>
      <c r="AC93" s="994" t="str">
        <f>IF(X94=0,"",IF(X94&gt;=200/3,"○","×"))</f>
        <v>○</v>
      </c>
      <c r="AD93" s="1008" t="s">
        <v>438</v>
      </c>
      <c r="AE93" s="598"/>
      <c r="AF93" s="598"/>
      <c r="AG93" s="598"/>
      <c r="AH93" s="598"/>
      <c r="AI93" s="598"/>
      <c r="AJ93" s="598"/>
      <c r="AK93" s="598"/>
      <c r="AL93" s="150"/>
      <c r="AU93" s="1186"/>
    </row>
    <row r="94" spans="1:52" ht="17.25" customHeight="1">
      <c r="A94" s="439"/>
      <c r="B94" s="439"/>
      <c r="C94" s="598"/>
      <c r="D94" s="454" t="s">
        <v>242</v>
      </c>
      <c r="E94" s="537"/>
      <c r="F94" s="537"/>
      <c r="G94" s="537"/>
      <c r="H94" s="537"/>
      <c r="I94" s="537"/>
      <c r="J94" s="537"/>
      <c r="K94" s="537"/>
      <c r="L94" s="537"/>
      <c r="M94" s="537"/>
      <c r="N94" s="537"/>
      <c r="O94" s="821">
        <f>SUM('(入力②-3)別紙様式2-4 個表_ベースアップ'!AJ12:AJ111)</f>
        <v>2747615</v>
      </c>
      <c r="P94" s="836"/>
      <c r="Q94" s="836"/>
      <c r="R94" s="836"/>
      <c r="S94" s="836"/>
      <c r="T94" s="836"/>
      <c r="U94" s="890"/>
      <c r="V94" s="905" t="s">
        <v>20</v>
      </c>
      <c r="W94" s="928" t="s">
        <v>70</v>
      </c>
      <c r="X94" s="949">
        <f>IFERROR(O94/O93*100,0)</f>
        <v>72.792081400792185</v>
      </c>
      <c r="Y94" s="957"/>
      <c r="Z94" s="972" t="s">
        <v>17</v>
      </c>
      <c r="AA94" s="984" t="s">
        <v>372</v>
      </c>
      <c r="AB94" s="989"/>
      <c r="AC94" s="995"/>
      <c r="AD94" s="1009"/>
      <c r="AE94" s="598"/>
      <c r="AF94" s="598"/>
      <c r="AG94" s="598"/>
      <c r="AH94" s="598"/>
      <c r="AI94" s="598"/>
      <c r="AJ94" s="598"/>
      <c r="AK94" s="598"/>
      <c r="AL94" s="150"/>
      <c r="AU94" s="1186"/>
    </row>
    <row r="95" spans="1:52" ht="16.5" customHeight="1">
      <c r="A95" s="439"/>
      <c r="B95" s="528"/>
      <c r="C95" s="599"/>
      <c r="D95" s="449"/>
      <c r="E95" s="535"/>
      <c r="F95" s="535"/>
      <c r="G95" s="535"/>
      <c r="H95" s="535"/>
      <c r="I95" s="535"/>
      <c r="J95" s="535"/>
      <c r="K95" s="535"/>
      <c r="L95" s="535"/>
      <c r="M95" s="535"/>
      <c r="N95" s="633"/>
      <c r="O95" s="822" t="s">
        <v>373</v>
      </c>
      <c r="P95" s="822"/>
      <c r="Q95" s="845"/>
      <c r="R95" s="857">
        <f>O94/AH99</f>
        <v>457935.83333333331</v>
      </c>
      <c r="S95" s="873"/>
      <c r="T95" s="873"/>
      <c r="U95" s="891"/>
      <c r="V95" s="906" t="s">
        <v>113</v>
      </c>
      <c r="W95" s="928"/>
      <c r="X95" s="950"/>
      <c r="Y95" s="950"/>
      <c r="Z95" s="972"/>
      <c r="AA95" s="984"/>
      <c r="AB95" s="989"/>
      <c r="AC95" s="996"/>
      <c r="AD95" s="1009"/>
      <c r="AE95" s="598"/>
      <c r="AF95" s="598"/>
      <c r="AG95" s="598"/>
      <c r="AH95" s="598"/>
      <c r="AI95" s="598"/>
      <c r="AJ95" s="598"/>
      <c r="AK95" s="598"/>
      <c r="AL95" s="150"/>
      <c r="AU95" s="1186"/>
    </row>
    <row r="96" spans="1:52" ht="17.25" customHeight="1">
      <c r="A96" s="439"/>
      <c r="B96" s="527" t="s">
        <v>13</v>
      </c>
      <c r="C96" s="597"/>
      <c r="D96" s="597"/>
      <c r="E96" s="597"/>
      <c r="F96" s="597"/>
      <c r="G96" s="597"/>
      <c r="H96" s="597"/>
      <c r="I96" s="597"/>
      <c r="J96" s="597"/>
      <c r="K96" s="597"/>
      <c r="L96" s="597"/>
      <c r="M96" s="597"/>
      <c r="N96" s="797"/>
      <c r="O96" s="820">
        <f>SUM('(入力②-3)別紙様式2-4 個表_ベースアップ'!AK12:AK111)</f>
        <v>823393</v>
      </c>
      <c r="P96" s="835"/>
      <c r="Q96" s="835"/>
      <c r="R96" s="835"/>
      <c r="S96" s="835"/>
      <c r="T96" s="835"/>
      <c r="U96" s="889"/>
      <c r="V96" s="907" t="s">
        <v>20</v>
      </c>
      <c r="W96" s="927"/>
      <c r="X96" s="948"/>
      <c r="Y96" s="948"/>
      <c r="Z96" s="971"/>
      <c r="AA96" s="983"/>
      <c r="AB96" s="989" t="s">
        <v>275</v>
      </c>
      <c r="AC96" s="994" t="str">
        <f>IF(X97=0,"",IF(X97&gt;=200/3,"○","×"))</f>
        <v>○</v>
      </c>
      <c r="AD96" s="1009"/>
      <c r="AE96" s="598"/>
      <c r="AF96" s="598"/>
      <c r="AG96" s="598"/>
      <c r="AH96" s="598"/>
      <c r="AI96" s="598"/>
      <c r="AJ96" s="598"/>
      <c r="AK96" s="598"/>
      <c r="AL96" s="150"/>
      <c r="AU96" s="1186"/>
    </row>
    <row r="97" spans="1:52" ht="17.25" customHeight="1">
      <c r="A97" s="439"/>
      <c r="B97" s="439"/>
      <c r="C97" s="598"/>
      <c r="D97" s="454" t="s">
        <v>411</v>
      </c>
      <c r="E97" s="537"/>
      <c r="F97" s="537"/>
      <c r="G97" s="537"/>
      <c r="H97" s="537"/>
      <c r="I97" s="537"/>
      <c r="J97" s="537"/>
      <c r="K97" s="537"/>
      <c r="L97" s="537"/>
      <c r="M97" s="537"/>
      <c r="N97" s="537"/>
      <c r="O97" s="821">
        <f>SUM('(入力②-3)別紙様式2-4 個表_ベースアップ'!AL12:AL111)</f>
        <v>563340</v>
      </c>
      <c r="P97" s="836"/>
      <c r="Q97" s="836"/>
      <c r="R97" s="836"/>
      <c r="S97" s="836"/>
      <c r="T97" s="836"/>
      <c r="U97" s="890"/>
      <c r="V97" s="908" t="s">
        <v>20</v>
      </c>
      <c r="W97" s="928" t="s">
        <v>70</v>
      </c>
      <c r="X97" s="949">
        <f>IFERROR(O97/O96*100,0)</f>
        <v>68.416904200059989</v>
      </c>
      <c r="Y97" s="957"/>
      <c r="Z97" s="972" t="s">
        <v>17</v>
      </c>
      <c r="AA97" s="984" t="s">
        <v>372</v>
      </c>
      <c r="AB97" s="989"/>
      <c r="AC97" s="995"/>
      <c r="AD97" s="1009"/>
      <c r="AE97" s="598"/>
      <c r="AF97" s="598"/>
      <c r="AG97" s="598"/>
      <c r="AH97" s="598"/>
      <c r="AI97" s="598"/>
      <c r="AJ97" s="598"/>
      <c r="AK97" s="598"/>
      <c r="AL97" s="150"/>
      <c r="AU97" s="1186"/>
    </row>
    <row r="98" spans="1:52" ht="16.5" customHeight="1">
      <c r="A98" s="439"/>
      <c r="B98" s="528"/>
      <c r="C98" s="599"/>
      <c r="D98" s="449"/>
      <c r="E98" s="535"/>
      <c r="F98" s="535"/>
      <c r="G98" s="535"/>
      <c r="H98" s="535"/>
      <c r="I98" s="535"/>
      <c r="J98" s="535"/>
      <c r="K98" s="535"/>
      <c r="L98" s="535"/>
      <c r="M98" s="535"/>
      <c r="N98" s="633"/>
      <c r="O98" s="822" t="s">
        <v>373</v>
      </c>
      <c r="P98" s="822"/>
      <c r="Q98" s="845"/>
      <c r="R98" s="857">
        <f>O97/AH99</f>
        <v>93890</v>
      </c>
      <c r="S98" s="873"/>
      <c r="T98" s="873"/>
      <c r="U98" s="891"/>
      <c r="V98" s="909" t="s">
        <v>113</v>
      </c>
      <c r="W98" s="929"/>
      <c r="X98" s="951"/>
      <c r="Y98" s="951"/>
      <c r="Z98" s="973"/>
      <c r="AA98" s="985"/>
      <c r="AB98" s="989"/>
      <c r="AC98" s="996"/>
      <c r="AD98" s="1010"/>
      <c r="AE98" s="598"/>
      <c r="AF98" s="598"/>
      <c r="AG98" s="598"/>
      <c r="AH98" s="598"/>
      <c r="AI98" s="598"/>
      <c r="AJ98" s="598"/>
      <c r="AK98" s="598"/>
      <c r="AL98" s="150"/>
      <c r="AM98" s="396"/>
      <c r="AN98" s="396"/>
      <c r="AO98" s="396"/>
      <c r="AP98" s="396"/>
      <c r="AQ98" s="396"/>
      <c r="AR98" s="396"/>
      <c r="AS98" s="396"/>
      <c r="AT98" s="396"/>
      <c r="AU98" s="396"/>
      <c r="AV98" s="396"/>
      <c r="AW98" s="396"/>
      <c r="AX98" s="396"/>
      <c r="AY98" s="396"/>
      <c r="AZ98" s="396"/>
    </row>
    <row r="99" spans="1:52" s="396" customFormat="1" ht="18.75" customHeight="1">
      <c r="A99" s="440" t="s">
        <v>439</v>
      </c>
      <c r="B99" s="529" t="s">
        <v>11</v>
      </c>
      <c r="C99" s="529"/>
      <c r="D99" s="529"/>
      <c r="E99" s="529"/>
      <c r="F99" s="529"/>
      <c r="G99" s="529"/>
      <c r="H99" s="529"/>
      <c r="I99" s="529"/>
      <c r="J99" s="529"/>
      <c r="K99" s="529"/>
      <c r="L99" s="529"/>
      <c r="M99" s="529"/>
      <c r="N99" s="798"/>
      <c r="O99" s="795" t="s">
        <v>76</v>
      </c>
      <c r="P99" s="819"/>
      <c r="Q99" s="846">
        <v>4</v>
      </c>
      <c r="R99" s="846"/>
      <c r="S99" s="819" t="s">
        <v>35</v>
      </c>
      <c r="T99" s="846">
        <v>10</v>
      </c>
      <c r="U99" s="846"/>
      <c r="V99" s="819" t="s">
        <v>40</v>
      </c>
      <c r="W99" s="903" t="s">
        <v>42</v>
      </c>
      <c r="X99" s="903"/>
      <c r="Y99" s="819" t="s">
        <v>76</v>
      </c>
      <c r="Z99" s="819"/>
      <c r="AA99" s="846">
        <v>5</v>
      </c>
      <c r="AB99" s="846"/>
      <c r="AC99" s="819" t="s">
        <v>35</v>
      </c>
      <c r="AD99" s="846">
        <v>3</v>
      </c>
      <c r="AE99" s="846"/>
      <c r="AF99" s="819" t="s">
        <v>40</v>
      </c>
      <c r="AG99" s="819" t="s">
        <v>229</v>
      </c>
      <c r="AH99" s="819">
        <f>IF(Q99&gt;=1,(AA99*12+AD99)-(Q99*12+T99)+1,"")</f>
        <v>6</v>
      </c>
      <c r="AI99" s="903" t="s">
        <v>237</v>
      </c>
      <c r="AJ99" s="903"/>
      <c r="AK99" s="795" t="s">
        <v>88</v>
      </c>
      <c r="AM99" s="150"/>
      <c r="AN99" s="150"/>
      <c r="AO99" s="150"/>
      <c r="AP99" s="150"/>
      <c r="AQ99" s="150"/>
      <c r="AR99" s="150"/>
      <c r="AS99" s="150"/>
      <c r="AT99" s="1186"/>
      <c r="AU99" s="150"/>
      <c r="AV99" s="150"/>
      <c r="AW99" s="150"/>
      <c r="AX99" s="150"/>
      <c r="AY99" s="150"/>
      <c r="AZ99" s="150"/>
    </row>
    <row r="100" spans="1:52" ht="6.75" customHeight="1">
      <c r="A100" s="441"/>
      <c r="B100" s="530"/>
      <c r="C100" s="530"/>
      <c r="D100" s="530"/>
      <c r="E100" s="530"/>
      <c r="F100" s="530"/>
      <c r="G100" s="530"/>
      <c r="H100" s="530"/>
      <c r="I100" s="530"/>
      <c r="J100" s="530"/>
      <c r="K100" s="530"/>
      <c r="L100" s="530"/>
      <c r="M100" s="779"/>
      <c r="N100" s="779"/>
      <c r="O100" s="779"/>
      <c r="P100" s="779"/>
      <c r="Q100" s="779"/>
      <c r="R100" s="779"/>
      <c r="S100" s="779"/>
      <c r="T100" s="779"/>
      <c r="U100" s="779"/>
      <c r="V100" s="779"/>
      <c r="W100" s="779"/>
      <c r="X100" s="779"/>
      <c r="Y100" s="779"/>
      <c r="Z100" s="779"/>
      <c r="AA100" s="779"/>
      <c r="AB100" s="779"/>
      <c r="AC100" s="779"/>
      <c r="AD100" s="779"/>
      <c r="AE100" s="779"/>
      <c r="AF100" s="779"/>
      <c r="AG100" s="779"/>
      <c r="AH100" s="779"/>
      <c r="AI100" s="779"/>
      <c r="AJ100" s="1065"/>
      <c r="AK100" s="150"/>
      <c r="AM100" s="396"/>
      <c r="AN100" s="396"/>
      <c r="AO100" s="396"/>
      <c r="AP100" s="396"/>
      <c r="AQ100" s="396"/>
      <c r="AR100" s="396"/>
      <c r="AS100" s="396"/>
      <c r="AT100" s="396"/>
      <c r="AU100" s="396"/>
      <c r="AV100" s="396"/>
      <c r="AW100" s="396"/>
      <c r="AX100" s="396"/>
      <c r="AY100" s="396"/>
      <c r="AZ100" s="396"/>
    </row>
    <row r="101" spans="1:52" s="396" customFormat="1" ht="13.5" customHeight="1">
      <c r="A101" s="434" t="s">
        <v>146</v>
      </c>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2"/>
      <c r="AD101" s="522"/>
      <c r="AE101" s="522"/>
      <c r="AF101" s="522"/>
      <c r="AG101" s="522"/>
      <c r="AH101" s="522"/>
      <c r="AI101" s="522"/>
      <c r="AJ101" s="1063"/>
    </row>
    <row r="102" spans="1:52" s="396" customFormat="1" ht="12.75" customHeight="1">
      <c r="A102" s="435" t="s">
        <v>147</v>
      </c>
      <c r="B102" s="509" t="s">
        <v>444</v>
      </c>
      <c r="C102" s="509"/>
      <c r="D102" s="509"/>
      <c r="E102" s="509"/>
      <c r="F102" s="509"/>
      <c r="G102" s="509"/>
      <c r="H102" s="509"/>
      <c r="I102" s="509"/>
      <c r="J102" s="509"/>
      <c r="K102" s="509"/>
      <c r="L102" s="509"/>
      <c r="M102" s="509"/>
      <c r="N102" s="509"/>
      <c r="O102" s="509"/>
      <c r="P102" s="509"/>
      <c r="Q102" s="509"/>
      <c r="R102" s="509"/>
      <c r="S102" s="509"/>
      <c r="T102" s="509"/>
      <c r="U102" s="509"/>
      <c r="V102" s="509"/>
      <c r="W102" s="509"/>
      <c r="X102" s="509"/>
      <c r="Y102" s="509"/>
      <c r="Z102" s="509"/>
      <c r="AA102" s="509"/>
      <c r="AB102" s="509"/>
      <c r="AC102" s="509"/>
      <c r="AD102" s="509"/>
      <c r="AE102" s="509"/>
      <c r="AF102" s="509"/>
      <c r="AG102" s="509"/>
      <c r="AH102" s="509"/>
      <c r="AI102" s="509"/>
      <c r="AJ102" s="509"/>
    </row>
    <row r="103" spans="1:52" s="396" customFormat="1" ht="5.25" customHeight="1">
      <c r="A103" s="435"/>
      <c r="B103" s="509"/>
      <c r="C103" s="509"/>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row>
    <row r="104" spans="1:52" s="396" customFormat="1" ht="3.75" customHeight="1">
      <c r="A104" s="442"/>
      <c r="B104" s="468"/>
      <c r="C104" s="468"/>
      <c r="D104" s="468"/>
      <c r="E104" s="468"/>
      <c r="F104" s="468"/>
      <c r="G104" s="468"/>
      <c r="H104" s="468"/>
      <c r="I104" s="468"/>
      <c r="J104" s="468"/>
      <c r="K104" s="468"/>
      <c r="L104" s="468"/>
      <c r="M104" s="442"/>
      <c r="N104" s="442"/>
      <c r="O104" s="662"/>
      <c r="P104" s="662"/>
      <c r="Q104" s="442"/>
      <c r="R104" s="662"/>
      <c r="S104" s="662"/>
      <c r="T104" s="442"/>
      <c r="U104" s="754"/>
      <c r="V104" s="754"/>
      <c r="W104" s="442"/>
      <c r="X104" s="442"/>
      <c r="Y104" s="662"/>
      <c r="Z104" s="662"/>
      <c r="AA104" s="442"/>
      <c r="AB104" s="662"/>
      <c r="AC104" s="662"/>
      <c r="AD104" s="442"/>
      <c r="AE104" s="442"/>
      <c r="AF104" s="442"/>
      <c r="AG104" s="442"/>
      <c r="AH104" s="442"/>
      <c r="AI104" s="442"/>
      <c r="AJ104" s="500"/>
    </row>
    <row r="105" spans="1:52" s="396" customFormat="1" ht="18" customHeight="1">
      <c r="A105" s="443" t="s">
        <v>334</v>
      </c>
      <c r="B105" s="442"/>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c r="AG105" s="452"/>
      <c r="AH105" s="452"/>
      <c r="AI105" s="452"/>
      <c r="AJ105" s="1066"/>
    </row>
    <row r="106" spans="1:52" s="396" customFormat="1" ht="18" customHeight="1">
      <c r="A106" s="444" t="s">
        <v>418</v>
      </c>
      <c r="B106" s="531"/>
      <c r="C106" s="534"/>
      <c r="D106" s="534"/>
      <c r="E106" s="452"/>
      <c r="F106" s="534"/>
      <c r="G106" s="534"/>
      <c r="H106" s="534"/>
      <c r="I106" s="452"/>
      <c r="J106" s="534"/>
      <c r="K106" s="534"/>
      <c r="L106" s="534"/>
      <c r="M106" s="534"/>
      <c r="N106" s="534"/>
      <c r="O106" s="452"/>
      <c r="P106" s="534"/>
      <c r="Q106" s="534"/>
      <c r="R106" s="534"/>
      <c r="S106" s="534"/>
      <c r="T106" s="534"/>
      <c r="U106" s="534"/>
      <c r="V106" s="452"/>
      <c r="W106" s="534"/>
      <c r="X106" s="534"/>
      <c r="Y106" s="452"/>
      <c r="Z106" s="452"/>
      <c r="AA106" s="534"/>
      <c r="AB106" s="534"/>
      <c r="AC106" s="534"/>
      <c r="AD106" s="534"/>
      <c r="AE106" s="500"/>
      <c r="AF106" s="500"/>
      <c r="AG106" s="500"/>
      <c r="AH106" s="500"/>
      <c r="AI106" s="500"/>
      <c r="AJ106" s="500"/>
    </row>
    <row r="107" spans="1:52" s="396" customFormat="1" ht="24.75" customHeight="1">
      <c r="A107" s="445" t="s">
        <v>92</v>
      </c>
      <c r="B107" s="532"/>
      <c r="C107" s="532"/>
      <c r="D107" s="628"/>
      <c r="E107" s="654"/>
      <c r="F107" s="665" t="s">
        <v>22</v>
      </c>
      <c r="G107" s="729"/>
      <c r="H107" s="729"/>
      <c r="I107" s="737"/>
      <c r="J107" s="665" t="s">
        <v>148</v>
      </c>
      <c r="K107" s="729"/>
      <c r="L107" s="729"/>
      <c r="M107" s="729"/>
      <c r="N107" s="729"/>
      <c r="O107" s="737"/>
      <c r="P107" s="665" t="s">
        <v>149</v>
      </c>
      <c r="Q107" s="729"/>
      <c r="R107" s="729"/>
      <c r="S107" s="729"/>
      <c r="T107" s="729"/>
      <c r="U107" s="729"/>
      <c r="V107" s="737"/>
      <c r="W107" s="665" t="s">
        <v>32</v>
      </c>
      <c r="X107" s="729"/>
      <c r="Y107" s="233"/>
      <c r="Z107" s="737"/>
      <c r="AA107" s="665" t="s">
        <v>91</v>
      </c>
      <c r="AB107" s="729"/>
      <c r="AC107" s="729"/>
      <c r="AD107" s="729"/>
      <c r="AE107" s="233"/>
      <c r="AF107" s="233"/>
      <c r="AG107" s="233"/>
      <c r="AH107" s="233"/>
      <c r="AI107" s="233"/>
      <c r="AJ107" s="1067"/>
      <c r="AK107" s="396"/>
    </row>
    <row r="108" spans="1:52" s="396" customFormat="1" ht="18" customHeight="1">
      <c r="A108" s="446" t="s">
        <v>46</v>
      </c>
      <c r="B108" s="533"/>
      <c r="C108" s="533"/>
      <c r="D108" s="533"/>
      <c r="E108" s="655" t="s">
        <v>189</v>
      </c>
      <c r="F108" s="697"/>
      <c r="G108" s="730"/>
      <c r="H108" s="730"/>
      <c r="I108" s="536"/>
      <c r="J108" s="730"/>
      <c r="K108" s="730"/>
      <c r="L108" s="730"/>
      <c r="M108" s="730"/>
      <c r="N108" s="730"/>
      <c r="O108" s="676"/>
      <c r="P108" s="730"/>
      <c r="Q108" s="730"/>
      <c r="R108" s="730"/>
      <c r="S108" s="730"/>
      <c r="T108" s="730"/>
      <c r="U108" s="730"/>
      <c r="V108" s="676"/>
      <c r="W108" s="730"/>
      <c r="X108" s="730"/>
      <c r="Y108" s="536"/>
      <c r="Z108" s="536"/>
      <c r="AA108" s="730"/>
      <c r="AB108" s="730"/>
      <c r="AC108" s="730"/>
      <c r="AD108" s="730"/>
      <c r="AE108" s="730"/>
      <c r="AF108" s="730"/>
      <c r="AG108" s="730"/>
      <c r="AH108" s="730"/>
      <c r="AI108" s="730"/>
      <c r="AJ108" s="1068"/>
      <c r="AK108" s="396"/>
    </row>
    <row r="109" spans="1:52" s="396" customFormat="1" ht="18" customHeight="1">
      <c r="A109" s="447"/>
      <c r="B109" s="452"/>
      <c r="C109" s="452"/>
      <c r="D109" s="452"/>
      <c r="E109" s="656"/>
      <c r="F109" s="676" t="s">
        <v>29</v>
      </c>
      <c r="G109" s="536"/>
      <c r="H109" s="536"/>
      <c r="I109" s="536"/>
      <c r="J109" s="536"/>
      <c r="K109" s="748"/>
      <c r="L109" s="676" t="s">
        <v>246</v>
      </c>
      <c r="M109" s="536"/>
      <c r="N109" s="536"/>
      <c r="O109" s="676"/>
      <c r="P109" s="676"/>
      <c r="Q109" s="674"/>
      <c r="R109" s="858"/>
      <c r="S109" s="676" t="s">
        <v>91</v>
      </c>
      <c r="T109" s="676"/>
      <c r="U109" s="676" t="s">
        <v>70</v>
      </c>
      <c r="V109" s="748"/>
      <c r="W109" s="748"/>
      <c r="X109" s="748"/>
      <c r="Y109" s="748"/>
      <c r="Z109" s="748"/>
      <c r="AA109" s="748"/>
      <c r="AB109" s="748"/>
      <c r="AC109" s="748"/>
      <c r="AD109" s="748"/>
      <c r="AE109" s="748"/>
      <c r="AF109" s="748"/>
      <c r="AG109" s="748"/>
      <c r="AH109" s="748"/>
      <c r="AI109" s="748"/>
      <c r="AJ109" s="1069" t="s">
        <v>17</v>
      </c>
      <c r="AK109" s="396"/>
    </row>
    <row r="110" spans="1:52" s="396" customFormat="1" ht="18" customHeight="1">
      <c r="A110" s="447"/>
      <c r="B110" s="452"/>
      <c r="C110" s="452"/>
      <c r="D110" s="452"/>
      <c r="E110" s="657" t="s">
        <v>402</v>
      </c>
      <c r="F110" s="674"/>
      <c r="G110" s="536"/>
      <c r="H110" s="536"/>
      <c r="I110" s="536"/>
      <c r="J110" s="536"/>
      <c r="K110" s="442"/>
      <c r="L110" s="536"/>
      <c r="M110" s="500"/>
      <c r="N110" s="799"/>
      <c r="O110" s="676"/>
      <c r="P110" s="674"/>
      <c r="Q110" s="674"/>
      <c r="R110" s="674"/>
      <c r="S110" s="874"/>
      <c r="T110" s="874"/>
      <c r="U110" s="874"/>
      <c r="V110" s="874"/>
      <c r="W110" s="874"/>
      <c r="X110" s="874"/>
      <c r="Y110" s="874"/>
      <c r="Z110" s="874"/>
      <c r="AA110" s="874"/>
      <c r="AB110" s="874"/>
      <c r="AC110" s="874"/>
      <c r="AD110" s="874"/>
      <c r="AE110" s="874"/>
      <c r="AF110" s="874"/>
      <c r="AG110" s="874"/>
      <c r="AH110" s="874"/>
      <c r="AI110" s="874"/>
      <c r="AJ110" s="1070"/>
      <c r="AK110" s="396"/>
    </row>
    <row r="111" spans="1:52" s="396" customFormat="1" ht="82.5" customHeight="1">
      <c r="A111" s="447"/>
      <c r="B111" s="452"/>
      <c r="C111" s="452"/>
      <c r="D111" s="452"/>
      <c r="E111" s="658"/>
      <c r="F111" s="698"/>
      <c r="G111" s="698"/>
      <c r="H111" s="698"/>
      <c r="I111" s="698"/>
      <c r="J111" s="698"/>
      <c r="K111" s="698"/>
      <c r="L111" s="698"/>
      <c r="M111" s="698"/>
      <c r="N111" s="698"/>
      <c r="O111" s="698"/>
      <c r="P111" s="698"/>
      <c r="Q111" s="698"/>
      <c r="R111" s="698"/>
      <c r="S111" s="698"/>
      <c r="T111" s="698"/>
      <c r="U111" s="698"/>
      <c r="V111" s="698"/>
      <c r="W111" s="698"/>
      <c r="X111" s="698"/>
      <c r="Y111" s="698"/>
      <c r="Z111" s="698"/>
      <c r="AA111" s="698"/>
      <c r="AB111" s="698"/>
      <c r="AC111" s="698"/>
      <c r="AD111" s="698"/>
      <c r="AE111" s="698"/>
      <c r="AF111" s="698"/>
      <c r="AG111" s="698"/>
      <c r="AH111" s="698"/>
      <c r="AI111" s="698"/>
      <c r="AJ111" s="1071"/>
      <c r="AK111" s="396"/>
    </row>
    <row r="112" spans="1:52" s="396" customFormat="1" ht="14.25" customHeight="1">
      <c r="A112" s="447"/>
      <c r="B112" s="452"/>
      <c r="C112" s="452"/>
      <c r="D112" s="452"/>
      <c r="E112" s="659" t="s">
        <v>179</v>
      </c>
      <c r="F112" s="536"/>
      <c r="G112" s="536"/>
      <c r="H112" s="536"/>
      <c r="I112" s="536"/>
      <c r="J112" s="536"/>
      <c r="K112" s="536"/>
      <c r="L112" s="536"/>
      <c r="M112" s="536"/>
      <c r="N112" s="536"/>
      <c r="O112" s="536"/>
      <c r="P112" s="536"/>
      <c r="Q112" s="536"/>
      <c r="R112" s="536"/>
      <c r="S112" s="536"/>
      <c r="T112" s="536"/>
      <c r="U112" s="536"/>
      <c r="V112" s="536"/>
      <c r="W112" s="536"/>
      <c r="X112" s="536"/>
      <c r="Y112" s="536"/>
      <c r="Z112" s="536"/>
      <c r="AA112" s="536"/>
      <c r="AB112" s="536"/>
      <c r="AC112" s="536"/>
      <c r="AD112" s="536"/>
      <c r="AE112" s="536"/>
      <c r="AF112" s="536"/>
      <c r="AG112" s="536"/>
      <c r="AH112" s="536"/>
      <c r="AI112" s="536"/>
      <c r="AJ112" s="1072"/>
      <c r="AK112" s="396"/>
    </row>
    <row r="113" spans="1:41" s="396" customFormat="1" ht="18" customHeight="1">
      <c r="A113" s="448"/>
      <c r="B113" s="534"/>
      <c r="C113" s="534"/>
      <c r="D113" s="534"/>
      <c r="E113" s="660" t="s">
        <v>248</v>
      </c>
      <c r="F113" s="699"/>
      <c r="G113" s="699"/>
      <c r="H113" s="699"/>
      <c r="I113" s="699"/>
      <c r="J113" s="699"/>
      <c r="K113" s="699"/>
      <c r="L113" s="764" t="s">
        <v>249</v>
      </c>
      <c r="M113" s="780"/>
      <c r="N113" s="780"/>
      <c r="O113" s="823"/>
      <c r="P113" s="823"/>
      <c r="Q113" s="780" t="s">
        <v>5</v>
      </c>
      <c r="R113" s="823"/>
      <c r="S113" s="823"/>
      <c r="T113" s="780" t="s">
        <v>43</v>
      </c>
      <c r="U113" s="886" t="s">
        <v>70</v>
      </c>
      <c r="V113" s="844"/>
      <c r="W113" s="910" t="s">
        <v>68</v>
      </c>
      <c r="X113" s="886"/>
      <c r="Y113" s="886"/>
      <c r="Z113" s="844"/>
      <c r="AA113" s="910" t="s">
        <v>94</v>
      </c>
      <c r="AB113" s="886"/>
      <c r="AC113" s="886" t="s">
        <v>17</v>
      </c>
      <c r="AD113" s="886"/>
      <c r="AE113" s="886"/>
      <c r="AF113" s="886"/>
      <c r="AG113" s="886"/>
      <c r="AH113" s="886"/>
      <c r="AI113" s="886"/>
      <c r="AJ113" s="1073"/>
      <c r="AK113" s="396"/>
    </row>
    <row r="114" spans="1:41" s="396" customFormat="1" ht="15" customHeight="1">
      <c r="A114" s="449" t="s">
        <v>269</v>
      </c>
      <c r="B114" s="535"/>
      <c r="C114" s="535"/>
      <c r="D114" s="535"/>
      <c r="E114" s="535"/>
      <c r="F114" s="535"/>
      <c r="G114" s="535"/>
      <c r="H114" s="535"/>
      <c r="I114" s="535"/>
      <c r="J114" s="535"/>
      <c r="K114" s="535"/>
      <c r="L114" s="535"/>
      <c r="M114" s="535"/>
      <c r="N114" s="535"/>
      <c r="O114" s="535"/>
      <c r="P114" s="535"/>
      <c r="Q114" s="535"/>
      <c r="R114" s="535"/>
      <c r="S114" s="535"/>
      <c r="T114" s="535"/>
      <c r="U114" s="535"/>
      <c r="V114" s="535"/>
      <c r="W114" s="535"/>
      <c r="X114" s="535"/>
      <c r="Y114" s="535"/>
      <c r="Z114" s="535"/>
      <c r="AA114" s="535"/>
      <c r="AB114" s="535"/>
      <c r="AC114" s="535"/>
      <c r="AD114" s="535"/>
      <c r="AE114" s="535"/>
      <c r="AF114" s="633"/>
      <c r="AG114" s="1024"/>
      <c r="AH114" s="1033" t="s">
        <v>190</v>
      </c>
      <c r="AI114" s="1024"/>
      <c r="AJ114" s="1074"/>
    </row>
    <row r="115" spans="1:41" s="396" customFormat="1" ht="10.5" customHeight="1">
      <c r="A115" s="450"/>
      <c r="B115" s="450"/>
      <c r="C115" s="450"/>
      <c r="D115" s="450"/>
      <c r="E115" s="661"/>
      <c r="F115" s="662"/>
      <c r="G115" s="662"/>
      <c r="H115" s="662"/>
      <c r="I115" s="662"/>
      <c r="J115" s="662"/>
      <c r="K115" s="662"/>
      <c r="L115" s="676"/>
      <c r="M115" s="676"/>
      <c r="N115" s="662"/>
      <c r="O115" s="765"/>
      <c r="P115" s="765"/>
      <c r="Q115" s="765"/>
      <c r="R115" s="765"/>
      <c r="S115" s="765"/>
      <c r="T115" s="765"/>
      <c r="U115" s="662"/>
      <c r="V115" s="662"/>
      <c r="W115" s="912"/>
      <c r="X115" s="662"/>
      <c r="Y115" s="662"/>
      <c r="Z115" s="662"/>
      <c r="AA115" s="765"/>
      <c r="AB115" s="662"/>
      <c r="AC115" s="662"/>
      <c r="AD115" s="662"/>
      <c r="AE115" s="662"/>
      <c r="AF115" s="662"/>
      <c r="AG115" s="662"/>
      <c r="AH115" s="662"/>
      <c r="AI115" s="662"/>
      <c r="AJ115" s="1075"/>
    </row>
    <row r="116" spans="1:41" s="396" customFormat="1" ht="18" customHeight="1">
      <c r="A116" s="451" t="s">
        <v>419</v>
      </c>
      <c r="B116" s="536"/>
      <c r="C116" s="536"/>
      <c r="D116" s="536"/>
      <c r="E116" s="662"/>
      <c r="F116" s="662"/>
      <c r="G116" s="662"/>
      <c r="H116" s="662"/>
      <c r="I116" s="662"/>
      <c r="J116" s="662"/>
      <c r="K116" s="662"/>
      <c r="L116" s="662"/>
      <c r="M116" s="662"/>
      <c r="N116" s="662"/>
      <c r="O116" s="662"/>
      <c r="P116" s="662"/>
      <c r="Q116" s="662"/>
      <c r="R116" s="662"/>
      <c r="S116" s="662"/>
      <c r="T116" s="662"/>
      <c r="U116" s="662"/>
      <c r="V116" s="662"/>
      <c r="W116" s="662"/>
      <c r="X116" s="662"/>
      <c r="Y116" s="662"/>
      <c r="Z116" s="662"/>
      <c r="AA116" s="662"/>
      <c r="AB116" s="662"/>
      <c r="AC116" s="662"/>
      <c r="AD116" s="662"/>
      <c r="AE116" s="662"/>
      <c r="AF116" s="662"/>
      <c r="AG116" s="662"/>
      <c r="AH116" s="662"/>
      <c r="AI116" s="662"/>
      <c r="AJ116" s="662"/>
    </row>
    <row r="117" spans="1:41" s="396" customFormat="1" ht="67.5" customHeight="1">
      <c r="A117" s="445" t="s">
        <v>215</v>
      </c>
      <c r="B117" s="532"/>
      <c r="C117" s="532"/>
      <c r="D117" s="629"/>
      <c r="E117" s="663"/>
      <c r="F117" s="700"/>
      <c r="G117" s="700"/>
      <c r="H117" s="700"/>
      <c r="I117" s="700"/>
      <c r="J117" s="700"/>
      <c r="K117" s="700"/>
      <c r="L117" s="700"/>
      <c r="M117" s="700"/>
      <c r="N117" s="700"/>
      <c r="O117" s="700"/>
      <c r="P117" s="700"/>
      <c r="Q117" s="700"/>
      <c r="R117" s="700"/>
      <c r="S117" s="700"/>
      <c r="T117" s="700"/>
      <c r="U117" s="700"/>
      <c r="V117" s="700"/>
      <c r="W117" s="700"/>
      <c r="X117" s="700"/>
      <c r="Y117" s="700"/>
      <c r="Z117" s="700"/>
      <c r="AA117" s="700"/>
      <c r="AB117" s="700"/>
      <c r="AC117" s="700"/>
      <c r="AD117" s="700"/>
      <c r="AE117" s="700"/>
      <c r="AF117" s="700"/>
      <c r="AG117" s="700"/>
      <c r="AH117" s="700"/>
      <c r="AI117" s="700"/>
      <c r="AJ117" s="1076"/>
      <c r="AK117" s="396"/>
    </row>
    <row r="118" spans="1:41" s="396" customFormat="1" ht="16.5" customHeight="1">
      <c r="A118" s="446" t="s">
        <v>211</v>
      </c>
      <c r="B118" s="533"/>
      <c r="C118" s="533"/>
      <c r="D118" s="630"/>
      <c r="E118" s="664"/>
      <c r="F118" s="697" t="s">
        <v>241</v>
      </c>
      <c r="G118" s="730"/>
      <c r="H118" s="730"/>
      <c r="I118" s="730"/>
      <c r="J118" s="730"/>
      <c r="K118" s="730"/>
      <c r="L118" s="730"/>
      <c r="M118" s="730"/>
      <c r="N118" s="664"/>
      <c r="O118" s="697" t="s">
        <v>244</v>
      </c>
      <c r="P118" s="730"/>
      <c r="Q118" s="730"/>
      <c r="R118" s="730"/>
      <c r="S118" s="730"/>
      <c r="T118" s="730"/>
      <c r="U118" s="664"/>
      <c r="V118" s="697" t="s">
        <v>245</v>
      </c>
      <c r="W118" s="730"/>
      <c r="X118" s="730"/>
      <c r="Y118" s="730"/>
      <c r="Z118" s="730"/>
      <c r="AA118" s="730"/>
      <c r="AB118" s="730"/>
      <c r="AC118" s="730"/>
      <c r="AD118" s="730"/>
      <c r="AE118" s="730"/>
      <c r="AF118" s="730"/>
      <c r="AG118" s="730"/>
      <c r="AH118" s="730"/>
      <c r="AI118" s="730"/>
      <c r="AJ118" s="1068"/>
      <c r="AK118" s="396"/>
    </row>
    <row r="119" spans="1:41" s="396" customFormat="1" ht="14.25" customHeight="1">
      <c r="A119" s="448"/>
      <c r="B119" s="534"/>
      <c r="C119" s="534"/>
      <c r="D119" s="631"/>
      <c r="E119" s="665" t="s">
        <v>255</v>
      </c>
      <c r="F119" s="665"/>
      <c r="G119" s="729"/>
      <c r="H119" s="729"/>
      <c r="I119" s="729"/>
      <c r="J119" s="729"/>
      <c r="K119" s="729"/>
      <c r="L119" s="729"/>
      <c r="M119" s="729"/>
      <c r="N119" s="729"/>
      <c r="O119" s="665"/>
      <c r="P119" s="837"/>
      <c r="Q119" s="847"/>
      <c r="R119" s="847"/>
      <c r="S119" s="847"/>
      <c r="T119" s="847"/>
      <c r="U119" s="847"/>
      <c r="V119" s="847"/>
      <c r="W119" s="847"/>
      <c r="X119" s="847"/>
      <c r="Y119" s="847"/>
      <c r="Z119" s="847"/>
      <c r="AA119" s="847"/>
      <c r="AB119" s="847"/>
      <c r="AC119" s="847"/>
      <c r="AD119" s="847"/>
      <c r="AE119" s="847"/>
      <c r="AF119" s="847"/>
      <c r="AG119" s="847"/>
      <c r="AH119" s="847"/>
      <c r="AI119" s="847"/>
      <c r="AJ119" s="1077"/>
      <c r="AK119" s="396"/>
    </row>
    <row r="120" spans="1:41" s="396" customFormat="1" ht="24.75" customHeight="1">
      <c r="A120" s="445" t="s">
        <v>92</v>
      </c>
      <c r="B120" s="532"/>
      <c r="C120" s="532"/>
      <c r="D120" s="628"/>
      <c r="E120" s="666"/>
      <c r="F120" s="665" t="s">
        <v>22</v>
      </c>
      <c r="G120" s="729"/>
      <c r="H120" s="729"/>
      <c r="I120" s="666"/>
      <c r="J120" s="665" t="s">
        <v>148</v>
      </c>
      <c r="K120" s="729"/>
      <c r="L120" s="729"/>
      <c r="M120" s="729"/>
      <c r="N120" s="729"/>
      <c r="O120" s="824"/>
      <c r="P120" s="665" t="s">
        <v>149</v>
      </c>
      <c r="Q120" s="729"/>
      <c r="R120" s="729"/>
      <c r="S120" s="729"/>
      <c r="T120" s="729"/>
      <c r="U120" s="729"/>
      <c r="V120" s="824"/>
      <c r="W120" s="665" t="s">
        <v>32</v>
      </c>
      <c r="X120" s="729"/>
      <c r="Y120" s="666"/>
      <c r="Z120" s="665" t="s">
        <v>91</v>
      </c>
      <c r="AA120" s="665"/>
      <c r="AB120" s="729"/>
      <c r="AC120" s="729"/>
      <c r="AD120" s="729"/>
      <c r="AE120" s="729"/>
      <c r="AF120" s="729"/>
      <c r="AG120" s="729"/>
      <c r="AH120" s="729"/>
      <c r="AI120" s="729"/>
      <c r="AJ120" s="1078"/>
      <c r="AK120" s="396"/>
    </row>
    <row r="121" spans="1:41" s="396" customFormat="1" ht="15" customHeight="1">
      <c r="A121" s="446" t="s">
        <v>46</v>
      </c>
      <c r="B121" s="533"/>
      <c r="C121" s="533"/>
      <c r="D121" s="533"/>
      <c r="E121" s="655" t="s">
        <v>212</v>
      </c>
      <c r="F121" s="697"/>
      <c r="G121" s="730"/>
      <c r="H121" s="730"/>
      <c r="I121" s="730"/>
      <c r="J121" s="730"/>
      <c r="K121" s="730"/>
      <c r="L121" s="730"/>
      <c r="M121" s="730"/>
      <c r="N121" s="730"/>
      <c r="O121" s="697"/>
      <c r="P121" s="730"/>
      <c r="Q121" s="730"/>
      <c r="R121" s="730"/>
      <c r="S121" s="730"/>
      <c r="T121" s="730"/>
      <c r="U121" s="730"/>
      <c r="V121" s="697"/>
      <c r="W121" s="730"/>
      <c r="X121" s="730"/>
      <c r="Y121" s="730"/>
      <c r="Z121" s="730"/>
      <c r="AA121" s="730"/>
      <c r="AB121" s="730"/>
      <c r="AC121" s="730"/>
      <c r="AD121" s="730"/>
      <c r="AE121" s="730"/>
      <c r="AF121" s="730"/>
      <c r="AG121" s="730"/>
      <c r="AH121" s="730"/>
      <c r="AI121" s="730"/>
      <c r="AJ121" s="1068"/>
      <c r="AK121" s="396"/>
    </row>
    <row r="122" spans="1:41" s="396" customFormat="1" ht="18" customHeight="1">
      <c r="A122" s="447"/>
      <c r="B122" s="452"/>
      <c r="C122" s="452"/>
      <c r="D122" s="452"/>
      <c r="E122" s="667"/>
      <c r="F122" s="676" t="s">
        <v>29</v>
      </c>
      <c r="G122" s="536"/>
      <c r="H122" s="536"/>
      <c r="I122" s="536"/>
      <c r="J122" s="536"/>
      <c r="K122" s="749"/>
      <c r="L122" s="676" t="s">
        <v>247</v>
      </c>
      <c r="M122" s="536"/>
      <c r="N122" s="536"/>
      <c r="O122" s="676"/>
      <c r="P122" s="676"/>
      <c r="Q122" s="674"/>
      <c r="R122" s="590"/>
      <c r="S122" s="676" t="s">
        <v>91</v>
      </c>
      <c r="T122" s="676"/>
      <c r="U122" s="676" t="s">
        <v>70</v>
      </c>
      <c r="V122" s="749"/>
      <c r="W122" s="749"/>
      <c r="X122" s="749"/>
      <c r="Y122" s="749"/>
      <c r="Z122" s="749"/>
      <c r="AA122" s="749"/>
      <c r="AB122" s="749"/>
      <c r="AC122" s="749"/>
      <c r="AD122" s="749"/>
      <c r="AE122" s="749"/>
      <c r="AF122" s="749"/>
      <c r="AG122" s="749"/>
      <c r="AH122" s="749"/>
      <c r="AI122" s="749"/>
      <c r="AJ122" s="1069" t="s">
        <v>17</v>
      </c>
      <c r="AK122" s="396"/>
    </row>
    <row r="123" spans="1:41" s="396" customFormat="1" ht="15.75" customHeight="1">
      <c r="A123" s="447"/>
      <c r="B123" s="452"/>
      <c r="C123" s="452"/>
      <c r="D123" s="452"/>
      <c r="E123" s="668" t="s">
        <v>432</v>
      </c>
      <c r="F123" s="701"/>
      <c r="G123" s="701"/>
      <c r="H123" s="701"/>
      <c r="I123" s="701"/>
      <c r="J123" s="701"/>
      <c r="K123" s="701"/>
      <c r="L123" s="701"/>
      <c r="M123" s="701"/>
      <c r="N123" s="701"/>
      <c r="O123" s="701"/>
      <c r="P123" s="701"/>
      <c r="Q123" s="701"/>
      <c r="R123" s="701"/>
      <c r="S123" s="701"/>
      <c r="T123" s="701"/>
      <c r="U123" s="701"/>
      <c r="V123" s="701"/>
      <c r="W123" s="701"/>
      <c r="X123" s="701"/>
      <c r="Y123" s="701"/>
      <c r="Z123" s="701"/>
      <c r="AA123" s="701"/>
      <c r="AB123" s="701"/>
      <c r="AC123" s="701"/>
      <c r="AD123" s="701"/>
      <c r="AE123" s="701"/>
      <c r="AF123" s="701"/>
      <c r="AG123" s="701"/>
      <c r="AH123" s="701"/>
      <c r="AI123" s="701"/>
      <c r="AJ123" s="1079"/>
      <c r="AK123" s="396"/>
    </row>
    <row r="124" spans="1:41" s="396" customFormat="1" ht="82.5" customHeight="1">
      <c r="A124" s="447"/>
      <c r="B124" s="452"/>
      <c r="C124" s="452"/>
      <c r="D124" s="452"/>
      <c r="E124" s="669"/>
      <c r="F124" s="702"/>
      <c r="G124" s="702"/>
      <c r="H124" s="702"/>
      <c r="I124" s="702"/>
      <c r="J124" s="702"/>
      <c r="K124" s="702"/>
      <c r="L124" s="702"/>
      <c r="M124" s="702"/>
      <c r="N124" s="702"/>
      <c r="O124" s="702"/>
      <c r="P124" s="702"/>
      <c r="Q124" s="702"/>
      <c r="R124" s="702"/>
      <c r="S124" s="702"/>
      <c r="T124" s="702"/>
      <c r="U124" s="702"/>
      <c r="V124" s="702"/>
      <c r="W124" s="702"/>
      <c r="X124" s="702"/>
      <c r="Y124" s="702"/>
      <c r="Z124" s="702"/>
      <c r="AA124" s="702"/>
      <c r="AB124" s="702"/>
      <c r="AC124" s="702"/>
      <c r="AD124" s="702"/>
      <c r="AE124" s="702"/>
      <c r="AF124" s="702"/>
      <c r="AG124" s="702"/>
      <c r="AH124" s="702"/>
      <c r="AI124" s="702"/>
      <c r="AJ124" s="1080"/>
      <c r="AK124" s="396"/>
    </row>
    <row r="125" spans="1:41" s="396" customFormat="1" ht="14.25">
      <c r="A125" s="447"/>
      <c r="B125" s="452"/>
      <c r="C125" s="452"/>
      <c r="D125" s="452"/>
      <c r="E125" s="659" t="s">
        <v>89</v>
      </c>
      <c r="F125" s="536"/>
      <c r="G125" s="536"/>
      <c r="H125" s="536"/>
      <c r="I125" s="536"/>
      <c r="J125" s="536"/>
      <c r="K125" s="536"/>
      <c r="L125" s="536"/>
      <c r="M125" s="536"/>
      <c r="N125" s="536"/>
      <c r="O125" s="536"/>
      <c r="P125" s="536"/>
      <c r="Q125" s="536"/>
      <c r="R125" s="536"/>
      <c r="S125" s="536"/>
      <c r="T125" s="536"/>
      <c r="U125" s="536"/>
      <c r="V125" s="536"/>
      <c r="W125" s="536"/>
      <c r="X125" s="536"/>
      <c r="Y125" s="536"/>
      <c r="Z125" s="536"/>
      <c r="AA125" s="536"/>
      <c r="AB125" s="536"/>
      <c r="AC125" s="536"/>
      <c r="AD125" s="536"/>
      <c r="AE125" s="536"/>
      <c r="AF125" s="536"/>
      <c r="AG125" s="536"/>
      <c r="AH125" s="536"/>
      <c r="AI125" s="536"/>
      <c r="AJ125" s="1072"/>
      <c r="AK125" s="150"/>
    </row>
    <row r="126" spans="1:41" s="396" customFormat="1" ht="18" customHeight="1">
      <c r="A126" s="448"/>
      <c r="B126" s="534"/>
      <c r="C126" s="534"/>
      <c r="D126" s="534"/>
      <c r="E126" s="660" t="s">
        <v>248</v>
      </c>
      <c r="F126" s="699"/>
      <c r="G126" s="699"/>
      <c r="H126" s="699"/>
      <c r="I126" s="699"/>
      <c r="J126" s="699"/>
      <c r="K126" s="750"/>
      <c r="L126" s="764" t="s">
        <v>76</v>
      </c>
      <c r="M126" s="780"/>
      <c r="N126" s="800"/>
      <c r="O126" s="800"/>
      <c r="P126" s="780" t="s">
        <v>5</v>
      </c>
      <c r="Q126" s="800"/>
      <c r="R126" s="800"/>
      <c r="S126" s="780" t="s">
        <v>43</v>
      </c>
      <c r="T126" s="886" t="s">
        <v>70</v>
      </c>
      <c r="U126" s="892"/>
      <c r="V126" s="910" t="s">
        <v>68</v>
      </c>
      <c r="W126" s="886"/>
      <c r="X126" s="886"/>
      <c r="Y126" s="892"/>
      <c r="Z126" s="780" t="s">
        <v>94</v>
      </c>
      <c r="AA126" s="886"/>
      <c r="AB126" s="886" t="s">
        <v>17</v>
      </c>
      <c r="AC126" s="886"/>
      <c r="AD126" s="886"/>
      <c r="AE126" s="886"/>
      <c r="AF126" s="886"/>
      <c r="AG126" s="886"/>
      <c r="AH126" s="886"/>
      <c r="AI126" s="886"/>
      <c r="AJ126" s="1073"/>
      <c r="AK126" s="396"/>
    </row>
    <row r="127" spans="1:41" s="396" customFormat="1" ht="15" customHeight="1">
      <c r="A127" s="449" t="s">
        <v>269</v>
      </c>
      <c r="B127" s="535"/>
      <c r="C127" s="535"/>
      <c r="D127" s="535"/>
      <c r="E127" s="535"/>
      <c r="F127" s="535"/>
      <c r="G127" s="535"/>
      <c r="H127" s="535"/>
      <c r="I127" s="535"/>
      <c r="J127" s="535"/>
      <c r="K127" s="535"/>
      <c r="L127" s="535"/>
      <c r="M127" s="535"/>
      <c r="N127" s="535"/>
      <c r="O127" s="535"/>
      <c r="P127" s="535"/>
      <c r="Q127" s="535"/>
      <c r="R127" s="535"/>
      <c r="S127" s="535"/>
      <c r="T127" s="535"/>
      <c r="U127" s="535"/>
      <c r="V127" s="535"/>
      <c r="W127" s="535"/>
      <c r="X127" s="535"/>
      <c r="Y127" s="535"/>
      <c r="Z127" s="535"/>
      <c r="AA127" s="535"/>
      <c r="AB127" s="535"/>
      <c r="AC127" s="535"/>
      <c r="AD127" s="535"/>
      <c r="AE127" s="535"/>
      <c r="AF127" s="633"/>
      <c r="AG127" s="1025"/>
      <c r="AH127" s="1034" t="s">
        <v>190</v>
      </c>
      <c r="AI127" s="1025"/>
      <c r="AJ127" s="1081"/>
    </row>
    <row r="128" spans="1:41" s="396" customFormat="1" ht="10.5" customHeight="1">
      <c r="A128" s="452"/>
      <c r="B128" s="452"/>
      <c r="C128" s="452"/>
      <c r="D128" s="452"/>
      <c r="E128" s="661"/>
      <c r="F128" s="662"/>
      <c r="G128" s="662"/>
      <c r="H128" s="662"/>
      <c r="I128" s="662"/>
      <c r="J128" s="662"/>
      <c r="K128" s="662"/>
      <c r="L128" s="765"/>
      <c r="M128" s="765"/>
      <c r="N128" s="765"/>
      <c r="O128" s="765"/>
      <c r="P128" s="765"/>
      <c r="Q128" s="765"/>
      <c r="R128" s="765"/>
      <c r="S128" s="765"/>
      <c r="T128" s="765"/>
      <c r="U128" s="765"/>
      <c r="V128" s="765"/>
      <c r="W128" s="765"/>
      <c r="X128" s="765"/>
      <c r="Y128" s="765"/>
      <c r="Z128" s="765"/>
      <c r="AA128" s="662"/>
      <c r="AB128" s="662"/>
      <c r="AC128" s="662"/>
      <c r="AD128" s="662"/>
      <c r="AE128" s="662"/>
      <c r="AF128" s="662"/>
      <c r="AG128" s="662"/>
      <c r="AH128" s="662"/>
      <c r="AI128" s="662"/>
      <c r="AJ128" s="662"/>
      <c r="AK128" s="396"/>
      <c r="AM128" s="150"/>
      <c r="AN128" s="150"/>
      <c r="AO128" s="150"/>
    </row>
    <row r="129" spans="1:42" s="396" customFormat="1" ht="18" customHeight="1">
      <c r="A129" s="453" t="s">
        <v>421</v>
      </c>
      <c r="B129" s="442"/>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150"/>
      <c r="AL129" s="150"/>
      <c r="AM129" s="150"/>
      <c r="AN129" s="150"/>
      <c r="AO129" s="150"/>
      <c r="AP129" s="396"/>
    </row>
    <row r="130" spans="1:42" s="396" customFormat="1" ht="19.5" customHeight="1">
      <c r="A130" s="454" t="s">
        <v>92</v>
      </c>
      <c r="B130" s="537"/>
      <c r="C130" s="537"/>
      <c r="D130" s="632"/>
      <c r="E130" s="670" t="s">
        <v>28</v>
      </c>
      <c r="F130" s="703"/>
      <c r="G130" s="703"/>
      <c r="H130" s="734"/>
      <c r="I130" s="738"/>
      <c r="J130" s="739" t="s">
        <v>22</v>
      </c>
      <c r="K130" s="739"/>
      <c r="L130" s="739"/>
      <c r="M130" s="738"/>
      <c r="N130" s="801" t="s">
        <v>376</v>
      </c>
      <c r="O130" s="801"/>
      <c r="P130" s="801"/>
      <c r="Q130" s="801"/>
      <c r="R130" s="801"/>
      <c r="S130" s="801"/>
      <c r="T130" s="738"/>
      <c r="U130" s="801" t="s">
        <v>217</v>
      </c>
      <c r="V130" s="801"/>
      <c r="W130" s="801"/>
      <c r="X130" s="801"/>
      <c r="Y130" s="801"/>
      <c r="Z130" s="801"/>
      <c r="AA130" s="730"/>
      <c r="AB130" s="730"/>
      <c r="AC130" s="730"/>
      <c r="AD130" s="233"/>
      <c r="AE130" s="730"/>
      <c r="AF130" s="730"/>
      <c r="AG130" s="730"/>
      <c r="AH130" s="233"/>
      <c r="AI130" s="233"/>
      <c r="AJ130" s="1082"/>
      <c r="AK130" s="150"/>
      <c r="AL130" s="150"/>
      <c r="AM130" s="150"/>
      <c r="AN130" s="150"/>
      <c r="AO130" s="150"/>
      <c r="AP130" s="396"/>
    </row>
    <row r="131" spans="1:42" s="396" customFormat="1" ht="19.5" customHeight="1">
      <c r="A131" s="449"/>
      <c r="B131" s="535"/>
      <c r="C131" s="535"/>
      <c r="D131" s="633"/>
      <c r="E131" s="671" t="s">
        <v>91</v>
      </c>
      <c r="F131" s="704"/>
      <c r="G131" s="704"/>
      <c r="H131" s="735"/>
      <c r="I131" s="738"/>
      <c r="J131" s="739" t="s">
        <v>148</v>
      </c>
      <c r="K131" s="739"/>
      <c r="L131" s="739"/>
      <c r="M131" s="738"/>
      <c r="N131" s="739" t="s">
        <v>37</v>
      </c>
      <c r="O131" s="739"/>
      <c r="P131" s="739"/>
      <c r="Q131" s="739"/>
      <c r="R131" s="739"/>
      <c r="S131" s="739"/>
      <c r="T131" s="738"/>
      <c r="U131" s="893" t="s">
        <v>32</v>
      </c>
      <c r="V131" s="893"/>
      <c r="W131" s="893"/>
      <c r="X131" s="893"/>
      <c r="Y131" s="893"/>
      <c r="Z131" s="893"/>
      <c r="AA131" s="986"/>
      <c r="AB131" s="893" t="s">
        <v>91</v>
      </c>
      <c r="AC131" s="893"/>
      <c r="AD131" s="893"/>
      <c r="AE131" s="233" t="s">
        <v>70</v>
      </c>
      <c r="AF131" s="738"/>
      <c r="AG131" s="738"/>
      <c r="AH131" s="738"/>
      <c r="AI131" s="738"/>
      <c r="AJ131" s="1083" t="s">
        <v>17</v>
      </c>
      <c r="AK131" s="150"/>
      <c r="AL131" s="150"/>
    </row>
    <row r="132" spans="1:42" s="396" customFormat="1" ht="15.75" customHeight="1">
      <c r="A132" s="454" t="s">
        <v>46</v>
      </c>
      <c r="B132" s="537"/>
      <c r="C132" s="537"/>
      <c r="D132" s="632"/>
      <c r="E132" s="672" t="s">
        <v>189</v>
      </c>
      <c r="F132" s="697"/>
      <c r="G132" s="730"/>
      <c r="H132" s="730"/>
      <c r="I132" s="730"/>
      <c r="J132" s="730"/>
      <c r="K132" s="730"/>
      <c r="L132" s="730"/>
      <c r="M132" s="730"/>
      <c r="N132" s="730"/>
      <c r="O132" s="697"/>
      <c r="P132" s="730"/>
      <c r="Q132" s="730"/>
      <c r="R132" s="730"/>
      <c r="S132" s="730"/>
      <c r="T132" s="730"/>
      <c r="U132" s="730"/>
      <c r="V132" s="697"/>
      <c r="W132" s="730"/>
      <c r="X132" s="730"/>
      <c r="Y132" s="730"/>
      <c r="Z132" s="730"/>
      <c r="AA132" s="730"/>
      <c r="AB132" s="730"/>
      <c r="AC132" s="730"/>
      <c r="AD132" s="730"/>
      <c r="AE132" s="730"/>
      <c r="AF132" s="730"/>
      <c r="AG132" s="730"/>
      <c r="AH132" s="730"/>
      <c r="AI132" s="730"/>
      <c r="AJ132" s="1068"/>
      <c r="AM132" s="150"/>
      <c r="AN132" s="150"/>
    </row>
    <row r="133" spans="1:42" s="396" customFormat="1" ht="18" customHeight="1">
      <c r="A133" s="455"/>
      <c r="B133" s="538"/>
      <c r="C133" s="538"/>
      <c r="D133" s="634"/>
      <c r="E133" s="673"/>
      <c r="F133" s="676" t="s">
        <v>29</v>
      </c>
      <c r="G133" s="536"/>
      <c r="H133" s="536"/>
      <c r="I133" s="536"/>
      <c r="J133" s="536"/>
      <c r="K133" s="673"/>
      <c r="L133" s="676" t="s">
        <v>246</v>
      </c>
      <c r="M133" s="536"/>
      <c r="N133" s="536"/>
      <c r="O133" s="676"/>
      <c r="P133" s="676"/>
      <c r="Q133" s="674"/>
      <c r="R133" s="859"/>
      <c r="S133" s="676" t="s">
        <v>91</v>
      </c>
      <c r="T133" s="676"/>
      <c r="U133" s="676" t="s">
        <v>70</v>
      </c>
      <c r="V133" s="911"/>
      <c r="W133" s="911"/>
      <c r="X133" s="911"/>
      <c r="Y133" s="911"/>
      <c r="Z133" s="911"/>
      <c r="AA133" s="911"/>
      <c r="AB133" s="911"/>
      <c r="AC133" s="911"/>
      <c r="AD133" s="911"/>
      <c r="AE133" s="911"/>
      <c r="AF133" s="911"/>
      <c r="AG133" s="911"/>
      <c r="AH133" s="911"/>
      <c r="AI133" s="911"/>
      <c r="AJ133" s="1069" t="s">
        <v>17</v>
      </c>
      <c r="AK133" s="150"/>
      <c r="AL133" s="150"/>
    </row>
    <row r="134" spans="1:42" s="396" customFormat="1" ht="15.75" customHeight="1">
      <c r="A134" s="455"/>
      <c r="B134" s="538"/>
      <c r="C134" s="538"/>
      <c r="D134" s="634"/>
      <c r="E134" s="674" t="s">
        <v>95</v>
      </c>
      <c r="F134" s="674"/>
      <c r="G134" s="536"/>
      <c r="H134" s="536"/>
      <c r="I134" s="536"/>
      <c r="J134" s="536"/>
      <c r="K134" s="442"/>
      <c r="L134" s="536"/>
      <c r="M134" s="781"/>
      <c r="N134" s="442"/>
      <c r="O134" s="676"/>
      <c r="P134" s="674"/>
      <c r="Q134" s="674"/>
      <c r="R134" s="674"/>
      <c r="S134" s="874"/>
      <c r="T134" s="874"/>
      <c r="U134" s="874"/>
      <c r="V134" s="874"/>
      <c r="W134" s="874"/>
      <c r="X134" s="874"/>
      <c r="Y134" s="874"/>
      <c r="Z134" s="874"/>
      <c r="AA134" s="874"/>
      <c r="AB134" s="874"/>
      <c r="AC134" s="874"/>
      <c r="AD134" s="874"/>
      <c r="AE134" s="874"/>
      <c r="AF134" s="874"/>
      <c r="AG134" s="874"/>
      <c r="AH134" s="874"/>
      <c r="AI134" s="874"/>
      <c r="AJ134" s="1070"/>
      <c r="AK134" s="396"/>
    </row>
    <row r="135" spans="1:42" s="396" customFormat="1" ht="82.5" customHeight="1">
      <c r="A135" s="455"/>
      <c r="B135" s="538"/>
      <c r="C135" s="538"/>
      <c r="D135" s="538"/>
      <c r="E135" s="675" t="s">
        <v>488</v>
      </c>
      <c r="F135" s="705"/>
      <c r="G135" s="705"/>
      <c r="H135" s="705"/>
      <c r="I135" s="705"/>
      <c r="J135" s="705"/>
      <c r="K135" s="705"/>
      <c r="L135" s="705"/>
      <c r="M135" s="705"/>
      <c r="N135" s="705"/>
      <c r="O135" s="705"/>
      <c r="P135" s="705"/>
      <c r="Q135" s="705"/>
      <c r="R135" s="705"/>
      <c r="S135" s="705"/>
      <c r="T135" s="705"/>
      <c r="U135" s="705"/>
      <c r="V135" s="705"/>
      <c r="W135" s="705"/>
      <c r="X135" s="705"/>
      <c r="Y135" s="705"/>
      <c r="Z135" s="705"/>
      <c r="AA135" s="705"/>
      <c r="AB135" s="705"/>
      <c r="AC135" s="705"/>
      <c r="AD135" s="705"/>
      <c r="AE135" s="705"/>
      <c r="AF135" s="705"/>
      <c r="AG135" s="705"/>
      <c r="AH135" s="705"/>
      <c r="AI135" s="705"/>
      <c r="AJ135" s="1084"/>
      <c r="AK135" s="396"/>
    </row>
    <row r="136" spans="1:42" s="396" customFormat="1" ht="14.25">
      <c r="A136" s="455"/>
      <c r="B136" s="538"/>
      <c r="C136" s="538"/>
      <c r="D136" s="634"/>
      <c r="E136" s="676" t="s">
        <v>89</v>
      </c>
      <c r="F136" s="536"/>
      <c r="G136" s="536"/>
      <c r="H136" s="536"/>
      <c r="I136" s="536"/>
      <c r="J136" s="536"/>
      <c r="K136" s="536"/>
      <c r="L136" s="536"/>
      <c r="M136" s="536"/>
      <c r="N136" s="536"/>
      <c r="O136" s="536"/>
      <c r="P136" s="536"/>
      <c r="Q136" s="536"/>
      <c r="R136" s="536"/>
      <c r="S136" s="536"/>
      <c r="T136" s="536"/>
      <c r="U136" s="536"/>
      <c r="V136" s="536"/>
      <c r="W136" s="536"/>
      <c r="X136" s="536"/>
      <c r="Y136" s="536"/>
      <c r="Z136" s="536"/>
      <c r="AA136" s="536"/>
      <c r="AB136" s="536"/>
      <c r="AC136" s="536"/>
      <c r="AD136" s="536"/>
      <c r="AE136" s="536"/>
      <c r="AF136" s="536"/>
      <c r="AG136" s="536"/>
      <c r="AH136" s="536"/>
      <c r="AI136" s="536"/>
      <c r="AJ136" s="1072"/>
      <c r="AK136" s="150"/>
    </row>
    <row r="137" spans="1:42" s="396" customFormat="1" ht="18" customHeight="1">
      <c r="A137" s="449"/>
      <c r="B137" s="535"/>
      <c r="C137" s="535"/>
      <c r="D137" s="633"/>
      <c r="E137" s="677" t="s">
        <v>248</v>
      </c>
      <c r="F137" s="699"/>
      <c r="G137" s="699"/>
      <c r="H137" s="699"/>
      <c r="I137" s="699"/>
      <c r="J137" s="699"/>
      <c r="K137" s="750"/>
      <c r="L137" s="764" t="s">
        <v>76</v>
      </c>
      <c r="M137" s="780"/>
      <c r="N137" s="802">
        <v>4</v>
      </c>
      <c r="O137" s="802"/>
      <c r="P137" s="780" t="s">
        <v>5</v>
      </c>
      <c r="Q137" s="802">
        <v>2</v>
      </c>
      <c r="R137" s="802"/>
      <c r="S137" s="780" t="s">
        <v>43</v>
      </c>
      <c r="T137" s="886" t="s">
        <v>70</v>
      </c>
      <c r="U137" s="846"/>
      <c r="V137" s="910" t="s">
        <v>68</v>
      </c>
      <c r="W137" s="886"/>
      <c r="X137" s="886"/>
      <c r="Y137" s="846"/>
      <c r="Z137" s="780" t="s">
        <v>94</v>
      </c>
      <c r="AA137" s="886"/>
      <c r="AB137" s="886" t="s">
        <v>17</v>
      </c>
      <c r="AC137" s="886"/>
      <c r="AD137" s="886"/>
      <c r="AE137" s="886"/>
      <c r="AF137" s="886"/>
      <c r="AG137" s="886"/>
      <c r="AH137" s="886"/>
      <c r="AI137" s="886"/>
      <c r="AJ137" s="1073"/>
      <c r="AK137" s="396"/>
    </row>
    <row r="138" spans="1:42" s="396" customFormat="1" ht="15" customHeight="1">
      <c r="A138" s="449" t="s">
        <v>269</v>
      </c>
      <c r="B138" s="535"/>
      <c r="C138" s="535"/>
      <c r="D138" s="535"/>
      <c r="E138" s="535"/>
      <c r="F138" s="535"/>
      <c r="G138" s="535"/>
      <c r="H138" s="535"/>
      <c r="I138" s="535"/>
      <c r="J138" s="535"/>
      <c r="K138" s="535"/>
      <c r="L138" s="535"/>
      <c r="M138" s="535"/>
      <c r="N138" s="535"/>
      <c r="O138" s="535"/>
      <c r="P138" s="535"/>
      <c r="Q138" s="535"/>
      <c r="R138" s="535"/>
      <c r="S138" s="535"/>
      <c r="T138" s="535"/>
      <c r="U138" s="535"/>
      <c r="V138" s="535"/>
      <c r="W138" s="535"/>
      <c r="X138" s="535"/>
      <c r="Y138" s="535"/>
      <c r="Z138" s="535"/>
      <c r="AA138" s="535"/>
      <c r="AB138" s="535"/>
      <c r="AC138" s="535"/>
      <c r="AD138" s="535"/>
      <c r="AE138" s="535"/>
      <c r="AF138" s="633"/>
      <c r="AG138" s="1026"/>
      <c r="AH138" s="1035" t="s">
        <v>190</v>
      </c>
      <c r="AI138" s="1026"/>
      <c r="AJ138" s="1085"/>
      <c r="AK138" s="434"/>
    </row>
    <row r="139" spans="1:42" s="396" customFormat="1" ht="7.5" customHeight="1">
      <c r="A139" s="452"/>
      <c r="B139" s="452"/>
      <c r="C139" s="452"/>
      <c r="D139" s="452"/>
      <c r="E139" s="661"/>
      <c r="F139" s="662"/>
      <c r="G139" s="662"/>
      <c r="H139" s="662"/>
      <c r="I139" s="662"/>
      <c r="J139" s="662"/>
      <c r="K139" s="662"/>
      <c r="L139" s="765"/>
      <c r="M139" s="765"/>
      <c r="N139" s="765"/>
      <c r="O139" s="765"/>
      <c r="P139" s="765"/>
      <c r="Q139" s="765"/>
      <c r="R139" s="765"/>
      <c r="S139" s="765"/>
      <c r="T139" s="662"/>
      <c r="U139" s="662"/>
      <c r="V139" s="912"/>
      <c r="W139" s="662"/>
      <c r="X139" s="662"/>
      <c r="Y139" s="662"/>
      <c r="Z139" s="765"/>
      <c r="AA139" s="662"/>
      <c r="AB139" s="662"/>
      <c r="AC139" s="662"/>
      <c r="AD139" s="662"/>
      <c r="AE139" s="662"/>
      <c r="AF139" s="662"/>
      <c r="AG139" s="662"/>
      <c r="AH139" s="662"/>
      <c r="AI139" s="662"/>
      <c r="AJ139" s="1075"/>
      <c r="AK139" s="396"/>
    </row>
    <row r="140" spans="1:42" s="396" customFormat="1" ht="18" customHeight="1">
      <c r="A140" s="456" t="s">
        <v>474</v>
      </c>
      <c r="B140" s="452"/>
      <c r="C140" s="452"/>
      <c r="D140" s="452"/>
      <c r="E140" s="661"/>
      <c r="F140" s="662"/>
      <c r="G140" s="662"/>
      <c r="H140" s="662"/>
      <c r="I140" s="662"/>
      <c r="J140" s="662"/>
      <c r="K140" s="662"/>
      <c r="L140" s="765"/>
      <c r="M140" s="765"/>
      <c r="N140" s="765"/>
      <c r="O140" s="765"/>
      <c r="P140" s="765"/>
      <c r="Q140" s="765"/>
      <c r="R140" s="765"/>
      <c r="S140" s="765"/>
      <c r="T140" s="662"/>
      <c r="U140" s="662"/>
      <c r="V140" s="912"/>
      <c r="W140" s="662"/>
      <c r="X140" s="662"/>
      <c r="Y140" s="662"/>
      <c r="Z140" s="765"/>
      <c r="AA140" s="662"/>
      <c r="AB140" s="662"/>
      <c r="AC140" s="662"/>
      <c r="AD140" s="662"/>
      <c r="AE140" s="662"/>
      <c r="AF140" s="662"/>
      <c r="AG140" s="662"/>
      <c r="AH140" s="662"/>
      <c r="AI140" s="662"/>
      <c r="AJ140" s="1075"/>
      <c r="AK140" s="396"/>
    </row>
    <row r="141" spans="1:42" s="396" customFormat="1" ht="14.25" customHeight="1">
      <c r="A141" s="444"/>
      <c r="B141" s="539" t="s">
        <v>30</v>
      </c>
      <c r="C141" s="539"/>
      <c r="D141" s="539"/>
      <c r="E141" s="539"/>
      <c r="F141" s="539"/>
      <c r="G141" s="539"/>
      <c r="H141" s="539"/>
      <c r="I141" s="539"/>
      <c r="J141" s="539"/>
      <c r="K141" s="539"/>
      <c r="L141" s="539"/>
      <c r="M141" s="539"/>
      <c r="N141" s="539"/>
      <c r="O141" s="539"/>
      <c r="P141" s="539"/>
      <c r="Q141" s="539"/>
      <c r="R141" s="539"/>
      <c r="S141" s="539"/>
      <c r="T141" s="539"/>
      <c r="U141" s="539"/>
      <c r="V141" s="539"/>
      <c r="W141" s="539"/>
      <c r="X141" s="539"/>
      <c r="Y141" s="539"/>
      <c r="Z141" s="539"/>
      <c r="AA141" s="539"/>
      <c r="AB141" s="539"/>
      <c r="AC141" s="539"/>
      <c r="AD141" s="539"/>
      <c r="AE141" s="539"/>
      <c r="AF141" s="539"/>
      <c r="AG141" s="539"/>
      <c r="AH141" s="539"/>
      <c r="AI141" s="539"/>
      <c r="AJ141" s="539"/>
    </row>
    <row r="142" spans="1:42" s="396" customFormat="1" ht="75" customHeight="1">
      <c r="A142" s="445" t="s">
        <v>260</v>
      </c>
      <c r="B142" s="532"/>
      <c r="C142" s="532"/>
      <c r="D142" s="629"/>
      <c r="E142" s="678"/>
      <c r="F142" s="706"/>
      <c r="G142" s="706"/>
      <c r="H142" s="706"/>
      <c r="I142" s="706"/>
      <c r="J142" s="706"/>
      <c r="K142" s="706"/>
      <c r="L142" s="706"/>
      <c r="M142" s="706"/>
      <c r="N142" s="706"/>
      <c r="O142" s="706"/>
      <c r="P142" s="706"/>
      <c r="Q142" s="706"/>
      <c r="R142" s="706"/>
      <c r="S142" s="706"/>
      <c r="T142" s="706"/>
      <c r="U142" s="706"/>
      <c r="V142" s="706"/>
      <c r="W142" s="706"/>
      <c r="X142" s="706"/>
      <c r="Y142" s="706"/>
      <c r="Z142" s="706"/>
      <c r="AA142" s="706"/>
      <c r="AB142" s="706"/>
      <c r="AC142" s="706"/>
      <c r="AD142" s="706"/>
      <c r="AE142" s="706"/>
      <c r="AF142" s="706"/>
      <c r="AG142" s="706"/>
      <c r="AH142" s="706"/>
      <c r="AI142" s="706"/>
      <c r="AJ142" s="1086"/>
    </row>
    <row r="143" spans="1:42" s="396" customFormat="1" ht="75" customHeight="1">
      <c r="A143" s="445" t="s">
        <v>185</v>
      </c>
      <c r="B143" s="532"/>
      <c r="C143" s="532"/>
      <c r="D143" s="629"/>
      <c r="E143" s="678"/>
      <c r="F143" s="706"/>
      <c r="G143" s="706"/>
      <c r="H143" s="706"/>
      <c r="I143" s="706"/>
      <c r="J143" s="706"/>
      <c r="K143" s="706"/>
      <c r="L143" s="706"/>
      <c r="M143" s="706"/>
      <c r="N143" s="706"/>
      <c r="O143" s="706"/>
      <c r="P143" s="706"/>
      <c r="Q143" s="706"/>
      <c r="R143" s="706"/>
      <c r="S143" s="706"/>
      <c r="T143" s="706"/>
      <c r="U143" s="706"/>
      <c r="V143" s="706"/>
      <c r="W143" s="706"/>
      <c r="X143" s="706"/>
      <c r="Y143" s="706"/>
      <c r="Z143" s="706"/>
      <c r="AA143" s="706"/>
      <c r="AB143" s="706"/>
      <c r="AC143" s="706"/>
      <c r="AD143" s="706"/>
      <c r="AE143" s="706"/>
      <c r="AF143" s="706"/>
      <c r="AG143" s="706"/>
      <c r="AH143" s="706"/>
      <c r="AI143" s="706"/>
      <c r="AJ143" s="1086"/>
    </row>
    <row r="144" spans="1:42" s="396" customFormat="1" ht="4.5" customHeight="1">
      <c r="A144" s="443"/>
      <c r="B144" s="452"/>
      <c r="C144" s="452"/>
      <c r="D144" s="452"/>
      <c r="E144" s="661"/>
      <c r="F144" s="662"/>
      <c r="G144" s="662"/>
      <c r="H144" s="662"/>
      <c r="I144" s="662"/>
      <c r="J144" s="662"/>
      <c r="K144" s="662"/>
      <c r="L144" s="765"/>
      <c r="M144" s="765"/>
      <c r="N144" s="765"/>
      <c r="O144" s="765"/>
      <c r="P144" s="765"/>
      <c r="Q144" s="765"/>
      <c r="R144" s="765"/>
      <c r="S144" s="765"/>
      <c r="T144" s="662"/>
      <c r="U144" s="662"/>
      <c r="V144" s="912"/>
      <c r="W144" s="662"/>
      <c r="X144" s="662"/>
      <c r="Y144" s="662"/>
      <c r="Z144" s="765"/>
      <c r="AA144" s="662"/>
      <c r="AB144" s="662"/>
      <c r="AC144" s="662"/>
      <c r="AD144" s="662"/>
      <c r="AE144" s="662"/>
      <c r="AF144" s="662"/>
      <c r="AG144" s="662"/>
      <c r="AH144" s="662"/>
      <c r="AI144" s="662"/>
      <c r="AJ144" s="1075"/>
    </row>
    <row r="145" spans="1:38" s="396" customFormat="1" ht="4.5" customHeight="1">
      <c r="A145" s="443"/>
      <c r="B145" s="452"/>
      <c r="C145" s="452"/>
      <c r="D145" s="452"/>
      <c r="E145" s="661"/>
      <c r="F145" s="662"/>
      <c r="G145" s="662"/>
      <c r="H145" s="662"/>
      <c r="I145" s="662"/>
      <c r="J145" s="662"/>
      <c r="K145" s="662"/>
      <c r="L145" s="765"/>
      <c r="M145" s="765"/>
      <c r="N145" s="765"/>
      <c r="O145" s="765"/>
      <c r="P145" s="765"/>
      <c r="Q145" s="765"/>
      <c r="R145" s="765"/>
      <c r="S145" s="765"/>
      <c r="T145" s="662"/>
      <c r="U145" s="662"/>
      <c r="V145" s="912"/>
      <c r="W145" s="662"/>
      <c r="X145" s="662"/>
      <c r="Y145" s="662"/>
      <c r="Z145" s="765"/>
      <c r="AA145" s="662"/>
      <c r="AB145" s="662"/>
      <c r="AC145" s="662"/>
      <c r="AD145" s="662"/>
      <c r="AE145" s="662"/>
      <c r="AF145" s="662"/>
      <c r="AG145" s="662"/>
      <c r="AH145" s="662"/>
      <c r="AI145" s="662"/>
      <c r="AJ145" s="1075"/>
    </row>
    <row r="146" spans="1:38" s="396" customFormat="1" ht="17.25" customHeight="1">
      <c r="A146" s="457" t="s">
        <v>101</v>
      </c>
      <c r="B146" s="540"/>
      <c r="C146" s="540"/>
      <c r="D146" s="540"/>
      <c r="E146" s="540"/>
      <c r="F146" s="540"/>
      <c r="G146" s="540"/>
      <c r="H146" s="540"/>
      <c r="I146" s="540"/>
      <c r="J146" s="540"/>
      <c r="K146" s="540"/>
      <c r="L146" s="540"/>
      <c r="M146" s="540"/>
      <c r="N146" s="540"/>
      <c r="O146" s="540"/>
      <c r="P146" s="540"/>
      <c r="Q146" s="540"/>
      <c r="R146" s="540"/>
      <c r="S146" s="540"/>
      <c r="T146" s="540"/>
      <c r="U146" s="540"/>
      <c r="V146" s="540"/>
      <c r="W146" s="540"/>
      <c r="X146" s="540"/>
      <c r="Y146" s="540"/>
      <c r="Z146" s="540"/>
      <c r="AA146" s="540"/>
      <c r="AB146" s="540"/>
      <c r="AC146" s="540"/>
      <c r="AD146" s="540"/>
      <c r="AE146" s="540"/>
      <c r="AF146" s="452"/>
      <c r="AG146" s="500"/>
      <c r="AH146" s="500"/>
      <c r="AI146" s="500"/>
      <c r="AJ146" s="500"/>
      <c r="AL146" s="1141"/>
    </row>
    <row r="147" spans="1:38" s="396" customFormat="1" ht="17.25" customHeight="1">
      <c r="A147" s="458" t="s">
        <v>319</v>
      </c>
      <c r="B147" s="458"/>
      <c r="C147" s="458"/>
      <c r="D147" s="458"/>
      <c r="E147" s="458"/>
      <c r="F147" s="458"/>
      <c r="G147" s="458"/>
      <c r="H147" s="458"/>
      <c r="I147" s="458"/>
      <c r="J147" s="458"/>
      <c r="K147" s="458"/>
      <c r="L147" s="458"/>
      <c r="M147" s="458"/>
      <c r="N147" s="458"/>
      <c r="O147" s="458"/>
      <c r="P147" s="458"/>
      <c r="Q147" s="458"/>
      <c r="R147" s="458"/>
      <c r="S147" s="458"/>
      <c r="T147" s="458"/>
      <c r="U147" s="458"/>
      <c r="V147" s="458"/>
      <c r="W147" s="458"/>
      <c r="X147" s="458"/>
      <c r="Y147" s="458"/>
      <c r="Z147" s="458"/>
      <c r="AA147" s="458"/>
      <c r="AB147" s="458"/>
      <c r="AC147" s="458"/>
      <c r="AD147" s="458"/>
      <c r="AE147" s="458"/>
      <c r="AF147" s="458"/>
      <c r="AG147" s="458"/>
      <c r="AH147" s="458"/>
      <c r="AI147" s="458"/>
      <c r="AJ147" s="500"/>
      <c r="AK147" s="396"/>
      <c r="AL147" s="1142"/>
    </row>
    <row r="148" spans="1:38" s="396" customFormat="1" ht="6.75" customHeight="1">
      <c r="A148" s="458"/>
      <c r="B148" s="458"/>
      <c r="C148" s="458"/>
      <c r="D148" s="458"/>
      <c r="E148" s="458"/>
      <c r="F148" s="458"/>
      <c r="G148" s="458"/>
      <c r="H148" s="458"/>
      <c r="I148" s="458"/>
      <c r="J148" s="458"/>
      <c r="K148" s="458"/>
      <c r="L148" s="458"/>
      <c r="M148" s="458"/>
      <c r="N148" s="458"/>
      <c r="O148" s="458"/>
      <c r="P148" s="458"/>
      <c r="Q148" s="458"/>
      <c r="R148" s="458"/>
      <c r="S148" s="458"/>
      <c r="T148" s="458"/>
      <c r="U148" s="458"/>
      <c r="V148" s="458"/>
      <c r="W148" s="458"/>
      <c r="X148" s="458"/>
      <c r="Y148" s="458"/>
      <c r="Z148" s="458"/>
      <c r="AA148" s="458"/>
      <c r="AB148" s="458"/>
      <c r="AC148" s="458"/>
      <c r="AD148" s="458"/>
      <c r="AE148" s="458"/>
      <c r="AF148" s="458"/>
      <c r="AG148" s="458"/>
      <c r="AH148" s="458"/>
      <c r="AI148" s="458"/>
      <c r="AJ148" s="500"/>
      <c r="AK148" s="396"/>
      <c r="AL148" s="1142"/>
    </row>
    <row r="149" spans="1:38" s="396" customFormat="1" ht="17.25" customHeight="1">
      <c r="A149" s="459" t="s">
        <v>320</v>
      </c>
      <c r="B149" s="541"/>
      <c r="C149" s="600"/>
      <c r="D149" s="600"/>
      <c r="E149" s="600"/>
      <c r="F149" s="600"/>
      <c r="G149" s="600"/>
      <c r="H149" s="600"/>
      <c r="I149" s="600"/>
      <c r="J149" s="600"/>
      <c r="K149" s="600"/>
      <c r="L149" s="600"/>
      <c r="M149" s="600"/>
      <c r="N149" s="600"/>
      <c r="O149" s="600"/>
      <c r="P149" s="600"/>
      <c r="Q149" s="600"/>
      <c r="R149" s="600"/>
      <c r="S149" s="600"/>
      <c r="T149" s="600"/>
      <c r="U149" s="894" t="s">
        <v>97</v>
      </c>
      <c r="V149" s="913"/>
      <c r="W149" s="913"/>
      <c r="X149" s="913"/>
      <c r="Y149" s="913"/>
      <c r="Z149" s="913"/>
      <c r="AA149" s="913"/>
      <c r="AB149" s="819"/>
      <c r="AC149" s="997"/>
      <c r="AD149" s="1011" t="s">
        <v>109</v>
      </c>
      <c r="AE149" s="1019"/>
      <c r="AF149" s="1019"/>
      <c r="AG149" s="1027"/>
      <c r="AH149" s="1036" t="s">
        <v>39</v>
      </c>
      <c r="AI149" s="913"/>
      <c r="AJ149" s="1087"/>
      <c r="AK149" s="396"/>
      <c r="AL149" s="1143"/>
    </row>
    <row r="150" spans="1:38" s="396" customFormat="1" ht="18" customHeight="1">
      <c r="A150" s="460"/>
      <c r="B150" s="542" t="s">
        <v>98</v>
      </c>
      <c r="C150" s="601" t="s">
        <v>302</v>
      </c>
      <c r="D150" s="601"/>
      <c r="E150" s="601"/>
      <c r="F150" s="601"/>
      <c r="G150" s="601"/>
      <c r="H150" s="601"/>
      <c r="I150" s="601"/>
      <c r="J150" s="601"/>
      <c r="K150" s="601"/>
      <c r="L150" s="601"/>
      <c r="M150" s="601"/>
      <c r="N150" s="601"/>
      <c r="O150" s="601"/>
      <c r="P150" s="601"/>
      <c r="Q150" s="601"/>
      <c r="R150" s="601"/>
      <c r="S150" s="601"/>
      <c r="T150" s="601"/>
      <c r="U150" s="443"/>
      <c r="V150" s="443"/>
      <c r="W150" s="443"/>
      <c r="X150" s="443"/>
      <c r="Y150" s="958"/>
      <c r="Z150" s="958"/>
      <c r="AA150" s="958"/>
      <c r="AB150" s="958"/>
      <c r="AC150" s="458"/>
      <c r="AD150" s="458"/>
      <c r="AE150" s="458"/>
      <c r="AF150" s="458"/>
      <c r="AG150" s="434"/>
      <c r="AH150" s="434"/>
      <c r="AI150" s="434"/>
      <c r="AJ150" s="1088"/>
      <c r="AK150" s="1123"/>
      <c r="AL150" s="1144"/>
    </row>
    <row r="151" spans="1:38" s="396" customFormat="1" ht="18" customHeight="1">
      <c r="A151" s="460"/>
      <c r="B151" s="543" t="s">
        <v>26</v>
      </c>
      <c r="C151" s="602" t="s">
        <v>303</v>
      </c>
      <c r="D151" s="602"/>
      <c r="E151" s="602"/>
      <c r="F151" s="602"/>
      <c r="G151" s="602"/>
      <c r="H151" s="602"/>
      <c r="I151" s="602"/>
      <c r="J151" s="602"/>
      <c r="K151" s="602"/>
      <c r="L151" s="602"/>
      <c r="M151" s="602"/>
      <c r="N151" s="602"/>
      <c r="O151" s="602"/>
      <c r="P151" s="602"/>
      <c r="Q151" s="602"/>
      <c r="R151" s="602"/>
      <c r="S151" s="602"/>
      <c r="T151" s="602"/>
      <c r="U151" s="602"/>
      <c r="V151" s="602"/>
      <c r="W151" s="602"/>
      <c r="X151" s="602"/>
      <c r="Y151" s="959"/>
      <c r="Z151" s="959"/>
      <c r="AA151" s="959"/>
      <c r="AB151" s="959"/>
      <c r="AC151" s="998"/>
      <c r="AD151" s="1012"/>
      <c r="AE151" s="998"/>
      <c r="AF151" s="998"/>
      <c r="AG151" s="1028"/>
      <c r="AH151" s="1028"/>
      <c r="AI151" s="1028"/>
      <c r="AJ151" s="1089"/>
      <c r="AK151" s="1123"/>
      <c r="AL151" s="1144"/>
    </row>
    <row r="152" spans="1:38" s="396" customFormat="1" ht="18" customHeight="1">
      <c r="A152" s="461"/>
      <c r="B152" s="544" t="s">
        <v>298</v>
      </c>
      <c r="C152" s="531" t="s">
        <v>307</v>
      </c>
      <c r="D152" s="534"/>
      <c r="E152" s="534"/>
      <c r="F152" s="534"/>
      <c r="G152" s="534"/>
      <c r="H152" s="534"/>
      <c r="I152" s="534"/>
      <c r="J152" s="534"/>
      <c r="K152" s="534"/>
      <c r="L152" s="534"/>
      <c r="M152" s="534"/>
      <c r="N152" s="534"/>
      <c r="O152" s="534"/>
      <c r="P152" s="534"/>
      <c r="Q152" s="534"/>
      <c r="R152" s="534"/>
      <c r="S152" s="534"/>
      <c r="T152" s="534"/>
      <c r="U152" s="534"/>
      <c r="V152" s="534"/>
      <c r="W152" s="534"/>
      <c r="X152" s="534"/>
      <c r="Y152" s="960"/>
      <c r="Z152" s="960"/>
      <c r="AA152" s="960"/>
      <c r="AB152" s="960"/>
      <c r="AC152" s="999"/>
      <c r="AD152" s="999"/>
      <c r="AE152" s="999"/>
      <c r="AF152" s="999"/>
      <c r="AG152" s="1029"/>
      <c r="AH152" s="1029"/>
      <c r="AI152" s="1029"/>
      <c r="AJ152" s="1090"/>
      <c r="AK152" s="1123"/>
      <c r="AL152" s="1144"/>
    </row>
    <row r="153" spans="1:38" s="396" customFormat="1" ht="15" customHeight="1">
      <c r="A153" s="449" t="s">
        <v>269</v>
      </c>
      <c r="B153" s="535"/>
      <c r="C153" s="535"/>
      <c r="D153" s="535"/>
      <c r="E153" s="535"/>
      <c r="F153" s="535"/>
      <c r="G153" s="535"/>
      <c r="H153" s="535"/>
      <c r="I153" s="535"/>
      <c r="J153" s="535"/>
      <c r="K153" s="535"/>
      <c r="L153" s="535"/>
      <c r="M153" s="535"/>
      <c r="N153" s="535"/>
      <c r="O153" s="535"/>
      <c r="P153" s="535"/>
      <c r="Q153" s="535"/>
      <c r="R153" s="535"/>
      <c r="S153" s="535"/>
      <c r="T153" s="535"/>
      <c r="U153" s="535"/>
      <c r="V153" s="535"/>
      <c r="W153" s="535"/>
      <c r="X153" s="535"/>
      <c r="Y153" s="535"/>
      <c r="Z153" s="535"/>
      <c r="AA153" s="535"/>
      <c r="AB153" s="535"/>
      <c r="AC153" s="535"/>
      <c r="AD153" s="535"/>
      <c r="AE153" s="535"/>
      <c r="AF153" s="633"/>
      <c r="AG153" s="1024"/>
      <c r="AH153" s="1033" t="s">
        <v>190</v>
      </c>
      <c r="AI153" s="1024"/>
      <c r="AJ153" s="1091"/>
      <c r="AK153" s="434"/>
    </row>
    <row r="154" spans="1:38" s="396" customFormat="1" ht="10.5" customHeight="1">
      <c r="A154" s="462"/>
      <c r="B154" s="545"/>
      <c r="C154" s="443"/>
      <c r="D154" s="452"/>
      <c r="E154" s="452"/>
      <c r="F154" s="452"/>
      <c r="G154" s="452"/>
      <c r="H154" s="452"/>
      <c r="I154" s="452"/>
      <c r="J154" s="452"/>
      <c r="K154" s="452"/>
      <c r="L154" s="452"/>
      <c r="M154" s="452"/>
      <c r="N154" s="452"/>
      <c r="O154" s="452"/>
      <c r="P154" s="452"/>
      <c r="Q154" s="452"/>
      <c r="R154" s="452"/>
      <c r="S154" s="452"/>
      <c r="T154" s="452"/>
      <c r="U154" s="452"/>
      <c r="V154" s="452"/>
      <c r="W154" s="452"/>
      <c r="X154" s="452"/>
      <c r="Y154" s="958"/>
      <c r="Z154" s="958"/>
      <c r="AA154" s="958"/>
      <c r="AB154" s="958"/>
      <c r="AC154" s="458"/>
      <c r="AD154" s="458"/>
      <c r="AE154" s="458"/>
      <c r="AF154" s="458"/>
      <c r="AG154" s="434"/>
      <c r="AH154" s="434"/>
      <c r="AI154" s="434"/>
      <c r="AJ154" s="781"/>
      <c r="AK154" s="1123"/>
      <c r="AL154" s="1144"/>
    </row>
    <row r="155" spans="1:38" s="396" customFormat="1" ht="17.25" customHeight="1">
      <c r="A155" s="463" t="s">
        <v>321</v>
      </c>
      <c r="B155" s="546"/>
      <c r="C155" s="546"/>
      <c r="D155" s="546"/>
      <c r="E155" s="546"/>
      <c r="F155" s="546"/>
      <c r="G155" s="546"/>
      <c r="H155" s="546"/>
      <c r="I155" s="546"/>
      <c r="J155" s="546"/>
      <c r="K155" s="546"/>
      <c r="L155" s="546"/>
      <c r="M155" s="546"/>
      <c r="N155" s="546"/>
      <c r="O155" s="546"/>
      <c r="P155" s="546"/>
      <c r="Q155" s="546"/>
      <c r="R155" s="546"/>
      <c r="S155" s="546"/>
      <c r="T155" s="887"/>
      <c r="U155" s="894" t="s">
        <v>97</v>
      </c>
      <c r="V155" s="819"/>
      <c r="W155" s="913"/>
      <c r="X155" s="913"/>
      <c r="Y155" s="913"/>
      <c r="Z155" s="913"/>
      <c r="AA155" s="913"/>
      <c r="AB155" s="913"/>
      <c r="AC155" s="997"/>
      <c r="AD155" s="1011" t="s">
        <v>109</v>
      </c>
      <c r="AE155" s="1019"/>
      <c r="AF155" s="1019"/>
      <c r="AG155" s="1027"/>
      <c r="AH155" s="1036" t="s">
        <v>39</v>
      </c>
      <c r="AI155" s="913"/>
      <c r="AJ155" s="1087"/>
      <c r="AK155" s="1124"/>
      <c r="AL155" s="1145"/>
    </row>
    <row r="156" spans="1:38" s="396" customFormat="1" ht="31.5" customHeight="1">
      <c r="A156" s="464"/>
      <c r="B156" s="547" t="s">
        <v>98</v>
      </c>
      <c r="C156" s="603" t="s">
        <v>310</v>
      </c>
      <c r="D156" s="635"/>
      <c r="E156" s="635"/>
      <c r="F156" s="635"/>
      <c r="G156" s="635"/>
      <c r="H156" s="635"/>
      <c r="I156" s="635"/>
      <c r="J156" s="635"/>
      <c r="K156" s="635"/>
      <c r="L156" s="635"/>
      <c r="M156" s="635"/>
      <c r="N156" s="635"/>
      <c r="O156" s="635"/>
      <c r="P156" s="635"/>
      <c r="Q156" s="635"/>
      <c r="R156" s="635"/>
      <c r="S156" s="635"/>
      <c r="T156" s="635"/>
      <c r="U156" s="635"/>
      <c r="V156" s="635"/>
      <c r="W156" s="635"/>
      <c r="X156" s="635"/>
      <c r="Y156" s="635"/>
      <c r="Z156" s="635"/>
      <c r="AA156" s="635"/>
      <c r="AB156" s="635"/>
      <c r="AC156" s="635"/>
      <c r="AD156" s="635"/>
      <c r="AE156" s="635"/>
      <c r="AF156" s="635"/>
      <c r="AG156" s="635"/>
      <c r="AH156" s="635"/>
      <c r="AI156" s="635"/>
      <c r="AJ156" s="1092"/>
      <c r="AK156" s="396"/>
      <c r="AL156" s="1146"/>
    </row>
    <row r="157" spans="1:38" s="396" customFormat="1" ht="15" customHeight="1">
      <c r="A157" s="465"/>
      <c r="B157" s="548"/>
      <c r="C157" s="604" t="s">
        <v>300</v>
      </c>
      <c r="D157" s="450"/>
      <c r="E157" s="450"/>
      <c r="F157" s="450"/>
      <c r="G157" s="450"/>
      <c r="H157" s="450"/>
      <c r="I157" s="450"/>
      <c r="J157" s="740"/>
      <c r="K157" s="751"/>
      <c r="L157" s="766" t="s">
        <v>12</v>
      </c>
      <c r="M157" s="782" t="s">
        <v>335</v>
      </c>
      <c r="N157" s="452"/>
      <c r="O157" s="452"/>
      <c r="P157" s="452"/>
      <c r="Q157" s="452"/>
      <c r="R157" s="452"/>
      <c r="S157" s="452"/>
      <c r="T157" s="452"/>
      <c r="U157" s="452"/>
      <c r="V157" s="452"/>
      <c r="W157" s="452"/>
      <c r="X157" s="452"/>
      <c r="Y157" s="452"/>
      <c r="Z157" s="452"/>
      <c r="AA157" s="452"/>
      <c r="AB157" s="452"/>
      <c r="AC157" s="452"/>
      <c r="AD157" s="452"/>
      <c r="AE157" s="452"/>
      <c r="AF157" s="452"/>
      <c r="AG157" s="452"/>
      <c r="AH157" s="452"/>
      <c r="AI157" s="452"/>
      <c r="AJ157" s="1093"/>
      <c r="AK157" s="1125"/>
      <c r="AL157" s="1147"/>
    </row>
    <row r="158" spans="1:38" s="396" customFormat="1" ht="15" customHeight="1">
      <c r="A158" s="465"/>
      <c r="B158" s="549"/>
      <c r="C158" s="604"/>
      <c r="D158" s="450"/>
      <c r="E158" s="450"/>
      <c r="F158" s="450"/>
      <c r="G158" s="450"/>
      <c r="H158" s="450"/>
      <c r="I158" s="450"/>
      <c r="J158" s="740"/>
      <c r="K158" s="751"/>
      <c r="L158" s="766"/>
      <c r="M158" s="782"/>
      <c r="N158" s="452"/>
      <c r="O158" s="452"/>
      <c r="P158" s="452"/>
      <c r="Q158" s="452"/>
      <c r="R158" s="452"/>
      <c r="S158" s="452"/>
      <c r="T158" s="452"/>
      <c r="U158" s="452"/>
      <c r="V158" s="452"/>
      <c r="W158" s="452"/>
      <c r="X158" s="452"/>
      <c r="Y158" s="452"/>
      <c r="Z158" s="452"/>
      <c r="AA158" s="452"/>
      <c r="AB158" s="452"/>
      <c r="AC158" s="452"/>
      <c r="AD158" s="452"/>
      <c r="AE158" s="452"/>
      <c r="AF158" s="452"/>
      <c r="AG158" s="452"/>
      <c r="AH158" s="452"/>
      <c r="AI158" s="452"/>
      <c r="AJ158" s="1093"/>
      <c r="AK158" s="1125"/>
      <c r="AL158" s="1147"/>
    </row>
    <row r="159" spans="1:38" s="396" customFormat="1" ht="75" customHeight="1">
      <c r="A159" s="465"/>
      <c r="B159" s="549"/>
      <c r="C159" s="604"/>
      <c r="D159" s="450"/>
      <c r="E159" s="450"/>
      <c r="F159" s="450"/>
      <c r="G159" s="450"/>
      <c r="H159" s="450"/>
      <c r="I159" s="450"/>
      <c r="J159" s="740"/>
      <c r="K159" s="752"/>
      <c r="L159" s="767"/>
      <c r="M159" s="783"/>
      <c r="N159" s="803"/>
      <c r="O159" s="803"/>
      <c r="P159" s="803"/>
      <c r="Q159" s="803"/>
      <c r="R159" s="803"/>
      <c r="S159" s="803"/>
      <c r="T159" s="803"/>
      <c r="U159" s="803"/>
      <c r="V159" s="803"/>
      <c r="W159" s="803"/>
      <c r="X159" s="803"/>
      <c r="Y159" s="803"/>
      <c r="Z159" s="803"/>
      <c r="AA159" s="803"/>
      <c r="AB159" s="803"/>
      <c r="AC159" s="803"/>
      <c r="AD159" s="803"/>
      <c r="AE159" s="803"/>
      <c r="AF159" s="803"/>
      <c r="AG159" s="803"/>
      <c r="AH159" s="803"/>
      <c r="AI159" s="803"/>
      <c r="AJ159" s="1094"/>
      <c r="AK159" s="396"/>
      <c r="AL159" s="1147"/>
    </row>
    <row r="160" spans="1:38" s="396" customFormat="1" ht="17.25" customHeight="1">
      <c r="A160" s="465"/>
      <c r="B160" s="549"/>
      <c r="C160" s="604"/>
      <c r="D160" s="450"/>
      <c r="E160" s="450"/>
      <c r="F160" s="450"/>
      <c r="G160" s="450"/>
      <c r="H160" s="450"/>
      <c r="I160" s="450"/>
      <c r="J160" s="740"/>
      <c r="K160" s="751"/>
      <c r="L160" s="766" t="s">
        <v>36</v>
      </c>
      <c r="M160" s="784" t="s">
        <v>21</v>
      </c>
      <c r="N160" s="804"/>
      <c r="O160" s="804"/>
      <c r="P160" s="804"/>
      <c r="Q160" s="804"/>
      <c r="R160" s="804"/>
      <c r="S160" s="804"/>
      <c r="T160" s="804"/>
      <c r="U160" s="804"/>
      <c r="V160" s="434" t="s">
        <v>111</v>
      </c>
      <c r="W160" s="804"/>
      <c r="X160" s="804"/>
      <c r="Y160" s="804"/>
      <c r="Z160" s="804"/>
      <c r="AA160" s="804"/>
      <c r="AB160" s="804"/>
      <c r="AC160" s="804"/>
      <c r="AD160" s="804"/>
      <c r="AE160" s="804"/>
      <c r="AF160" s="804"/>
      <c r="AG160" s="804"/>
      <c r="AH160" s="804"/>
      <c r="AI160" s="804"/>
      <c r="AJ160" s="1095"/>
      <c r="AK160" s="1125"/>
      <c r="AL160" s="1147"/>
    </row>
    <row r="161" spans="1:52" s="396" customFormat="1" ht="75" customHeight="1">
      <c r="A161" s="466"/>
      <c r="B161" s="549"/>
      <c r="C161" s="604"/>
      <c r="D161" s="450"/>
      <c r="E161" s="450"/>
      <c r="F161" s="450"/>
      <c r="G161" s="450"/>
      <c r="H161" s="450"/>
      <c r="I161" s="450"/>
      <c r="J161" s="740"/>
      <c r="K161" s="753"/>
      <c r="L161" s="768"/>
      <c r="M161" s="785"/>
      <c r="N161" s="805"/>
      <c r="O161" s="805"/>
      <c r="P161" s="805"/>
      <c r="Q161" s="805"/>
      <c r="R161" s="805"/>
      <c r="S161" s="805"/>
      <c r="T161" s="805"/>
      <c r="U161" s="805"/>
      <c r="V161" s="805"/>
      <c r="W161" s="805"/>
      <c r="X161" s="805"/>
      <c r="Y161" s="805"/>
      <c r="Z161" s="805"/>
      <c r="AA161" s="805"/>
      <c r="AB161" s="805"/>
      <c r="AC161" s="805"/>
      <c r="AD161" s="805"/>
      <c r="AE161" s="805"/>
      <c r="AF161" s="805"/>
      <c r="AG161" s="805"/>
      <c r="AH161" s="805"/>
      <c r="AI161" s="805"/>
      <c r="AJ161" s="1096"/>
      <c r="AK161" s="396"/>
      <c r="AL161" s="1148"/>
    </row>
    <row r="162" spans="1:52" s="396" customFormat="1" ht="18" customHeight="1">
      <c r="A162" s="467"/>
      <c r="B162" s="550" t="s">
        <v>26</v>
      </c>
      <c r="C162" s="605" t="s">
        <v>304</v>
      </c>
      <c r="D162" s="636"/>
      <c r="E162" s="636"/>
      <c r="F162" s="636"/>
      <c r="G162" s="636"/>
      <c r="H162" s="636"/>
      <c r="I162" s="636"/>
      <c r="J162" s="636"/>
      <c r="K162" s="636"/>
      <c r="L162" s="636"/>
      <c r="M162" s="534"/>
      <c r="N162" s="534"/>
      <c r="O162" s="534"/>
      <c r="P162" s="534"/>
      <c r="Q162" s="534"/>
      <c r="R162" s="534"/>
      <c r="S162" s="534"/>
      <c r="T162" s="534"/>
      <c r="U162" s="534"/>
      <c r="V162" s="534"/>
      <c r="W162" s="534"/>
      <c r="X162" s="534"/>
      <c r="Y162" s="960"/>
      <c r="Z162" s="960"/>
      <c r="AA162" s="960"/>
      <c r="AB162" s="960"/>
      <c r="AC162" s="999"/>
      <c r="AD162" s="999"/>
      <c r="AE162" s="999"/>
      <c r="AF162" s="999"/>
      <c r="AG162" s="1029"/>
      <c r="AH162" s="1029"/>
      <c r="AI162" s="1029"/>
      <c r="AJ162" s="1097"/>
      <c r="AK162" s="1123"/>
      <c r="AL162" s="1144"/>
    </row>
    <row r="163" spans="1:52" s="396" customFormat="1" ht="15" customHeight="1">
      <c r="A163" s="449" t="s">
        <v>269</v>
      </c>
      <c r="B163" s="535"/>
      <c r="C163" s="535"/>
      <c r="D163" s="535"/>
      <c r="E163" s="535"/>
      <c r="F163" s="535"/>
      <c r="G163" s="535"/>
      <c r="H163" s="535"/>
      <c r="I163" s="535"/>
      <c r="J163" s="535"/>
      <c r="K163" s="535"/>
      <c r="L163" s="535"/>
      <c r="M163" s="535"/>
      <c r="N163" s="535"/>
      <c r="O163" s="535"/>
      <c r="P163" s="535"/>
      <c r="Q163" s="535"/>
      <c r="R163" s="535"/>
      <c r="S163" s="535"/>
      <c r="T163" s="535"/>
      <c r="U163" s="535"/>
      <c r="V163" s="535"/>
      <c r="W163" s="535"/>
      <c r="X163" s="535"/>
      <c r="Y163" s="535"/>
      <c r="Z163" s="535"/>
      <c r="AA163" s="535"/>
      <c r="AB163" s="535"/>
      <c r="AC163" s="535"/>
      <c r="AD163" s="535"/>
      <c r="AE163" s="535"/>
      <c r="AF163" s="633"/>
      <c r="AG163" s="1024"/>
      <c r="AH163" s="1033" t="s">
        <v>190</v>
      </c>
      <c r="AI163" s="1024"/>
      <c r="AJ163" s="1091"/>
      <c r="AK163" s="434"/>
    </row>
    <row r="164" spans="1:52" s="396" customFormat="1" ht="10.5" customHeight="1">
      <c r="A164" s="468"/>
      <c r="B164" s="468"/>
      <c r="C164" s="468"/>
      <c r="D164" s="468"/>
      <c r="E164" s="468"/>
      <c r="F164" s="468"/>
      <c r="G164" s="468"/>
      <c r="H164" s="468"/>
      <c r="I164" s="468"/>
      <c r="J164" s="468"/>
      <c r="K164" s="754"/>
      <c r="L164" s="754"/>
      <c r="M164" s="754"/>
      <c r="N164" s="754"/>
      <c r="O164" s="754"/>
      <c r="P164" s="754"/>
      <c r="Q164" s="754"/>
      <c r="R164" s="754"/>
      <c r="S164" s="754"/>
      <c r="T164" s="754"/>
      <c r="U164" s="754"/>
      <c r="V164" s="754"/>
      <c r="W164" s="754"/>
      <c r="X164" s="754"/>
      <c r="Y164" s="754"/>
      <c r="Z164" s="754"/>
      <c r="AA164" s="754"/>
      <c r="AB164" s="754"/>
      <c r="AC164" s="754"/>
      <c r="AD164" s="754"/>
      <c r="AE164" s="754"/>
      <c r="AF164" s="754"/>
      <c r="AG164" s="754"/>
      <c r="AH164" s="754"/>
      <c r="AI164" s="754"/>
      <c r="AJ164" s="1098"/>
      <c r="AL164" s="1149"/>
    </row>
    <row r="165" spans="1:52" s="396" customFormat="1" ht="17.25" customHeight="1">
      <c r="A165" s="469" t="s">
        <v>323</v>
      </c>
      <c r="B165" s="551"/>
      <c r="C165" s="551"/>
      <c r="D165" s="551"/>
      <c r="E165" s="551"/>
      <c r="F165" s="551"/>
      <c r="G165" s="551"/>
      <c r="H165" s="551"/>
      <c r="I165" s="551"/>
      <c r="J165" s="551"/>
      <c r="K165" s="551"/>
      <c r="L165" s="551"/>
      <c r="M165" s="551"/>
      <c r="N165" s="551"/>
      <c r="O165" s="551"/>
      <c r="P165" s="551"/>
      <c r="Q165" s="551"/>
      <c r="R165" s="551"/>
      <c r="S165" s="551"/>
      <c r="T165" s="551"/>
      <c r="U165" s="894" t="s">
        <v>141</v>
      </c>
      <c r="V165" s="819"/>
      <c r="W165" s="930"/>
      <c r="X165" s="930"/>
      <c r="Y165" s="930"/>
      <c r="Z165" s="930"/>
      <c r="AA165" s="930"/>
      <c r="AB165" s="930"/>
      <c r="AC165" s="997"/>
      <c r="AD165" s="1011" t="s">
        <v>109</v>
      </c>
      <c r="AE165" s="1019"/>
      <c r="AF165" s="1019"/>
      <c r="AG165" s="1027"/>
      <c r="AH165" s="1036" t="s">
        <v>39</v>
      </c>
      <c r="AI165" s="913"/>
      <c r="AJ165" s="1087"/>
      <c r="AK165" s="150"/>
      <c r="AL165" s="1145"/>
    </row>
    <row r="166" spans="1:52" s="396" customFormat="1" ht="25.5" customHeight="1">
      <c r="A166" s="464"/>
      <c r="B166" s="552" t="s">
        <v>98</v>
      </c>
      <c r="C166" s="606" t="s">
        <v>142</v>
      </c>
      <c r="D166" s="637"/>
      <c r="E166" s="637"/>
      <c r="F166" s="637"/>
      <c r="G166" s="637"/>
      <c r="H166" s="637"/>
      <c r="I166" s="637"/>
      <c r="J166" s="637"/>
      <c r="K166" s="637"/>
      <c r="L166" s="637"/>
      <c r="M166" s="637"/>
      <c r="N166" s="637"/>
      <c r="O166" s="637"/>
      <c r="P166" s="637"/>
      <c r="Q166" s="637"/>
      <c r="R166" s="637"/>
      <c r="S166" s="637"/>
      <c r="T166" s="637"/>
      <c r="U166" s="556"/>
      <c r="V166" s="556"/>
      <c r="W166" s="556"/>
      <c r="X166" s="556"/>
      <c r="Y166" s="556"/>
      <c r="Z166" s="556"/>
      <c r="AA166" s="556"/>
      <c r="AB166" s="556"/>
      <c r="AC166" s="556"/>
      <c r="AD166" s="556"/>
      <c r="AE166" s="556"/>
      <c r="AF166" s="556"/>
      <c r="AG166" s="556"/>
      <c r="AH166" s="556"/>
      <c r="AI166" s="556"/>
      <c r="AJ166" s="1099"/>
      <c r="AK166" s="150"/>
      <c r="AL166" s="1148"/>
    </row>
    <row r="167" spans="1:52" s="396" customFormat="1" ht="27" customHeight="1">
      <c r="A167" s="465"/>
      <c r="B167" s="542"/>
      <c r="C167" s="607" t="s">
        <v>308</v>
      </c>
      <c r="D167" s="555"/>
      <c r="E167" s="555"/>
      <c r="F167" s="555"/>
      <c r="G167" s="555"/>
      <c r="H167" s="555"/>
      <c r="I167" s="555"/>
      <c r="J167" s="741"/>
      <c r="K167" s="755"/>
      <c r="L167" s="769" t="s">
        <v>12</v>
      </c>
      <c r="M167" s="786" t="s">
        <v>52</v>
      </c>
      <c r="N167" s="806"/>
      <c r="O167" s="806"/>
      <c r="P167" s="806"/>
      <c r="Q167" s="806"/>
      <c r="R167" s="806"/>
      <c r="S167" s="806"/>
      <c r="T167" s="806"/>
      <c r="U167" s="806"/>
      <c r="V167" s="806"/>
      <c r="W167" s="806"/>
      <c r="X167" s="806"/>
      <c r="Y167" s="806"/>
      <c r="Z167" s="806"/>
      <c r="AA167" s="806"/>
      <c r="AB167" s="806"/>
      <c r="AC167" s="806"/>
      <c r="AD167" s="806"/>
      <c r="AE167" s="806"/>
      <c r="AF167" s="806"/>
      <c r="AG167" s="806"/>
      <c r="AH167" s="806"/>
      <c r="AI167" s="806"/>
      <c r="AJ167" s="1100"/>
      <c r="AK167" s="150"/>
      <c r="AL167" s="1144"/>
    </row>
    <row r="168" spans="1:52" s="396" customFormat="1" ht="40.5" customHeight="1">
      <c r="A168" s="465"/>
      <c r="B168" s="549"/>
      <c r="C168" s="604"/>
      <c r="D168" s="450"/>
      <c r="E168" s="450"/>
      <c r="F168" s="450"/>
      <c r="G168" s="450"/>
      <c r="H168" s="450"/>
      <c r="I168" s="450"/>
      <c r="J168" s="740"/>
      <c r="K168" s="756"/>
      <c r="L168" s="770" t="s">
        <v>36</v>
      </c>
      <c r="M168" s="787" t="s">
        <v>99</v>
      </c>
      <c r="N168" s="719"/>
      <c r="O168" s="719"/>
      <c r="P168" s="719"/>
      <c r="Q168" s="719"/>
      <c r="R168" s="719"/>
      <c r="S168" s="719"/>
      <c r="T168" s="719"/>
      <c r="U168" s="719"/>
      <c r="V168" s="719"/>
      <c r="W168" s="719"/>
      <c r="X168" s="719"/>
      <c r="Y168" s="719"/>
      <c r="Z168" s="719"/>
      <c r="AA168" s="719"/>
      <c r="AB168" s="719"/>
      <c r="AC168" s="719"/>
      <c r="AD168" s="719"/>
      <c r="AE168" s="719"/>
      <c r="AF168" s="719"/>
      <c r="AG168" s="719"/>
      <c r="AH168" s="719"/>
      <c r="AI168" s="719"/>
      <c r="AJ168" s="1101"/>
      <c r="AK168" s="471"/>
      <c r="AL168" s="1150"/>
    </row>
    <row r="169" spans="1:52" s="396" customFormat="1" ht="40.5" customHeight="1">
      <c r="A169" s="466"/>
      <c r="B169" s="549"/>
      <c r="C169" s="604"/>
      <c r="D169" s="450"/>
      <c r="E169" s="450"/>
      <c r="F169" s="450"/>
      <c r="G169" s="450"/>
      <c r="H169" s="450"/>
      <c r="I169" s="450"/>
      <c r="J169" s="740"/>
      <c r="K169" s="753"/>
      <c r="L169" s="766" t="s">
        <v>77</v>
      </c>
      <c r="M169" s="788" t="s">
        <v>103</v>
      </c>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4"/>
      <c r="AJ169" s="1102"/>
      <c r="AK169" s="471"/>
      <c r="AL169" s="1150"/>
    </row>
    <row r="170" spans="1:52" s="396" customFormat="1" ht="18" customHeight="1">
      <c r="A170" s="467"/>
      <c r="B170" s="550" t="s">
        <v>26</v>
      </c>
      <c r="C170" s="605" t="s">
        <v>304</v>
      </c>
      <c r="D170" s="636"/>
      <c r="E170" s="636"/>
      <c r="F170" s="636"/>
      <c r="G170" s="636"/>
      <c r="H170" s="636"/>
      <c r="I170" s="636"/>
      <c r="J170" s="636"/>
      <c r="K170" s="636"/>
      <c r="L170" s="636"/>
      <c r="M170" s="636"/>
      <c r="N170" s="636"/>
      <c r="O170" s="636"/>
      <c r="P170" s="636"/>
      <c r="Q170" s="636"/>
      <c r="R170" s="636"/>
      <c r="S170" s="636"/>
      <c r="T170" s="636"/>
      <c r="U170" s="636"/>
      <c r="V170" s="636"/>
      <c r="W170" s="636"/>
      <c r="X170" s="636"/>
      <c r="Y170" s="961"/>
      <c r="Z170" s="961"/>
      <c r="AA170" s="961"/>
      <c r="AB170" s="961"/>
      <c r="AC170" s="1000"/>
      <c r="AD170" s="1000"/>
      <c r="AE170" s="1000"/>
      <c r="AF170" s="1000"/>
      <c r="AG170" s="1030"/>
      <c r="AH170" s="1030"/>
      <c r="AI170" s="1030"/>
      <c r="AJ170" s="1090"/>
      <c r="AK170" s="1123"/>
      <c r="AL170" s="1144"/>
    </row>
    <row r="171" spans="1:52" s="396" customFormat="1" ht="15" customHeight="1">
      <c r="A171" s="449" t="s">
        <v>269</v>
      </c>
      <c r="B171" s="535"/>
      <c r="C171" s="535"/>
      <c r="D171" s="535"/>
      <c r="E171" s="535"/>
      <c r="F171" s="535"/>
      <c r="G171" s="535"/>
      <c r="H171" s="535"/>
      <c r="I171" s="535"/>
      <c r="J171" s="535"/>
      <c r="K171" s="535"/>
      <c r="L171" s="535"/>
      <c r="M171" s="535"/>
      <c r="N171" s="535"/>
      <c r="O171" s="535"/>
      <c r="P171" s="535"/>
      <c r="Q171" s="535"/>
      <c r="R171" s="535"/>
      <c r="S171" s="535"/>
      <c r="T171" s="535"/>
      <c r="U171" s="535"/>
      <c r="V171" s="535"/>
      <c r="W171" s="535"/>
      <c r="X171" s="535"/>
      <c r="Y171" s="535"/>
      <c r="Z171" s="535"/>
      <c r="AA171" s="535"/>
      <c r="AB171" s="535"/>
      <c r="AC171" s="535"/>
      <c r="AD171" s="535"/>
      <c r="AE171" s="535"/>
      <c r="AF171" s="633"/>
      <c r="AG171" s="1024"/>
      <c r="AH171" s="1033" t="s">
        <v>190</v>
      </c>
      <c r="AI171" s="1024"/>
      <c r="AJ171" s="1091"/>
      <c r="AK171" s="434"/>
    </row>
    <row r="172" spans="1:52" s="396" customFormat="1" ht="28.5" customHeight="1">
      <c r="A172" s="470" t="s">
        <v>210</v>
      </c>
      <c r="B172" s="470"/>
      <c r="C172" s="470"/>
      <c r="D172" s="470"/>
      <c r="E172" s="470"/>
      <c r="F172" s="470"/>
      <c r="G172" s="470"/>
      <c r="H172" s="470"/>
      <c r="I172" s="470"/>
      <c r="J172" s="470"/>
      <c r="K172" s="470"/>
      <c r="L172" s="470"/>
      <c r="M172" s="470"/>
      <c r="N172" s="470"/>
      <c r="O172" s="470"/>
      <c r="P172" s="470"/>
      <c r="Q172" s="470"/>
      <c r="R172" s="470"/>
      <c r="S172" s="470"/>
      <c r="T172" s="470"/>
      <c r="U172" s="470"/>
      <c r="V172" s="470"/>
      <c r="W172" s="470"/>
      <c r="X172" s="470"/>
      <c r="Y172" s="470"/>
      <c r="Z172" s="470"/>
      <c r="AA172" s="470"/>
      <c r="AB172" s="470"/>
      <c r="AC172" s="470"/>
      <c r="AD172" s="470"/>
      <c r="AE172" s="470"/>
      <c r="AF172" s="470"/>
      <c r="AG172" s="470"/>
      <c r="AH172" s="470"/>
      <c r="AI172" s="470"/>
      <c r="AJ172" s="470"/>
      <c r="AK172" s="471"/>
      <c r="AL172" s="1148"/>
    </row>
    <row r="173" spans="1:52" s="396" customFormat="1" ht="6" customHeight="1">
      <c r="A173" s="471"/>
      <c r="B173" s="471"/>
      <c r="C173" s="471"/>
      <c r="D173" s="471"/>
      <c r="E173" s="471"/>
      <c r="F173" s="471"/>
      <c r="G173" s="471"/>
      <c r="H173" s="471"/>
      <c r="I173" s="471"/>
      <c r="J173" s="471"/>
      <c r="K173" s="471"/>
      <c r="L173" s="471"/>
      <c r="M173" s="471"/>
      <c r="N173" s="471"/>
      <c r="O173" s="471"/>
      <c r="P173" s="471"/>
      <c r="Q173" s="471"/>
      <c r="R173" s="471"/>
      <c r="S173" s="471"/>
      <c r="T173" s="471"/>
      <c r="U173" s="471"/>
      <c r="V173" s="471"/>
      <c r="W173" s="471"/>
      <c r="X173" s="471"/>
      <c r="Y173" s="471"/>
      <c r="Z173" s="471"/>
      <c r="AA173" s="471"/>
      <c r="AB173" s="471"/>
      <c r="AC173" s="471"/>
      <c r="AD173" s="471"/>
      <c r="AE173" s="471"/>
      <c r="AF173" s="471"/>
      <c r="AG173" s="471"/>
      <c r="AH173" s="471"/>
      <c r="AI173" s="471"/>
      <c r="AJ173" s="471"/>
      <c r="AK173" s="471"/>
      <c r="AL173" s="1148"/>
      <c r="AM173" s="150"/>
      <c r="AN173" s="150"/>
      <c r="AO173" s="150"/>
      <c r="AP173" s="150"/>
      <c r="AQ173" s="150"/>
      <c r="AR173" s="150"/>
      <c r="AS173" s="150"/>
      <c r="AT173" s="1186"/>
      <c r="AU173" s="150"/>
      <c r="AV173" s="150"/>
      <c r="AW173" s="150"/>
      <c r="AX173" s="150"/>
      <c r="AY173" s="150"/>
      <c r="AZ173" s="150"/>
    </row>
    <row r="174" spans="1:52">
      <c r="A174" s="413" t="s">
        <v>435</v>
      </c>
      <c r="B174" s="152"/>
      <c r="C174" s="575"/>
      <c r="D174" s="575"/>
      <c r="E174" s="575"/>
      <c r="F174" s="575"/>
      <c r="G174" s="575"/>
      <c r="H174" s="575"/>
      <c r="I174" s="575"/>
      <c r="J174" s="575"/>
      <c r="K174" s="575"/>
      <c r="L174" s="575"/>
      <c r="M174" s="575"/>
      <c r="N174" s="575"/>
      <c r="O174" s="575"/>
      <c r="P174" s="575"/>
      <c r="Q174" s="575"/>
      <c r="R174" s="575"/>
      <c r="S174" s="575"/>
      <c r="T174" s="575"/>
      <c r="U174" s="575"/>
      <c r="V174" s="575"/>
      <c r="W174" s="575"/>
      <c r="X174" s="575"/>
      <c r="Y174" s="575"/>
      <c r="Z174" s="575"/>
      <c r="AA174" s="575"/>
      <c r="AB174" s="575"/>
      <c r="AC174" s="575"/>
      <c r="AD174" s="575"/>
      <c r="AE174" s="575"/>
      <c r="AF174" s="575"/>
      <c r="AG174" s="152"/>
      <c r="AH174" s="152"/>
      <c r="AI174" s="152"/>
      <c r="AJ174" s="152"/>
      <c r="AK174" s="471"/>
      <c r="AT174" s="1186"/>
    </row>
    <row r="175" spans="1:52" ht="4.5" customHeight="1">
      <c r="A175" s="413"/>
      <c r="B175" s="152"/>
      <c r="C175" s="575"/>
      <c r="D175" s="575"/>
      <c r="E175" s="575"/>
      <c r="F175" s="575"/>
      <c r="G175" s="575"/>
      <c r="H175" s="575"/>
      <c r="I175" s="575"/>
      <c r="J175" s="575"/>
      <c r="K175" s="575"/>
      <c r="L175" s="575"/>
      <c r="M175" s="575"/>
      <c r="N175" s="575"/>
      <c r="O175" s="575"/>
      <c r="P175" s="575"/>
      <c r="Q175" s="575"/>
      <c r="R175" s="575"/>
      <c r="S175" s="575"/>
      <c r="T175" s="575"/>
      <c r="U175" s="575"/>
      <c r="V175" s="575"/>
      <c r="W175" s="575"/>
      <c r="X175" s="575"/>
      <c r="Y175" s="575"/>
      <c r="Z175" s="575"/>
      <c r="AA175" s="575"/>
      <c r="AB175" s="575"/>
      <c r="AC175" s="575"/>
      <c r="AD175" s="575"/>
      <c r="AE175" s="152"/>
      <c r="AF175" s="152"/>
      <c r="AG175" s="152"/>
      <c r="AH175" s="152"/>
      <c r="AI175" s="152"/>
      <c r="AJ175" s="152"/>
      <c r="AK175" s="396"/>
      <c r="AT175" s="1186"/>
    </row>
    <row r="176" spans="1:52" ht="79.5" customHeight="1">
      <c r="A176" s="472" t="s">
        <v>384</v>
      </c>
      <c r="B176" s="553"/>
      <c r="C176" s="553"/>
      <c r="D176" s="553"/>
      <c r="E176" s="553"/>
      <c r="F176" s="553"/>
      <c r="G176" s="553"/>
      <c r="H176" s="553"/>
      <c r="I176" s="553"/>
      <c r="J176" s="553"/>
      <c r="K176" s="553"/>
      <c r="L176" s="553"/>
      <c r="M176" s="553"/>
      <c r="N176" s="553"/>
      <c r="O176" s="553"/>
      <c r="P176" s="553"/>
      <c r="Q176" s="553"/>
      <c r="R176" s="553"/>
      <c r="S176" s="553"/>
      <c r="T176" s="553"/>
      <c r="U176" s="553"/>
      <c r="V176" s="553"/>
      <c r="W176" s="553"/>
      <c r="X176" s="553"/>
      <c r="Y176" s="553"/>
      <c r="Z176" s="553"/>
      <c r="AA176" s="553"/>
      <c r="AB176" s="553"/>
      <c r="AC176" s="553"/>
      <c r="AD176" s="553"/>
      <c r="AE176" s="553"/>
      <c r="AF176" s="553"/>
      <c r="AG176" s="553"/>
      <c r="AH176" s="553"/>
      <c r="AI176" s="553"/>
      <c r="AJ176" s="1103"/>
      <c r="AK176" s="1126"/>
      <c r="AT176" s="1186"/>
    </row>
    <row r="177" spans="1:52" ht="4.5" customHeight="1">
      <c r="A177" s="473"/>
      <c r="B177" s="473"/>
      <c r="C177" s="473"/>
      <c r="D177" s="473"/>
      <c r="E177" s="473"/>
      <c r="F177" s="473"/>
      <c r="G177" s="473"/>
      <c r="H177" s="473"/>
      <c r="I177" s="473"/>
      <c r="J177" s="473"/>
      <c r="K177" s="473"/>
      <c r="L177" s="473"/>
      <c r="M177" s="473"/>
      <c r="N177" s="473"/>
      <c r="O177" s="473"/>
      <c r="P177" s="473"/>
      <c r="Q177" s="473"/>
      <c r="R177" s="473"/>
      <c r="S177" s="473"/>
      <c r="T177" s="473"/>
      <c r="U177" s="473"/>
      <c r="V177" s="473"/>
      <c r="W177" s="473"/>
      <c r="X177" s="473"/>
      <c r="Y177" s="473"/>
      <c r="Z177" s="473"/>
      <c r="AA177" s="473"/>
      <c r="AB177" s="473"/>
      <c r="AC177" s="473"/>
      <c r="AD177" s="473"/>
      <c r="AE177" s="473"/>
      <c r="AF177" s="473"/>
      <c r="AG177" s="473"/>
      <c r="AH177" s="473"/>
      <c r="AI177" s="473"/>
      <c r="AJ177" s="473"/>
      <c r="AK177" s="1126"/>
      <c r="AT177" s="1186"/>
    </row>
    <row r="178" spans="1:52" ht="13.5" customHeight="1">
      <c r="A178" s="474" t="s">
        <v>203</v>
      </c>
      <c r="B178" s="554"/>
      <c r="C178" s="554"/>
      <c r="D178" s="638"/>
      <c r="E178" s="679" t="s">
        <v>82</v>
      </c>
      <c r="F178" s="707"/>
      <c r="G178" s="707"/>
      <c r="H178" s="707"/>
      <c r="I178" s="707"/>
      <c r="J178" s="707"/>
      <c r="K178" s="707"/>
      <c r="L178" s="707"/>
      <c r="M178" s="707"/>
      <c r="N178" s="707"/>
      <c r="O178" s="707"/>
      <c r="P178" s="707"/>
      <c r="Q178" s="707"/>
      <c r="R178" s="707"/>
      <c r="S178" s="707"/>
      <c r="T178" s="707"/>
      <c r="U178" s="707"/>
      <c r="V178" s="707"/>
      <c r="W178" s="707"/>
      <c r="X178" s="707"/>
      <c r="Y178" s="707"/>
      <c r="Z178" s="707"/>
      <c r="AA178" s="707"/>
      <c r="AB178" s="707"/>
      <c r="AC178" s="707"/>
      <c r="AD178" s="707"/>
      <c r="AE178" s="707"/>
      <c r="AF178" s="707"/>
      <c r="AG178" s="707"/>
      <c r="AH178" s="707"/>
      <c r="AI178" s="707"/>
      <c r="AJ178" s="1104"/>
      <c r="AK178" s="1126"/>
      <c r="AM178" s="398"/>
      <c r="AN178" s="398"/>
      <c r="AO178" s="398"/>
      <c r="AP178" s="398"/>
      <c r="AQ178" s="398"/>
      <c r="AR178" s="398"/>
      <c r="AS178" s="398"/>
      <c r="AT178" s="398"/>
      <c r="AU178" s="398"/>
      <c r="AV178" s="398"/>
      <c r="AW178" s="398"/>
      <c r="AX178" s="398"/>
      <c r="AY178" s="398"/>
      <c r="AZ178" s="398"/>
    </row>
    <row r="179" spans="1:52" s="398" customFormat="1" ht="14.25" customHeight="1">
      <c r="A179" s="475" t="s">
        <v>352</v>
      </c>
      <c r="B179" s="555"/>
      <c r="C179" s="555"/>
      <c r="D179" s="639"/>
      <c r="E179" s="680"/>
      <c r="F179" s="708" t="s">
        <v>338</v>
      </c>
      <c r="G179" s="708"/>
      <c r="H179" s="708"/>
      <c r="I179" s="708"/>
      <c r="J179" s="708"/>
      <c r="K179" s="708"/>
      <c r="L179" s="708"/>
      <c r="M179" s="708"/>
      <c r="N179" s="708"/>
      <c r="O179" s="708"/>
      <c r="P179" s="708"/>
      <c r="Q179" s="708"/>
      <c r="R179" s="708"/>
      <c r="S179" s="708"/>
      <c r="T179" s="708"/>
      <c r="U179" s="708"/>
      <c r="V179" s="708"/>
      <c r="W179" s="708"/>
      <c r="X179" s="708"/>
      <c r="Y179" s="708"/>
      <c r="Z179" s="708"/>
      <c r="AA179" s="708"/>
      <c r="AB179" s="708"/>
      <c r="AC179" s="708"/>
      <c r="AD179" s="708"/>
      <c r="AE179" s="708"/>
      <c r="AF179" s="708"/>
      <c r="AG179" s="708"/>
      <c r="AH179" s="708"/>
      <c r="AI179" s="708"/>
      <c r="AJ179" s="1105"/>
      <c r="AK179" s="1126"/>
    </row>
    <row r="180" spans="1:52" s="398" customFormat="1" ht="13.5" customHeight="1">
      <c r="A180" s="476"/>
      <c r="B180" s="450"/>
      <c r="C180" s="450"/>
      <c r="D180" s="640"/>
      <c r="E180" s="681"/>
      <c r="F180" s="709" t="s">
        <v>340</v>
      </c>
      <c r="G180" s="709"/>
      <c r="H180" s="709"/>
      <c r="I180" s="709"/>
      <c r="J180" s="709"/>
      <c r="K180" s="709"/>
      <c r="L180" s="709"/>
      <c r="M180" s="709"/>
      <c r="N180" s="709"/>
      <c r="O180" s="709"/>
      <c r="P180" s="709"/>
      <c r="Q180" s="709"/>
      <c r="R180" s="709"/>
      <c r="S180" s="709"/>
      <c r="T180" s="709"/>
      <c r="U180" s="709"/>
      <c r="V180" s="709"/>
      <c r="W180" s="709"/>
      <c r="X180" s="709"/>
      <c r="Y180" s="709"/>
      <c r="Z180" s="709"/>
      <c r="AA180" s="709"/>
      <c r="AB180" s="709"/>
      <c r="AC180" s="709"/>
      <c r="AD180" s="709"/>
      <c r="AE180" s="709"/>
      <c r="AF180" s="709"/>
      <c r="AG180" s="709"/>
      <c r="AH180" s="709"/>
      <c r="AI180" s="709"/>
      <c r="AJ180" s="1106"/>
      <c r="AK180" s="1126"/>
    </row>
    <row r="181" spans="1:52" s="398" customFormat="1" ht="13.5" customHeight="1">
      <c r="A181" s="476"/>
      <c r="B181" s="450"/>
      <c r="C181" s="450"/>
      <c r="D181" s="640"/>
      <c r="E181" s="681"/>
      <c r="F181" s="709" t="s">
        <v>273</v>
      </c>
      <c r="G181" s="709"/>
      <c r="H181" s="709"/>
      <c r="I181" s="709"/>
      <c r="J181" s="709"/>
      <c r="K181" s="709"/>
      <c r="L181" s="709"/>
      <c r="M181" s="709"/>
      <c r="N181" s="709"/>
      <c r="O181" s="709"/>
      <c r="P181" s="709"/>
      <c r="Q181" s="709"/>
      <c r="R181" s="709"/>
      <c r="S181" s="709"/>
      <c r="T181" s="709"/>
      <c r="U181" s="709"/>
      <c r="V181" s="709"/>
      <c r="W181" s="709"/>
      <c r="X181" s="709"/>
      <c r="Y181" s="709"/>
      <c r="Z181" s="709"/>
      <c r="AA181" s="709"/>
      <c r="AB181" s="709"/>
      <c r="AC181" s="709"/>
      <c r="AD181" s="709"/>
      <c r="AE181" s="709"/>
      <c r="AF181" s="709"/>
      <c r="AG181" s="709"/>
      <c r="AH181" s="709"/>
      <c r="AI181" s="709"/>
      <c r="AJ181" s="1106"/>
      <c r="AK181" s="1126"/>
    </row>
    <row r="182" spans="1:52" s="398" customFormat="1" ht="13.5" customHeight="1">
      <c r="A182" s="477"/>
      <c r="B182" s="556"/>
      <c r="C182" s="556"/>
      <c r="D182" s="641"/>
      <c r="E182" s="682"/>
      <c r="F182" s="710" t="s">
        <v>362</v>
      </c>
      <c r="G182" s="710"/>
      <c r="H182" s="710"/>
      <c r="I182" s="710"/>
      <c r="J182" s="710"/>
      <c r="K182" s="710"/>
      <c r="L182" s="710"/>
      <c r="M182" s="710"/>
      <c r="N182" s="710"/>
      <c r="O182" s="710"/>
      <c r="P182" s="710"/>
      <c r="Q182" s="710"/>
      <c r="R182" s="710"/>
      <c r="S182" s="710"/>
      <c r="T182" s="710"/>
      <c r="U182" s="710"/>
      <c r="V182" s="710"/>
      <c r="W182" s="710"/>
      <c r="X182" s="710"/>
      <c r="Y182" s="710"/>
      <c r="Z182" s="710"/>
      <c r="AA182" s="710"/>
      <c r="AB182" s="710"/>
      <c r="AC182" s="710"/>
      <c r="AD182" s="710"/>
      <c r="AE182" s="710"/>
      <c r="AF182" s="710"/>
      <c r="AG182" s="710"/>
      <c r="AH182" s="710"/>
      <c r="AI182" s="710"/>
      <c r="AJ182" s="1107"/>
      <c r="AK182" s="1126"/>
    </row>
    <row r="183" spans="1:52" s="398" customFormat="1" ht="24.75" customHeight="1">
      <c r="A183" s="475" t="s">
        <v>359</v>
      </c>
      <c r="B183" s="555"/>
      <c r="C183" s="555"/>
      <c r="D183" s="639"/>
      <c r="E183" s="683"/>
      <c r="F183" s="711" t="s">
        <v>342</v>
      </c>
      <c r="G183" s="711"/>
      <c r="H183" s="711"/>
      <c r="I183" s="711"/>
      <c r="J183" s="711"/>
      <c r="K183" s="711"/>
      <c r="L183" s="711"/>
      <c r="M183" s="711"/>
      <c r="N183" s="711"/>
      <c r="O183" s="711"/>
      <c r="P183" s="711"/>
      <c r="Q183" s="711"/>
      <c r="R183" s="711"/>
      <c r="S183" s="711"/>
      <c r="T183" s="711"/>
      <c r="U183" s="711"/>
      <c r="V183" s="711"/>
      <c r="W183" s="711"/>
      <c r="X183" s="711"/>
      <c r="Y183" s="711"/>
      <c r="Z183" s="711"/>
      <c r="AA183" s="711"/>
      <c r="AB183" s="711"/>
      <c r="AC183" s="711"/>
      <c r="AD183" s="711"/>
      <c r="AE183" s="711"/>
      <c r="AF183" s="711"/>
      <c r="AG183" s="711"/>
      <c r="AH183" s="711"/>
      <c r="AI183" s="711"/>
      <c r="AJ183" s="1108"/>
      <c r="AK183" s="1126"/>
      <c r="AM183" s="396"/>
      <c r="AN183" s="396"/>
      <c r="AO183" s="396"/>
      <c r="AP183" s="396"/>
      <c r="AQ183" s="396"/>
      <c r="AR183" s="396"/>
      <c r="AS183" s="396"/>
      <c r="AT183" s="396"/>
      <c r="AU183" s="396"/>
      <c r="AV183" s="396"/>
      <c r="AW183" s="396"/>
      <c r="AX183" s="396"/>
      <c r="AY183" s="396"/>
      <c r="AZ183" s="396"/>
    </row>
    <row r="184" spans="1:52" s="396" customFormat="1" ht="13.5" customHeight="1">
      <c r="A184" s="476"/>
      <c r="B184" s="450"/>
      <c r="C184" s="450"/>
      <c r="D184" s="640"/>
      <c r="E184" s="684"/>
      <c r="F184" s="712" t="s">
        <v>243</v>
      </c>
      <c r="G184" s="712"/>
      <c r="H184" s="712"/>
      <c r="I184" s="712"/>
      <c r="J184" s="712"/>
      <c r="K184" s="712"/>
      <c r="L184" s="712"/>
      <c r="M184" s="712"/>
      <c r="N184" s="712"/>
      <c r="O184" s="712"/>
      <c r="P184" s="712"/>
      <c r="Q184" s="712"/>
      <c r="R184" s="712"/>
      <c r="S184" s="712"/>
      <c r="T184" s="712"/>
      <c r="U184" s="712"/>
      <c r="V184" s="712"/>
      <c r="W184" s="712"/>
      <c r="X184" s="712"/>
      <c r="Y184" s="712"/>
      <c r="Z184" s="712"/>
      <c r="AA184" s="712"/>
      <c r="AB184" s="712"/>
      <c r="AC184" s="712"/>
      <c r="AD184" s="712"/>
      <c r="AE184" s="712"/>
      <c r="AF184" s="712"/>
      <c r="AG184" s="712"/>
      <c r="AH184" s="712"/>
      <c r="AI184" s="712"/>
      <c r="AJ184" s="1109"/>
      <c r="AK184" s="1126"/>
    </row>
    <row r="185" spans="1:52" s="396" customFormat="1" ht="13.5" customHeight="1">
      <c r="A185" s="476"/>
      <c r="B185" s="450"/>
      <c r="C185" s="450"/>
      <c r="D185" s="640"/>
      <c r="E185" s="681"/>
      <c r="F185" s="709" t="s">
        <v>343</v>
      </c>
      <c r="G185" s="709"/>
      <c r="H185" s="709"/>
      <c r="I185" s="709"/>
      <c r="J185" s="709"/>
      <c r="K185" s="709"/>
      <c r="L185" s="709"/>
      <c r="M185" s="709"/>
      <c r="N185" s="709"/>
      <c r="O185" s="709"/>
      <c r="P185" s="709"/>
      <c r="Q185" s="709"/>
      <c r="R185" s="709"/>
      <c r="S185" s="709"/>
      <c r="T185" s="709"/>
      <c r="U185" s="709"/>
      <c r="V185" s="709"/>
      <c r="W185" s="709"/>
      <c r="X185" s="709"/>
      <c r="Y185" s="709"/>
      <c r="Z185" s="709"/>
      <c r="AA185" s="709"/>
      <c r="AB185" s="709"/>
      <c r="AC185" s="709"/>
      <c r="AD185" s="709"/>
      <c r="AE185" s="709"/>
      <c r="AF185" s="709"/>
      <c r="AG185" s="709"/>
      <c r="AH185" s="709"/>
      <c r="AI185" s="709"/>
      <c r="AJ185" s="1106"/>
      <c r="AK185" s="1126"/>
    </row>
    <row r="186" spans="1:52" s="396" customFormat="1" ht="13.5" customHeight="1">
      <c r="A186" s="477"/>
      <c r="B186" s="556"/>
      <c r="C186" s="556"/>
      <c r="D186" s="641"/>
      <c r="E186" s="685"/>
      <c r="F186" s="713" t="s">
        <v>83</v>
      </c>
      <c r="G186" s="713"/>
      <c r="H186" s="713"/>
      <c r="I186" s="713"/>
      <c r="J186" s="713"/>
      <c r="K186" s="713"/>
      <c r="L186" s="713"/>
      <c r="M186" s="713"/>
      <c r="N186" s="713"/>
      <c r="O186" s="713"/>
      <c r="P186" s="713"/>
      <c r="Q186" s="713"/>
      <c r="R186" s="713"/>
      <c r="S186" s="713"/>
      <c r="T186" s="713"/>
      <c r="U186" s="713"/>
      <c r="V186" s="713"/>
      <c r="W186" s="713"/>
      <c r="X186" s="713"/>
      <c r="Y186" s="713"/>
      <c r="Z186" s="713"/>
      <c r="AA186" s="713"/>
      <c r="AB186" s="713"/>
      <c r="AC186" s="713"/>
      <c r="AD186" s="713"/>
      <c r="AE186" s="713"/>
      <c r="AF186" s="713"/>
      <c r="AG186" s="713"/>
      <c r="AH186" s="713"/>
      <c r="AI186" s="713"/>
      <c r="AJ186" s="1110"/>
      <c r="AK186" s="1126"/>
    </row>
    <row r="187" spans="1:52" s="396" customFormat="1" ht="13.5" customHeight="1">
      <c r="A187" s="475" t="s">
        <v>301</v>
      </c>
      <c r="B187" s="555"/>
      <c r="C187" s="555"/>
      <c r="D187" s="639"/>
      <c r="E187" s="684"/>
      <c r="F187" s="712" t="s">
        <v>140</v>
      </c>
      <c r="G187" s="712"/>
      <c r="H187" s="712"/>
      <c r="I187" s="712"/>
      <c r="J187" s="712"/>
      <c r="K187" s="712"/>
      <c r="L187" s="712"/>
      <c r="M187" s="712"/>
      <c r="N187" s="712"/>
      <c r="O187" s="712"/>
      <c r="P187" s="712"/>
      <c r="Q187" s="712"/>
      <c r="R187" s="712"/>
      <c r="S187" s="712"/>
      <c r="T187" s="712"/>
      <c r="U187" s="712"/>
      <c r="V187" s="712"/>
      <c r="W187" s="712"/>
      <c r="X187" s="712"/>
      <c r="Y187" s="712"/>
      <c r="Z187" s="712"/>
      <c r="AA187" s="712"/>
      <c r="AB187" s="712"/>
      <c r="AC187" s="712"/>
      <c r="AD187" s="712"/>
      <c r="AE187" s="712"/>
      <c r="AF187" s="712"/>
      <c r="AG187" s="712"/>
      <c r="AH187" s="712"/>
      <c r="AI187" s="712"/>
      <c r="AJ187" s="1109"/>
      <c r="AK187" s="1126"/>
    </row>
    <row r="188" spans="1:52" s="396" customFormat="1" ht="22.5" customHeight="1">
      <c r="A188" s="476"/>
      <c r="B188" s="450"/>
      <c r="C188" s="450"/>
      <c r="D188" s="640"/>
      <c r="E188" s="681"/>
      <c r="F188" s="709" t="s">
        <v>54</v>
      </c>
      <c r="G188" s="709"/>
      <c r="H188" s="709"/>
      <c r="I188" s="709"/>
      <c r="J188" s="709"/>
      <c r="K188" s="709"/>
      <c r="L188" s="709"/>
      <c r="M188" s="709"/>
      <c r="N188" s="709"/>
      <c r="O188" s="709"/>
      <c r="P188" s="709"/>
      <c r="Q188" s="709"/>
      <c r="R188" s="709"/>
      <c r="S188" s="709"/>
      <c r="T188" s="709"/>
      <c r="U188" s="709"/>
      <c r="V188" s="709"/>
      <c r="W188" s="709"/>
      <c r="X188" s="709"/>
      <c r="Y188" s="709"/>
      <c r="Z188" s="709"/>
      <c r="AA188" s="709"/>
      <c r="AB188" s="709"/>
      <c r="AC188" s="709"/>
      <c r="AD188" s="709"/>
      <c r="AE188" s="709"/>
      <c r="AF188" s="709"/>
      <c r="AG188" s="709"/>
      <c r="AH188" s="709"/>
      <c r="AI188" s="709"/>
      <c r="AJ188" s="1106"/>
      <c r="AK188" s="1126"/>
    </row>
    <row r="189" spans="1:52" s="396" customFormat="1" ht="13.5" customHeight="1">
      <c r="A189" s="476"/>
      <c r="B189" s="450"/>
      <c r="C189" s="450"/>
      <c r="D189" s="640"/>
      <c r="E189" s="681"/>
      <c r="F189" s="709" t="s">
        <v>344</v>
      </c>
      <c r="G189" s="709"/>
      <c r="H189" s="709"/>
      <c r="I189" s="709"/>
      <c r="J189" s="709"/>
      <c r="K189" s="709"/>
      <c r="L189" s="709"/>
      <c r="M189" s="709"/>
      <c r="N189" s="709"/>
      <c r="O189" s="709"/>
      <c r="P189" s="709"/>
      <c r="Q189" s="709"/>
      <c r="R189" s="709"/>
      <c r="S189" s="709"/>
      <c r="T189" s="709"/>
      <c r="U189" s="709"/>
      <c r="V189" s="709"/>
      <c r="W189" s="709"/>
      <c r="X189" s="709"/>
      <c r="Y189" s="709"/>
      <c r="Z189" s="709"/>
      <c r="AA189" s="709"/>
      <c r="AB189" s="709"/>
      <c r="AC189" s="709"/>
      <c r="AD189" s="709"/>
      <c r="AE189" s="709"/>
      <c r="AF189" s="709"/>
      <c r="AG189" s="709"/>
      <c r="AH189" s="709"/>
      <c r="AI189" s="709"/>
      <c r="AJ189" s="1106"/>
      <c r="AK189" s="1126"/>
    </row>
    <row r="190" spans="1:52" s="396" customFormat="1" ht="13.5" customHeight="1">
      <c r="A190" s="477"/>
      <c r="B190" s="556"/>
      <c r="C190" s="556"/>
      <c r="D190" s="641"/>
      <c r="E190" s="685"/>
      <c r="F190" s="713" t="s">
        <v>346</v>
      </c>
      <c r="G190" s="713"/>
      <c r="H190" s="713"/>
      <c r="I190" s="713"/>
      <c r="J190" s="713"/>
      <c r="K190" s="713"/>
      <c r="L190" s="713"/>
      <c r="M190" s="713"/>
      <c r="N190" s="713"/>
      <c r="O190" s="713"/>
      <c r="P190" s="713"/>
      <c r="Q190" s="713"/>
      <c r="R190" s="713"/>
      <c r="S190" s="713"/>
      <c r="T190" s="713"/>
      <c r="U190" s="713"/>
      <c r="V190" s="713"/>
      <c r="W190" s="713"/>
      <c r="X190" s="713"/>
      <c r="Y190" s="713"/>
      <c r="Z190" s="713"/>
      <c r="AA190" s="713"/>
      <c r="AB190" s="713"/>
      <c r="AC190" s="713"/>
      <c r="AD190" s="713"/>
      <c r="AE190" s="713"/>
      <c r="AF190" s="713"/>
      <c r="AG190" s="713"/>
      <c r="AH190" s="713"/>
      <c r="AI190" s="713"/>
      <c r="AJ190" s="1111"/>
      <c r="AK190" s="1126"/>
    </row>
    <row r="191" spans="1:52" s="396" customFormat="1" ht="21" customHeight="1">
      <c r="A191" s="475" t="s">
        <v>360</v>
      </c>
      <c r="B191" s="555"/>
      <c r="C191" s="555"/>
      <c r="D191" s="639"/>
      <c r="E191" s="684"/>
      <c r="F191" s="714" t="s">
        <v>349</v>
      </c>
      <c r="G191" s="714"/>
      <c r="H191" s="714"/>
      <c r="I191" s="714"/>
      <c r="J191" s="714"/>
      <c r="K191" s="714"/>
      <c r="L191" s="714"/>
      <c r="M191" s="714"/>
      <c r="N191" s="714"/>
      <c r="O191" s="714"/>
      <c r="P191" s="714"/>
      <c r="Q191" s="714"/>
      <c r="R191" s="714"/>
      <c r="S191" s="714"/>
      <c r="T191" s="714"/>
      <c r="U191" s="714"/>
      <c r="V191" s="714"/>
      <c r="W191" s="714"/>
      <c r="X191" s="714"/>
      <c r="Y191" s="714"/>
      <c r="Z191" s="714"/>
      <c r="AA191" s="714"/>
      <c r="AB191" s="714"/>
      <c r="AC191" s="714"/>
      <c r="AD191" s="714"/>
      <c r="AE191" s="714"/>
      <c r="AF191" s="714"/>
      <c r="AG191" s="714"/>
      <c r="AH191" s="714"/>
      <c r="AI191" s="714"/>
      <c r="AJ191" s="1109"/>
      <c r="AK191" s="1126"/>
    </row>
    <row r="192" spans="1:52" s="396" customFormat="1" ht="13.5" customHeight="1">
      <c r="A192" s="476"/>
      <c r="B192" s="450"/>
      <c r="C192" s="450"/>
      <c r="D192" s="640"/>
      <c r="E192" s="681"/>
      <c r="F192" s="715" t="s">
        <v>348</v>
      </c>
      <c r="G192" s="715"/>
      <c r="H192" s="715"/>
      <c r="I192" s="715"/>
      <c r="J192" s="715"/>
      <c r="K192" s="715"/>
      <c r="L192" s="715"/>
      <c r="M192" s="715"/>
      <c r="N192" s="715"/>
      <c r="O192" s="715"/>
      <c r="P192" s="715"/>
      <c r="Q192" s="715"/>
      <c r="R192" s="715"/>
      <c r="S192" s="715"/>
      <c r="T192" s="715"/>
      <c r="U192" s="715"/>
      <c r="V192" s="715"/>
      <c r="W192" s="715"/>
      <c r="X192" s="715"/>
      <c r="Y192" s="715"/>
      <c r="Z192" s="715"/>
      <c r="AA192" s="715"/>
      <c r="AB192" s="715"/>
      <c r="AC192" s="715"/>
      <c r="AD192" s="715"/>
      <c r="AE192" s="715"/>
      <c r="AF192" s="715"/>
      <c r="AG192" s="715"/>
      <c r="AH192" s="715"/>
      <c r="AI192" s="715"/>
      <c r="AJ192" s="1109"/>
      <c r="AK192" s="150"/>
    </row>
    <row r="193" spans="1:52" s="396" customFormat="1" ht="13.5" customHeight="1">
      <c r="A193" s="476"/>
      <c r="B193" s="450"/>
      <c r="C193" s="450"/>
      <c r="D193" s="640"/>
      <c r="E193" s="684"/>
      <c r="F193" s="714" t="s">
        <v>351</v>
      </c>
      <c r="G193" s="714"/>
      <c r="H193" s="714"/>
      <c r="I193" s="714"/>
      <c r="J193" s="714"/>
      <c r="K193" s="714"/>
      <c r="L193" s="714"/>
      <c r="M193" s="714"/>
      <c r="N193" s="714"/>
      <c r="O193" s="714"/>
      <c r="P193" s="714"/>
      <c r="Q193" s="714"/>
      <c r="R193" s="714"/>
      <c r="S193" s="714"/>
      <c r="T193" s="714"/>
      <c r="U193" s="714"/>
      <c r="V193" s="714"/>
      <c r="W193" s="714"/>
      <c r="X193" s="714"/>
      <c r="Y193" s="714"/>
      <c r="Z193" s="714"/>
      <c r="AA193" s="714"/>
      <c r="AB193" s="714"/>
      <c r="AC193" s="714"/>
      <c r="AD193" s="714"/>
      <c r="AE193" s="714"/>
      <c r="AF193" s="714"/>
      <c r="AG193" s="714"/>
      <c r="AH193" s="714"/>
      <c r="AI193" s="714"/>
      <c r="AJ193" s="1112"/>
    </row>
    <row r="194" spans="1:52" s="396" customFormat="1" ht="13.5" customHeight="1">
      <c r="A194" s="477"/>
      <c r="B194" s="556"/>
      <c r="C194" s="556"/>
      <c r="D194" s="641"/>
      <c r="E194" s="685"/>
      <c r="F194" s="713" t="s">
        <v>353</v>
      </c>
      <c r="G194" s="713"/>
      <c r="H194" s="713"/>
      <c r="I194" s="713"/>
      <c r="J194" s="713"/>
      <c r="K194" s="713"/>
      <c r="L194" s="713"/>
      <c r="M194" s="713"/>
      <c r="N194" s="713"/>
      <c r="O194" s="713"/>
      <c r="P194" s="713"/>
      <c r="Q194" s="713"/>
      <c r="R194" s="713"/>
      <c r="S194" s="713"/>
      <c r="T194" s="713"/>
      <c r="U194" s="713"/>
      <c r="V194" s="713"/>
      <c r="W194" s="713"/>
      <c r="X194" s="713"/>
      <c r="Y194" s="713"/>
      <c r="Z194" s="713"/>
      <c r="AA194" s="713"/>
      <c r="AB194" s="713"/>
      <c r="AC194" s="713"/>
      <c r="AD194" s="713"/>
      <c r="AE194" s="713"/>
      <c r="AF194" s="713"/>
      <c r="AG194" s="713"/>
      <c r="AH194" s="713"/>
      <c r="AI194" s="713"/>
      <c r="AJ194" s="1110"/>
    </row>
    <row r="195" spans="1:52" s="396" customFormat="1" ht="13.5" customHeight="1">
      <c r="A195" s="475" t="s">
        <v>294</v>
      </c>
      <c r="B195" s="555"/>
      <c r="C195" s="555"/>
      <c r="D195" s="639"/>
      <c r="E195" s="684"/>
      <c r="F195" s="714" t="s">
        <v>354</v>
      </c>
      <c r="G195" s="714"/>
      <c r="H195" s="714"/>
      <c r="I195" s="714"/>
      <c r="J195" s="714"/>
      <c r="K195" s="714"/>
      <c r="L195" s="714"/>
      <c r="M195" s="714"/>
      <c r="N195" s="714"/>
      <c r="O195" s="714"/>
      <c r="P195" s="714"/>
      <c r="Q195" s="714"/>
      <c r="R195" s="714"/>
      <c r="S195" s="714"/>
      <c r="T195" s="714"/>
      <c r="U195" s="714"/>
      <c r="V195" s="714"/>
      <c r="W195" s="714"/>
      <c r="X195" s="714"/>
      <c r="Y195" s="714"/>
      <c r="Z195" s="714"/>
      <c r="AA195" s="714"/>
      <c r="AB195" s="714"/>
      <c r="AC195" s="714"/>
      <c r="AD195" s="714"/>
      <c r="AE195" s="714"/>
      <c r="AF195" s="714"/>
      <c r="AG195" s="714"/>
      <c r="AH195" s="714"/>
      <c r="AI195" s="714"/>
      <c r="AJ195" s="1109"/>
    </row>
    <row r="196" spans="1:52" s="396" customFormat="1" ht="21" customHeight="1">
      <c r="A196" s="476"/>
      <c r="B196" s="450"/>
      <c r="C196" s="450"/>
      <c r="D196" s="640"/>
      <c r="E196" s="681"/>
      <c r="F196" s="715" t="s">
        <v>158</v>
      </c>
      <c r="G196" s="715"/>
      <c r="H196" s="715"/>
      <c r="I196" s="715"/>
      <c r="J196" s="715"/>
      <c r="K196" s="715"/>
      <c r="L196" s="715"/>
      <c r="M196" s="715"/>
      <c r="N196" s="715"/>
      <c r="O196" s="715"/>
      <c r="P196" s="715"/>
      <c r="Q196" s="715"/>
      <c r="R196" s="715"/>
      <c r="S196" s="715"/>
      <c r="T196" s="715"/>
      <c r="U196" s="715"/>
      <c r="V196" s="715"/>
      <c r="W196" s="715"/>
      <c r="X196" s="715"/>
      <c r="Y196" s="715"/>
      <c r="Z196" s="715"/>
      <c r="AA196" s="715"/>
      <c r="AB196" s="715"/>
      <c r="AC196" s="715"/>
      <c r="AD196" s="715"/>
      <c r="AE196" s="715"/>
      <c r="AF196" s="715"/>
      <c r="AG196" s="715"/>
      <c r="AH196" s="715"/>
      <c r="AI196" s="715"/>
      <c r="AJ196" s="1106"/>
    </row>
    <row r="197" spans="1:52" s="396" customFormat="1" ht="13.5" customHeight="1">
      <c r="A197" s="476"/>
      <c r="B197" s="450"/>
      <c r="C197" s="450"/>
      <c r="D197" s="640"/>
      <c r="E197" s="681"/>
      <c r="F197" s="715" t="s">
        <v>355</v>
      </c>
      <c r="G197" s="715"/>
      <c r="H197" s="715"/>
      <c r="I197" s="715"/>
      <c r="J197" s="715"/>
      <c r="K197" s="715"/>
      <c r="L197" s="715"/>
      <c r="M197" s="715"/>
      <c r="N197" s="715"/>
      <c r="O197" s="715"/>
      <c r="P197" s="715"/>
      <c r="Q197" s="715"/>
      <c r="R197" s="715"/>
      <c r="S197" s="715"/>
      <c r="T197" s="715"/>
      <c r="U197" s="715"/>
      <c r="V197" s="715"/>
      <c r="W197" s="715"/>
      <c r="X197" s="715"/>
      <c r="Y197" s="715"/>
      <c r="Z197" s="715"/>
      <c r="AA197" s="715"/>
      <c r="AB197" s="715"/>
      <c r="AC197" s="715"/>
      <c r="AD197" s="715"/>
      <c r="AE197" s="715"/>
      <c r="AF197" s="715"/>
      <c r="AG197" s="715"/>
      <c r="AH197" s="715"/>
      <c r="AI197" s="715"/>
      <c r="AJ197" s="1106"/>
    </row>
    <row r="198" spans="1:52" s="396" customFormat="1" ht="13.5" customHeight="1">
      <c r="A198" s="477"/>
      <c r="B198" s="556"/>
      <c r="C198" s="556"/>
      <c r="D198" s="641"/>
      <c r="E198" s="685"/>
      <c r="F198" s="713" t="s">
        <v>356</v>
      </c>
      <c r="G198" s="713"/>
      <c r="H198" s="713"/>
      <c r="I198" s="713"/>
      <c r="J198" s="713"/>
      <c r="K198" s="713"/>
      <c r="L198" s="713"/>
      <c r="M198" s="713"/>
      <c r="N198" s="713"/>
      <c r="O198" s="713"/>
      <c r="P198" s="713"/>
      <c r="Q198" s="713"/>
      <c r="R198" s="713"/>
      <c r="S198" s="713"/>
      <c r="T198" s="713"/>
      <c r="U198" s="713"/>
      <c r="V198" s="713"/>
      <c r="W198" s="713"/>
      <c r="X198" s="713"/>
      <c r="Y198" s="713"/>
      <c r="Z198" s="713"/>
      <c r="AA198" s="713"/>
      <c r="AB198" s="713"/>
      <c r="AC198" s="713"/>
      <c r="AD198" s="713"/>
      <c r="AE198" s="713"/>
      <c r="AF198" s="713"/>
      <c r="AG198" s="713"/>
      <c r="AH198" s="713"/>
      <c r="AI198" s="713"/>
      <c r="AJ198" s="1111"/>
    </row>
    <row r="199" spans="1:52" s="396" customFormat="1" ht="13.5" customHeight="1">
      <c r="A199" s="475" t="s">
        <v>315</v>
      </c>
      <c r="B199" s="555"/>
      <c r="C199" s="555"/>
      <c r="D199" s="639"/>
      <c r="E199" s="684"/>
      <c r="F199" s="716" t="s">
        <v>299</v>
      </c>
      <c r="G199" s="716"/>
      <c r="H199" s="716"/>
      <c r="I199" s="716"/>
      <c r="J199" s="716"/>
      <c r="K199" s="716"/>
      <c r="L199" s="716"/>
      <c r="M199" s="716"/>
      <c r="N199" s="716"/>
      <c r="O199" s="716"/>
      <c r="P199" s="716"/>
      <c r="Q199" s="716"/>
      <c r="R199" s="716"/>
      <c r="S199" s="716"/>
      <c r="T199" s="716"/>
      <c r="U199" s="716"/>
      <c r="V199" s="716"/>
      <c r="W199" s="716"/>
      <c r="X199" s="716"/>
      <c r="Y199" s="716"/>
      <c r="Z199" s="716"/>
      <c r="AA199" s="716"/>
      <c r="AB199" s="716"/>
      <c r="AC199" s="716"/>
      <c r="AD199" s="716"/>
      <c r="AE199" s="716"/>
      <c r="AF199" s="716"/>
      <c r="AG199" s="716"/>
      <c r="AH199" s="716"/>
      <c r="AI199" s="716"/>
      <c r="AJ199" s="1113"/>
      <c r="AK199" s="471"/>
    </row>
    <row r="200" spans="1:52" s="396" customFormat="1" ht="13.5" customHeight="1">
      <c r="A200" s="476"/>
      <c r="B200" s="450"/>
      <c r="C200" s="450"/>
      <c r="D200" s="640"/>
      <c r="E200" s="681"/>
      <c r="F200" s="715" t="s">
        <v>364</v>
      </c>
      <c r="G200" s="715"/>
      <c r="H200" s="715"/>
      <c r="I200" s="715"/>
      <c r="J200" s="715"/>
      <c r="K200" s="715"/>
      <c r="L200" s="715"/>
      <c r="M200" s="715"/>
      <c r="N200" s="715"/>
      <c r="O200" s="715"/>
      <c r="P200" s="715"/>
      <c r="Q200" s="715"/>
      <c r="R200" s="715"/>
      <c r="S200" s="715"/>
      <c r="T200" s="715"/>
      <c r="U200" s="715"/>
      <c r="V200" s="715"/>
      <c r="W200" s="715"/>
      <c r="X200" s="715"/>
      <c r="Y200" s="715"/>
      <c r="Z200" s="715"/>
      <c r="AA200" s="715"/>
      <c r="AB200" s="715"/>
      <c r="AC200" s="715"/>
      <c r="AD200" s="715"/>
      <c r="AE200" s="715"/>
      <c r="AF200" s="715"/>
      <c r="AG200" s="715"/>
      <c r="AH200" s="715"/>
      <c r="AI200" s="715"/>
      <c r="AJ200" s="1106"/>
      <c r="AK200" s="1126"/>
    </row>
    <row r="201" spans="1:52" s="396" customFormat="1" ht="13.5" customHeight="1">
      <c r="A201" s="476"/>
      <c r="B201" s="450"/>
      <c r="C201" s="450"/>
      <c r="D201" s="640"/>
      <c r="E201" s="681"/>
      <c r="F201" s="715" t="s">
        <v>306</v>
      </c>
      <c r="G201" s="715"/>
      <c r="H201" s="715"/>
      <c r="I201" s="715"/>
      <c r="J201" s="715"/>
      <c r="K201" s="715"/>
      <c r="L201" s="715"/>
      <c r="M201" s="715"/>
      <c r="N201" s="715"/>
      <c r="O201" s="715"/>
      <c r="P201" s="715"/>
      <c r="Q201" s="715"/>
      <c r="R201" s="715"/>
      <c r="S201" s="715"/>
      <c r="T201" s="715"/>
      <c r="U201" s="715"/>
      <c r="V201" s="715"/>
      <c r="W201" s="715"/>
      <c r="X201" s="715"/>
      <c r="Y201" s="715"/>
      <c r="Z201" s="715"/>
      <c r="AA201" s="715"/>
      <c r="AB201" s="715"/>
      <c r="AC201" s="715"/>
      <c r="AD201" s="715"/>
      <c r="AE201" s="715"/>
      <c r="AF201" s="715"/>
      <c r="AG201" s="715"/>
      <c r="AH201" s="715"/>
      <c r="AI201" s="715"/>
      <c r="AJ201" s="1106"/>
      <c r="AK201" s="1126"/>
    </row>
    <row r="202" spans="1:52" s="396" customFormat="1" ht="13.5" customHeight="1">
      <c r="A202" s="477"/>
      <c r="B202" s="556"/>
      <c r="C202" s="556"/>
      <c r="D202" s="641"/>
      <c r="E202" s="686"/>
      <c r="F202" s="717" t="s">
        <v>358</v>
      </c>
      <c r="G202" s="717"/>
      <c r="H202" s="717"/>
      <c r="I202" s="717"/>
      <c r="J202" s="717"/>
      <c r="K202" s="717"/>
      <c r="L202" s="717"/>
      <c r="M202" s="717"/>
      <c r="N202" s="717"/>
      <c r="O202" s="717"/>
      <c r="P202" s="717"/>
      <c r="Q202" s="717"/>
      <c r="R202" s="717"/>
      <c r="S202" s="717"/>
      <c r="T202" s="717"/>
      <c r="U202" s="717"/>
      <c r="V202" s="717"/>
      <c r="W202" s="717"/>
      <c r="X202" s="717"/>
      <c r="Y202" s="717"/>
      <c r="Z202" s="717"/>
      <c r="AA202" s="717"/>
      <c r="AB202" s="717"/>
      <c r="AC202" s="717"/>
      <c r="AD202" s="717"/>
      <c r="AE202" s="717"/>
      <c r="AF202" s="717"/>
      <c r="AG202" s="717"/>
      <c r="AH202" s="717"/>
      <c r="AI202" s="717"/>
      <c r="AJ202" s="1114"/>
      <c r="AK202" s="150"/>
    </row>
    <row r="203" spans="1:52" s="396" customFormat="1" ht="15" customHeight="1">
      <c r="A203" s="449" t="s">
        <v>269</v>
      </c>
      <c r="B203" s="535"/>
      <c r="C203" s="535"/>
      <c r="D203" s="535"/>
      <c r="E203" s="535"/>
      <c r="F203" s="535"/>
      <c r="G203" s="535"/>
      <c r="H203" s="535"/>
      <c r="I203" s="535"/>
      <c r="J203" s="535"/>
      <c r="K203" s="535"/>
      <c r="L203" s="535"/>
      <c r="M203" s="535"/>
      <c r="N203" s="535"/>
      <c r="O203" s="535"/>
      <c r="P203" s="535"/>
      <c r="Q203" s="535"/>
      <c r="R203" s="535"/>
      <c r="S203" s="535"/>
      <c r="T203" s="535"/>
      <c r="U203" s="535"/>
      <c r="V203" s="535"/>
      <c r="W203" s="535"/>
      <c r="X203" s="535"/>
      <c r="Y203" s="535"/>
      <c r="Z203" s="535"/>
      <c r="AA203" s="535"/>
      <c r="AB203" s="535"/>
      <c r="AC203" s="535"/>
      <c r="AD203" s="535"/>
      <c r="AE203" s="535"/>
      <c r="AF203" s="633"/>
      <c r="AG203" s="1031"/>
      <c r="AH203" s="1037" t="s">
        <v>190</v>
      </c>
      <c r="AI203" s="1031"/>
      <c r="AJ203" s="1115"/>
      <c r="AK203" s="396"/>
      <c r="AM203" s="150"/>
      <c r="AN203" s="150"/>
      <c r="AO203" s="150"/>
      <c r="AP203" s="150"/>
      <c r="AQ203" s="150"/>
      <c r="AR203" s="150"/>
      <c r="AS203" s="150"/>
      <c r="AT203" s="1186"/>
      <c r="AU203" s="150"/>
      <c r="AV203" s="150"/>
      <c r="AW203" s="150"/>
      <c r="AX203" s="150"/>
      <c r="AY203" s="150"/>
      <c r="AZ203" s="150"/>
    </row>
    <row r="204" spans="1:52" ht="9" customHeight="1">
      <c r="A204" s="478"/>
      <c r="B204" s="478"/>
      <c r="C204" s="478"/>
      <c r="D204" s="478"/>
      <c r="E204" s="478"/>
      <c r="F204" s="478"/>
      <c r="G204" s="478"/>
      <c r="H204" s="478"/>
      <c r="I204" s="478"/>
      <c r="J204" s="478"/>
      <c r="K204" s="478"/>
      <c r="L204" s="478"/>
      <c r="M204" s="478"/>
      <c r="N204" s="478"/>
      <c r="O204" s="478"/>
      <c r="P204" s="478"/>
      <c r="Q204" s="478"/>
      <c r="R204" s="478"/>
      <c r="S204" s="478"/>
      <c r="T204" s="478"/>
      <c r="U204" s="478"/>
      <c r="V204" s="478"/>
      <c r="W204" s="478"/>
      <c r="X204" s="478"/>
      <c r="Y204" s="478"/>
      <c r="Z204" s="478"/>
      <c r="AA204" s="478"/>
      <c r="AB204" s="478"/>
      <c r="AC204" s="478"/>
      <c r="AD204" s="478"/>
      <c r="AE204" s="478"/>
      <c r="AF204" s="478"/>
      <c r="AG204" s="478"/>
      <c r="AH204" s="478"/>
      <c r="AI204" s="478"/>
      <c r="AJ204" s="1116"/>
      <c r="AK204" s="150"/>
      <c r="AT204" s="1186"/>
    </row>
    <row r="205" spans="1:52">
      <c r="A205" s="413" t="s">
        <v>361</v>
      </c>
      <c r="B205" s="152"/>
      <c r="C205" s="575"/>
      <c r="D205" s="575"/>
      <c r="E205" s="575"/>
      <c r="F205" s="575"/>
      <c r="G205" s="575"/>
      <c r="H205" s="575"/>
      <c r="I205" s="575"/>
      <c r="J205" s="575"/>
      <c r="K205" s="575"/>
      <c r="L205" s="575"/>
      <c r="M205" s="575"/>
      <c r="N205" s="575"/>
      <c r="O205" s="575"/>
      <c r="P205" s="575"/>
      <c r="Q205" s="575"/>
      <c r="R205" s="575"/>
      <c r="S205" s="575"/>
      <c r="T205" s="575"/>
      <c r="U205" s="575"/>
      <c r="V205" s="575"/>
      <c r="W205" s="575"/>
      <c r="X205" s="575"/>
      <c r="Y205" s="575"/>
      <c r="Z205" s="575"/>
      <c r="AA205" s="575"/>
      <c r="AB205" s="575"/>
      <c r="AC205" s="575"/>
      <c r="AD205" s="575"/>
      <c r="AE205" s="575"/>
      <c r="AF205" s="575"/>
      <c r="AG205" s="152"/>
      <c r="AH205" s="152"/>
      <c r="AI205" s="152"/>
      <c r="AJ205" s="152"/>
      <c r="AK205" s="150"/>
      <c r="AT205" s="1186"/>
    </row>
    <row r="206" spans="1:52" ht="17.25" customHeight="1">
      <c r="A206" s="479" t="s">
        <v>240</v>
      </c>
      <c r="B206" s="152"/>
      <c r="C206" s="575"/>
      <c r="D206" s="575"/>
      <c r="E206" s="575"/>
      <c r="F206" s="575"/>
      <c r="G206" s="575"/>
      <c r="H206" s="575"/>
      <c r="I206" s="575"/>
      <c r="J206" s="575"/>
      <c r="K206" s="575"/>
      <c r="L206" s="575"/>
      <c r="M206" s="575"/>
      <c r="N206" s="575"/>
      <c r="O206" s="575"/>
      <c r="P206" s="575"/>
      <c r="Q206" s="575"/>
      <c r="R206" s="575"/>
      <c r="S206" s="575"/>
      <c r="T206" s="575"/>
      <c r="U206" s="575"/>
      <c r="V206" s="575"/>
      <c r="W206" s="575"/>
      <c r="X206" s="575"/>
      <c r="Y206" s="575"/>
      <c r="Z206" s="575"/>
      <c r="AA206" s="575"/>
      <c r="AB206" s="575"/>
      <c r="AC206" s="575"/>
      <c r="AD206" s="575"/>
      <c r="AE206" s="575"/>
      <c r="AF206" s="575"/>
      <c r="AG206" s="575"/>
      <c r="AH206" s="575"/>
      <c r="AI206" s="575"/>
      <c r="AJ206" s="575"/>
      <c r="AM206" s="398"/>
      <c r="AN206" s="398"/>
      <c r="AO206" s="398"/>
      <c r="AP206" s="398"/>
      <c r="AQ206" s="398"/>
      <c r="AR206" s="398"/>
      <c r="AS206" s="398"/>
      <c r="AT206" s="398"/>
      <c r="AU206" s="398"/>
      <c r="AV206" s="398"/>
      <c r="AW206" s="398"/>
      <c r="AX206" s="398"/>
      <c r="AY206" s="398"/>
      <c r="AZ206" s="398"/>
    </row>
    <row r="207" spans="1:52" s="398" customFormat="1" ht="15" customHeight="1">
      <c r="A207" s="454" t="s">
        <v>72</v>
      </c>
      <c r="B207" s="537"/>
      <c r="C207" s="537"/>
      <c r="D207" s="642"/>
      <c r="E207" s="687"/>
      <c r="F207" s="718" t="s">
        <v>53</v>
      </c>
      <c r="G207" s="718"/>
      <c r="H207" s="718"/>
      <c r="I207" s="718"/>
      <c r="J207" s="718"/>
      <c r="K207" s="718"/>
      <c r="L207" s="718"/>
      <c r="M207" s="718"/>
      <c r="N207" s="718"/>
      <c r="O207" s="825"/>
      <c r="P207" s="825"/>
      <c r="Q207" s="825"/>
      <c r="R207" s="718" t="s">
        <v>133</v>
      </c>
      <c r="S207" s="875"/>
      <c r="T207" s="875" t="s">
        <v>316</v>
      </c>
      <c r="U207" s="875"/>
      <c r="V207" s="875"/>
      <c r="W207" s="718"/>
      <c r="X207" s="718"/>
      <c r="Y207" s="718"/>
      <c r="Z207" s="718"/>
      <c r="AA207" s="825"/>
      <c r="AB207" s="825"/>
      <c r="AC207" s="825"/>
      <c r="AD207" s="825"/>
      <c r="AE207" s="825"/>
      <c r="AF207" s="825"/>
      <c r="AG207" s="825"/>
      <c r="AH207" s="825"/>
      <c r="AI207" s="825"/>
      <c r="AJ207" s="1117"/>
      <c r="AK207" s="396"/>
    </row>
    <row r="208" spans="1:52" s="398" customFormat="1" ht="15" customHeight="1">
      <c r="A208" s="480"/>
      <c r="B208" s="557"/>
      <c r="C208" s="557"/>
      <c r="D208" s="643"/>
      <c r="E208" s="688"/>
      <c r="F208" s="715" t="s">
        <v>125</v>
      </c>
      <c r="G208" s="715"/>
      <c r="H208" s="715"/>
      <c r="I208" s="715"/>
      <c r="J208" s="715"/>
      <c r="K208" s="715"/>
      <c r="L208" s="715"/>
      <c r="M208" s="709"/>
      <c r="N208" s="709"/>
      <c r="O208" s="709"/>
      <c r="P208" s="709"/>
      <c r="Q208" s="709"/>
      <c r="R208" s="860" t="s">
        <v>133</v>
      </c>
      <c r="S208" s="876"/>
      <c r="T208" s="876" t="s">
        <v>316</v>
      </c>
      <c r="U208" s="876"/>
      <c r="V208" s="876"/>
      <c r="W208" s="860"/>
      <c r="X208" s="860"/>
      <c r="Y208" s="962"/>
      <c r="Z208" s="860"/>
      <c r="AA208" s="987"/>
      <c r="AB208" s="709"/>
      <c r="AC208" s="709"/>
      <c r="AD208" s="709"/>
      <c r="AE208" s="709"/>
      <c r="AF208" s="709"/>
      <c r="AG208" s="709"/>
      <c r="AH208" s="709"/>
      <c r="AI208" s="709"/>
      <c r="AJ208" s="1106"/>
      <c r="AK208" s="150"/>
      <c r="AM208" s="396"/>
      <c r="AN208" s="396"/>
      <c r="AO208" s="396"/>
      <c r="AP208" s="396"/>
      <c r="AQ208" s="396"/>
      <c r="AR208" s="396"/>
      <c r="AS208" s="396"/>
      <c r="AT208" s="396"/>
      <c r="AU208" s="396"/>
      <c r="AV208" s="396"/>
      <c r="AW208" s="396"/>
      <c r="AX208" s="396"/>
      <c r="AY208" s="396"/>
      <c r="AZ208" s="396"/>
    </row>
    <row r="209" spans="1:52" s="396" customFormat="1" ht="15" customHeight="1">
      <c r="A209" s="481" t="s">
        <v>86</v>
      </c>
      <c r="B209" s="558"/>
      <c r="C209" s="558"/>
      <c r="D209" s="644"/>
      <c r="E209" s="688"/>
      <c r="F209" s="719" t="s">
        <v>87</v>
      </c>
      <c r="G209" s="719"/>
      <c r="H209" s="719"/>
      <c r="I209" s="719"/>
      <c r="J209" s="719"/>
      <c r="K209" s="719"/>
      <c r="L209" s="719"/>
      <c r="M209" s="719"/>
      <c r="N209" s="719"/>
      <c r="O209" s="719"/>
      <c r="P209" s="719"/>
      <c r="Q209" s="719"/>
      <c r="R209" s="719"/>
      <c r="S209" s="719"/>
      <c r="T209" s="719"/>
      <c r="U209" s="860" t="s">
        <v>133</v>
      </c>
      <c r="V209" s="876"/>
      <c r="W209" s="876" t="s">
        <v>316</v>
      </c>
      <c r="X209" s="876"/>
      <c r="Y209" s="876"/>
      <c r="Z209" s="860"/>
      <c r="AA209" s="860"/>
      <c r="AB209" s="860"/>
      <c r="AC209" s="860"/>
      <c r="AD209" s="709"/>
      <c r="AE209" s="709"/>
      <c r="AF209" s="709"/>
      <c r="AG209" s="709"/>
      <c r="AH209" s="709"/>
      <c r="AI209" s="709"/>
      <c r="AJ209" s="1106"/>
      <c r="AK209" s="150"/>
    </row>
    <row r="210" spans="1:52" s="396" customFormat="1" ht="15" customHeight="1">
      <c r="A210" s="449"/>
      <c r="B210" s="535"/>
      <c r="C210" s="535"/>
      <c r="D210" s="645"/>
      <c r="E210" s="689"/>
      <c r="F210" s="720" t="s">
        <v>106</v>
      </c>
      <c r="G210" s="720"/>
      <c r="H210" s="736"/>
      <c r="I210" s="736"/>
      <c r="J210" s="736"/>
      <c r="K210" s="736"/>
      <c r="L210" s="736"/>
      <c r="M210" s="736"/>
      <c r="N210" s="736"/>
      <c r="O210" s="736"/>
      <c r="P210" s="736"/>
      <c r="Q210" s="736"/>
      <c r="R210" s="736"/>
      <c r="S210" s="736"/>
      <c r="T210" s="736"/>
      <c r="U210" s="736"/>
      <c r="V210" s="736"/>
      <c r="W210" s="736"/>
      <c r="X210" s="736"/>
      <c r="Y210" s="963" t="s">
        <v>88</v>
      </c>
      <c r="Z210" s="974" t="s">
        <v>133</v>
      </c>
      <c r="AA210" s="988"/>
      <c r="AB210" s="988" t="s">
        <v>94</v>
      </c>
      <c r="AC210" s="988"/>
      <c r="AD210" s="974"/>
      <c r="AE210" s="974"/>
      <c r="AF210" s="974"/>
      <c r="AG210" s="974"/>
      <c r="AH210" s="1038"/>
      <c r="AI210" s="1038"/>
      <c r="AJ210" s="1118"/>
      <c r="AK210" s="150"/>
    </row>
    <row r="211" spans="1:52" s="396" customFormat="1" ht="15" customHeight="1">
      <c r="A211" s="449" t="s">
        <v>269</v>
      </c>
      <c r="B211" s="535"/>
      <c r="C211" s="535"/>
      <c r="D211" s="535"/>
      <c r="E211" s="535"/>
      <c r="F211" s="535"/>
      <c r="G211" s="535"/>
      <c r="H211" s="535"/>
      <c r="I211" s="535"/>
      <c r="J211" s="535"/>
      <c r="K211" s="535"/>
      <c r="L211" s="535"/>
      <c r="M211" s="535"/>
      <c r="N211" s="535"/>
      <c r="O211" s="535"/>
      <c r="P211" s="535"/>
      <c r="Q211" s="535"/>
      <c r="R211" s="535"/>
      <c r="S211" s="535"/>
      <c r="T211" s="535"/>
      <c r="U211" s="535"/>
      <c r="V211" s="535"/>
      <c r="W211" s="535"/>
      <c r="X211" s="535"/>
      <c r="Y211" s="535"/>
      <c r="Z211" s="535"/>
      <c r="AA211" s="535"/>
      <c r="AB211" s="535"/>
      <c r="AC211" s="535"/>
      <c r="AD211" s="535"/>
      <c r="AE211" s="535"/>
      <c r="AF211" s="633"/>
      <c r="AG211" s="1025"/>
      <c r="AH211" s="1034" t="s">
        <v>190</v>
      </c>
      <c r="AI211" s="1025"/>
      <c r="AJ211" s="1081"/>
      <c r="AK211" s="396"/>
      <c r="AM211" s="150"/>
      <c r="AN211" s="150"/>
      <c r="AO211" s="150"/>
      <c r="AP211" s="150"/>
      <c r="AQ211" s="150"/>
      <c r="AR211" s="150"/>
      <c r="AS211" s="150"/>
      <c r="AT211" s="1186"/>
      <c r="AU211" s="150"/>
      <c r="AV211" s="150"/>
      <c r="AW211" s="150"/>
      <c r="AX211" s="150"/>
      <c r="AY211" s="150"/>
      <c r="AZ211" s="150"/>
    </row>
    <row r="212" spans="1:52" ht="6" customHeight="1">
      <c r="A212" s="414"/>
      <c r="B212" s="152"/>
      <c r="C212" s="575"/>
      <c r="D212" s="575"/>
      <c r="E212" s="575"/>
      <c r="F212" s="575"/>
      <c r="G212" s="575"/>
      <c r="H212" s="575"/>
      <c r="I212" s="575"/>
      <c r="J212" s="575"/>
      <c r="K212" s="575"/>
      <c r="L212" s="575"/>
      <c r="M212" s="575"/>
      <c r="N212" s="575"/>
      <c r="O212" s="575"/>
      <c r="P212" s="575"/>
      <c r="Q212" s="575"/>
      <c r="R212" s="575"/>
      <c r="S212" s="575"/>
      <c r="T212" s="575"/>
      <c r="U212" s="575"/>
      <c r="V212" s="575"/>
      <c r="W212" s="575"/>
      <c r="X212" s="575"/>
      <c r="Y212" s="575"/>
      <c r="Z212" s="575"/>
      <c r="AA212" s="575"/>
      <c r="AB212" s="575"/>
      <c r="AC212" s="575"/>
      <c r="AD212" s="575"/>
      <c r="AE212" s="575"/>
      <c r="AF212" s="575"/>
      <c r="AG212" s="575"/>
      <c r="AH212" s="575"/>
      <c r="AI212" s="575"/>
      <c r="AJ212" s="152"/>
      <c r="AK212" s="150"/>
    </row>
    <row r="213" spans="1:52" ht="15.75" customHeight="1">
      <c r="A213" s="482"/>
      <c r="B213" s="559" t="s">
        <v>119</v>
      </c>
      <c r="C213" s="482"/>
      <c r="D213" s="482"/>
      <c r="E213" s="482"/>
      <c r="F213" s="482"/>
      <c r="G213" s="482"/>
      <c r="H213" s="482"/>
      <c r="I213" s="482"/>
      <c r="J213" s="482"/>
      <c r="K213" s="482"/>
      <c r="L213" s="482"/>
      <c r="M213" s="482"/>
      <c r="N213" s="482"/>
      <c r="O213" s="482"/>
      <c r="P213" s="482"/>
      <c r="Q213" s="482"/>
      <c r="R213" s="482"/>
      <c r="S213" s="482"/>
      <c r="T213" s="482"/>
      <c r="U213" s="482"/>
      <c r="V213" s="482"/>
      <c r="W213" s="482"/>
      <c r="X213" s="482"/>
      <c r="Y213" s="482"/>
      <c r="Z213" s="482"/>
      <c r="AA213" s="482"/>
      <c r="AB213" s="482"/>
      <c r="AC213" s="482"/>
      <c r="AD213" s="482"/>
      <c r="AE213" s="482"/>
      <c r="AF213" s="482"/>
      <c r="AG213" s="482"/>
      <c r="AH213" s="482"/>
      <c r="AI213" s="482"/>
      <c r="AJ213" s="1119"/>
      <c r="AK213" s="150"/>
    </row>
    <row r="214" spans="1:52" ht="14.25">
      <c r="A214" s="482"/>
      <c r="B214" s="560" t="s">
        <v>156</v>
      </c>
      <c r="C214" s="608"/>
      <c r="D214" s="608"/>
      <c r="E214" s="608"/>
      <c r="F214" s="608"/>
      <c r="G214" s="608"/>
      <c r="H214" s="608"/>
      <c r="I214" s="608"/>
      <c r="J214" s="608"/>
      <c r="K214" s="608"/>
      <c r="L214" s="608"/>
      <c r="M214" s="608"/>
      <c r="N214" s="608"/>
      <c r="O214" s="608"/>
      <c r="P214" s="608"/>
      <c r="Q214" s="608"/>
      <c r="R214" s="608"/>
      <c r="S214" s="608"/>
      <c r="T214" s="608"/>
      <c r="U214" s="608"/>
      <c r="V214" s="608"/>
      <c r="W214" s="608"/>
      <c r="X214" s="608"/>
      <c r="Y214" s="964"/>
      <c r="Z214" s="975" t="s">
        <v>114</v>
      </c>
      <c r="AA214" s="975"/>
      <c r="AB214" s="975"/>
      <c r="AC214" s="975"/>
      <c r="AD214" s="975"/>
      <c r="AE214" s="975"/>
      <c r="AF214" s="975"/>
      <c r="AG214" s="975"/>
      <c r="AH214" s="975"/>
      <c r="AI214" s="975"/>
      <c r="AJ214" s="975"/>
      <c r="AK214" s="975"/>
    </row>
    <row r="215" spans="1:52" ht="16.5" customHeight="1">
      <c r="A215" s="482"/>
      <c r="B215" s="561"/>
      <c r="C215" s="609" t="s">
        <v>186</v>
      </c>
      <c r="D215" s="646"/>
      <c r="E215" s="646"/>
      <c r="F215" s="646"/>
      <c r="G215" s="646"/>
      <c r="H215" s="646"/>
      <c r="I215" s="646"/>
      <c r="J215" s="646"/>
      <c r="K215" s="646"/>
      <c r="L215" s="646"/>
      <c r="M215" s="646"/>
      <c r="N215" s="646"/>
      <c r="O215" s="646"/>
      <c r="P215" s="646"/>
      <c r="Q215" s="646"/>
      <c r="R215" s="646"/>
      <c r="S215" s="646"/>
      <c r="T215" s="646"/>
      <c r="U215" s="646"/>
      <c r="V215" s="646"/>
      <c r="W215" s="646"/>
      <c r="X215" s="646"/>
      <c r="Y215" s="965"/>
      <c r="Z215" s="976" t="s">
        <v>117</v>
      </c>
      <c r="AA215" s="976"/>
      <c r="AB215" s="976"/>
      <c r="AC215" s="976"/>
      <c r="AD215" s="976"/>
      <c r="AE215" s="976"/>
      <c r="AF215" s="976"/>
      <c r="AG215" s="976"/>
      <c r="AH215" s="976"/>
      <c r="AI215" s="976"/>
      <c r="AJ215" s="976"/>
      <c r="AK215" s="1127"/>
    </row>
    <row r="216" spans="1:52" ht="16.5" customHeight="1">
      <c r="A216" s="482"/>
      <c r="B216" s="562"/>
      <c r="C216" s="610" t="s">
        <v>350</v>
      </c>
      <c r="D216" s="647"/>
      <c r="E216" s="647"/>
      <c r="F216" s="647"/>
      <c r="G216" s="647"/>
      <c r="H216" s="647"/>
      <c r="I216" s="647"/>
      <c r="J216" s="647"/>
      <c r="K216" s="647"/>
      <c r="L216" s="647"/>
      <c r="M216" s="647"/>
      <c r="N216" s="647"/>
      <c r="O216" s="647"/>
      <c r="P216" s="647"/>
      <c r="Q216" s="647"/>
      <c r="R216" s="647"/>
      <c r="S216" s="647"/>
      <c r="T216" s="647"/>
      <c r="U216" s="647"/>
      <c r="V216" s="647"/>
      <c r="W216" s="647"/>
      <c r="X216" s="647"/>
      <c r="Y216" s="966"/>
      <c r="Z216" s="977" t="s">
        <v>120</v>
      </c>
      <c r="AA216" s="977"/>
      <c r="AB216" s="977"/>
      <c r="AC216" s="977"/>
      <c r="AD216" s="977"/>
      <c r="AE216" s="977"/>
      <c r="AF216" s="977"/>
      <c r="AG216" s="977"/>
      <c r="AH216" s="977"/>
      <c r="AI216" s="977"/>
      <c r="AJ216" s="977"/>
      <c r="AK216" s="1128"/>
    </row>
    <row r="217" spans="1:52" ht="16.5" customHeight="1">
      <c r="A217" s="482"/>
      <c r="B217" s="562"/>
      <c r="C217" s="610" t="s">
        <v>214</v>
      </c>
      <c r="D217" s="647"/>
      <c r="E217" s="647"/>
      <c r="F217" s="647"/>
      <c r="G217" s="647"/>
      <c r="H217" s="647"/>
      <c r="I217" s="647"/>
      <c r="J217" s="647"/>
      <c r="K217" s="647"/>
      <c r="L217" s="647"/>
      <c r="M217" s="647"/>
      <c r="N217" s="647"/>
      <c r="O217" s="647"/>
      <c r="P217" s="647"/>
      <c r="Q217" s="647"/>
      <c r="R217" s="647"/>
      <c r="S217" s="647"/>
      <c r="T217" s="647"/>
      <c r="U217" s="647"/>
      <c r="V217" s="647"/>
      <c r="W217" s="647"/>
      <c r="X217" s="647"/>
      <c r="Y217" s="966"/>
      <c r="Z217" s="977" t="s">
        <v>297</v>
      </c>
      <c r="AA217" s="977"/>
      <c r="AB217" s="977"/>
      <c r="AC217" s="977"/>
      <c r="AD217" s="977"/>
      <c r="AE217" s="977"/>
      <c r="AF217" s="977"/>
      <c r="AG217" s="977"/>
      <c r="AH217" s="977"/>
      <c r="AI217" s="977"/>
      <c r="AJ217" s="977"/>
      <c r="AK217" s="1128"/>
    </row>
    <row r="218" spans="1:52" ht="16.5" customHeight="1">
      <c r="A218" s="482"/>
      <c r="B218" s="562"/>
      <c r="C218" s="610" t="s">
        <v>288</v>
      </c>
      <c r="D218" s="647"/>
      <c r="E218" s="647"/>
      <c r="F218" s="647"/>
      <c r="G218" s="647"/>
      <c r="H218" s="647"/>
      <c r="I218" s="647"/>
      <c r="J218" s="647"/>
      <c r="K218" s="647"/>
      <c r="L218" s="647"/>
      <c r="M218" s="647"/>
      <c r="N218" s="647"/>
      <c r="O218" s="647"/>
      <c r="P218" s="647"/>
      <c r="Q218" s="647"/>
      <c r="R218" s="647"/>
      <c r="S218" s="647"/>
      <c r="T218" s="647"/>
      <c r="U218" s="647"/>
      <c r="V218" s="647"/>
      <c r="W218" s="647"/>
      <c r="X218" s="647"/>
      <c r="Y218" s="966"/>
      <c r="Z218" s="977" t="s">
        <v>312</v>
      </c>
      <c r="AA218" s="977"/>
      <c r="AB218" s="977"/>
      <c r="AC218" s="977"/>
      <c r="AD218" s="977"/>
      <c r="AE218" s="977"/>
      <c r="AF218" s="977"/>
      <c r="AG218" s="977"/>
      <c r="AH218" s="977"/>
      <c r="AI218" s="977"/>
      <c r="AJ218" s="977"/>
      <c r="AK218" s="1128"/>
    </row>
    <row r="219" spans="1:52" ht="24.75" customHeight="1">
      <c r="A219" s="482"/>
      <c r="B219" s="562"/>
      <c r="C219" s="611" t="s">
        <v>223</v>
      </c>
      <c r="D219" s="611"/>
      <c r="E219" s="611"/>
      <c r="F219" s="611"/>
      <c r="G219" s="611"/>
      <c r="H219" s="611"/>
      <c r="I219" s="611"/>
      <c r="J219" s="611"/>
      <c r="K219" s="611"/>
      <c r="L219" s="611"/>
      <c r="M219" s="611"/>
      <c r="N219" s="611"/>
      <c r="O219" s="611"/>
      <c r="P219" s="611"/>
      <c r="Q219" s="611"/>
      <c r="R219" s="611"/>
      <c r="S219" s="611"/>
      <c r="T219" s="611"/>
      <c r="U219" s="611"/>
      <c r="V219" s="611"/>
      <c r="W219" s="611"/>
      <c r="X219" s="611"/>
      <c r="Y219" s="967"/>
      <c r="Z219" s="977" t="s">
        <v>224</v>
      </c>
      <c r="AA219" s="977"/>
      <c r="AB219" s="977"/>
      <c r="AC219" s="977"/>
      <c r="AD219" s="977"/>
      <c r="AE219" s="977"/>
      <c r="AF219" s="977"/>
      <c r="AG219" s="977"/>
      <c r="AH219" s="977"/>
      <c r="AI219" s="977"/>
      <c r="AJ219" s="977"/>
      <c r="AK219" s="1128"/>
    </row>
    <row r="220" spans="1:52" ht="16.5" customHeight="1">
      <c r="A220" s="482"/>
      <c r="B220" s="562"/>
      <c r="C220" s="611" t="s">
        <v>193</v>
      </c>
      <c r="D220" s="611"/>
      <c r="E220" s="611"/>
      <c r="F220" s="611"/>
      <c r="G220" s="611"/>
      <c r="H220" s="611"/>
      <c r="I220" s="611"/>
      <c r="J220" s="611"/>
      <c r="K220" s="611"/>
      <c r="L220" s="611"/>
      <c r="M220" s="611"/>
      <c r="N220" s="611"/>
      <c r="O220" s="611"/>
      <c r="P220" s="611"/>
      <c r="Q220" s="611"/>
      <c r="R220" s="611"/>
      <c r="S220" s="611"/>
      <c r="T220" s="611"/>
      <c r="U220" s="611"/>
      <c r="V220" s="611"/>
      <c r="W220" s="611"/>
      <c r="X220" s="611"/>
      <c r="Y220" s="967"/>
      <c r="Z220" s="978" t="s">
        <v>225</v>
      </c>
      <c r="AA220" s="978"/>
      <c r="AB220" s="978"/>
      <c r="AC220" s="978"/>
      <c r="AD220" s="978"/>
      <c r="AE220" s="978"/>
      <c r="AF220" s="978"/>
      <c r="AG220" s="978"/>
      <c r="AH220" s="978"/>
      <c r="AI220" s="978"/>
      <c r="AJ220" s="978"/>
      <c r="AK220" s="1129"/>
    </row>
    <row r="221" spans="1:52" ht="16.5" customHeight="1">
      <c r="A221" s="482"/>
      <c r="B221" s="563"/>
      <c r="C221" s="612" t="s">
        <v>188</v>
      </c>
      <c r="D221" s="648"/>
      <c r="E221" s="648"/>
      <c r="F221" s="648"/>
      <c r="G221" s="648"/>
      <c r="H221" s="648"/>
      <c r="I221" s="648"/>
      <c r="J221" s="648"/>
      <c r="K221" s="648"/>
      <c r="L221" s="648"/>
      <c r="M221" s="648"/>
      <c r="N221" s="648"/>
      <c r="O221" s="648"/>
      <c r="P221" s="648"/>
      <c r="Q221" s="648"/>
      <c r="R221" s="648"/>
      <c r="S221" s="648"/>
      <c r="T221" s="648"/>
      <c r="U221" s="648"/>
      <c r="V221" s="648"/>
      <c r="W221" s="648"/>
      <c r="X221" s="648"/>
      <c r="Y221" s="968"/>
      <c r="Z221" s="979" t="s">
        <v>116</v>
      </c>
      <c r="AA221" s="979"/>
      <c r="AB221" s="979"/>
      <c r="AC221" s="979"/>
      <c r="AD221" s="979"/>
      <c r="AE221" s="979"/>
      <c r="AF221" s="979"/>
      <c r="AG221" s="979"/>
      <c r="AH221" s="979"/>
      <c r="AI221" s="979"/>
      <c r="AJ221" s="979"/>
      <c r="AK221" s="1130"/>
    </row>
    <row r="222" spans="1:52" ht="3" customHeight="1">
      <c r="A222" s="482"/>
      <c r="B222" s="482"/>
      <c r="C222" s="559"/>
      <c r="D222" s="482"/>
      <c r="E222" s="482"/>
      <c r="F222" s="482"/>
      <c r="G222" s="482"/>
      <c r="H222" s="482"/>
      <c r="I222" s="482"/>
      <c r="J222" s="482"/>
      <c r="K222" s="482"/>
      <c r="L222" s="482"/>
      <c r="M222" s="482"/>
      <c r="N222" s="482"/>
      <c r="O222" s="482"/>
      <c r="P222" s="482"/>
      <c r="Q222" s="482"/>
      <c r="R222" s="482"/>
      <c r="S222" s="482"/>
      <c r="T222" s="482"/>
      <c r="U222" s="482"/>
      <c r="V222" s="482"/>
      <c r="W222" s="482"/>
      <c r="X222" s="482"/>
      <c r="Y222" s="482"/>
      <c r="Z222" s="559"/>
      <c r="AA222" s="559"/>
      <c r="AB222" s="559"/>
      <c r="AC222" s="559"/>
      <c r="AD222" s="559"/>
      <c r="AE222" s="559"/>
      <c r="AF222" s="559"/>
      <c r="AG222" s="559"/>
      <c r="AH222" s="559"/>
      <c r="AI222" s="482"/>
      <c r="AJ222" s="1119"/>
    </row>
    <row r="223" spans="1:52" ht="12" customHeight="1">
      <c r="A223" s="482"/>
      <c r="B223" s="564" t="s">
        <v>234</v>
      </c>
      <c r="C223" s="613" t="s">
        <v>233</v>
      </c>
      <c r="D223" s="613"/>
      <c r="E223" s="613"/>
      <c r="F223" s="613"/>
      <c r="G223" s="613"/>
      <c r="H223" s="613"/>
      <c r="I223" s="613"/>
      <c r="J223" s="613"/>
      <c r="K223" s="613"/>
      <c r="L223" s="613"/>
      <c r="M223" s="613"/>
      <c r="N223" s="613"/>
      <c r="O223" s="613"/>
      <c r="P223" s="613"/>
      <c r="Q223" s="613"/>
      <c r="R223" s="613"/>
      <c r="S223" s="613"/>
      <c r="T223" s="613"/>
      <c r="U223" s="613"/>
      <c r="V223" s="613"/>
      <c r="W223" s="613"/>
      <c r="X223" s="613"/>
      <c r="Y223" s="613"/>
      <c r="Z223" s="613"/>
      <c r="AA223" s="613"/>
      <c r="AB223" s="613"/>
      <c r="AC223" s="613"/>
      <c r="AD223" s="613"/>
      <c r="AE223" s="613"/>
      <c r="AF223" s="613"/>
      <c r="AG223" s="613"/>
      <c r="AH223" s="613"/>
      <c r="AI223" s="613"/>
      <c r="AJ223" s="613"/>
      <c r="AK223" s="613"/>
    </row>
    <row r="224" spans="1:52" ht="21" customHeight="1">
      <c r="A224" s="482"/>
      <c r="B224" s="565" t="s">
        <v>49</v>
      </c>
      <c r="C224" s="614" t="s">
        <v>118</v>
      </c>
      <c r="D224" s="614"/>
      <c r="E224" s="614"/>
      <c r="F224" s="614"/>
      <c r="G224" s="614"/>
      <c r="H224" s="614"/>
      <c r="I224" s="614"/>
      <c r="J224" s="614"/>
      <c r="K224" s="614"/>
      <c r="L224" s="614"/>
      <c r="M224" s="614"/>
      <c r="N224" s="614"/>
      <c r="O224" s="614"/>
      <c r="P224" s="614"/>
      <c r="Q224" s="614"/>
      <c r="R224" s="614"/>
      <c r="S224" s="614"/>
      <c r="T224" s="614"/>
      <c r="U224" s="614"/>
      <c r="V224" s="614"/>
      <c r="W224" s="614"/>
      <c r="X224" s="614"/>
      <c r="Y224" s="614"/>
      <c r="Z224" s="614"/>
      <c r="AA224" s="614"/>
      <c r="AB224" s="614"/>
      <c r="AC224" s="614"/>
      <c r="AD224" s="614"/>
      <c r="AE224" s="614"/>
      <c r="AF224" s="614"/>
      <c r="AG224" s="614"/>
      <c r="AH224" s="614"/>
      <c r="AI224" s="614"/>
      <c r="AJ224" s="614"/>
      <c r="AK224" s="614"/>
    </row>
    <row r="225" spans="1:52" ht="7.5" customHeight="1">
      <c r="A225" s="483"/>
      <c r="B225" s="483"/>
      <c r="C225" s="615"/>
      <c r="D225" s="615"/>
      <c r="E225" s="615"/>
      <c r="F225" s="615"/>
      <c r="G225" s="615"/>
      <c r="H225" s="615"/>
      <c r="I225" s="615"/>
      <c r="J225" s="615"/>
      <c r="K225" s="615"/>
      <c r="L225" s="615"/>
      <c r="M225" s="615"/>
      <c r="N225" s="615"/>
      <c r="O225" s="615"/>
      <c r="P225" s="615"/>
      <c r="Q225" s="615"/>
      <c r="R225" s="615"/>
      <c r="S225" s="615"/>
      <c r="T225" s="615"/>
      <c r="U225" s="615"/>
      <c r="V225" s="615"/>
      <c r="W225" s="615"/>
      <c r="X225" s="615"/>
      <c r="Y225" s="615"/>
      <c r="Z225" s="615"/>
      <c r="AA225" s="615"/>
      <c r="AB225" s="615"/>
      <c r="AC225" s="615"/>
      <c r="AD225" s="615"/>
      <c r="AE225" s="615"/>
      <c r="AF225" s="615"/>
      <c r="AG225" s="615"/>
      <c r="AH225" s="615"/>
      <c r="AI225" s="615"/>
      <c r="AJ225" s="1120"/>
    </row>
    <row r="226" spans="1:52" ht="4.5" customHeight="1">
      <c r="A226" s="484"/>
      <c r="B226" s="566"/>
      <c r="C226" s="566"/>
      <c r="D226" s="566"/>
      <c r="E226" s="566"/>
      <c r="F226" s="566"/>
      <c r="G226" s="566"/>
      <c r="H226" s="566"/>
      <c r="I226" s="566"/>
      <c r="J226" s="566"/>
      <c r="K226" s="566"/>
      <c r="L226" s="566"/>
      <c r="M226" s="566"/>
      <c r="N226" s="566"/>
      <c r="O226" s="566"/>
      <c r="P226" s="566"/>
      <c r="Q226" s="566"/>
      <c r="R226" s="566"/>
      <c r="S226" s="566"/>
      <c r="T226" s="566"/>
      <c r="U226" s="566"/>
      <c r="V226" s="566"/>
      <c r="W226" s="566"/>
      <c r="X226" s="566"/>
      <c r="Y226" s="566"/>
      <c r="Z226" s="566"/>
      <c r="AA226" s="566"/>
      <c r="AB226" s="566"/>
      <c r="AC226" s="566"/>
      <c r="AD226" s="566"/>
      <c r="AE226" s="566"/>
      <c r="AF226" s="566"/>
      <c r="AG226" s="566"/>
      <c r="AH226" s="566"/>
      <c r="AI226" s="566"/>
      <c r="AJ226" s="566"/>
      <c r="AK226" s="1131"/>
    </row>
    <row r="227" spans="1:52" ht="31.5" customHeight="1">
      <c r="A227" s="485"/>
      <c r="B227" s="567" t="s">
        <v>163</v>
      </c>
      <c r="C227" s="567"/>
      <c r="D227" s="567"/>
      <c r="E227" s="567"/>
      <c r="F227" s="567"/>
      <c r="G227" s="567"/>
      <c r="H227" s="567"/>
      <c r="I227" s="567"/>
      <c r="J227" s="567"/>
      <c r="K227" s="567"/>
      <c r="L227" s="567"/>
      <c r="M227" s="567"/>
      <c r="N227" s="567"/>
      <c r="O227" s="567"/>
      <c r="P227" s="567"/>
      <c r="Q227" s="567"/>
      <c r="R227" s="567"/>
      <c r="S227" s="567"/>
      <c r="T227" s="567"/>
      <c r="U227" s="567"/>
      <c r="V227" s="567"/>
      <c r="W227" s="567"/>
      <c r="X227" s="567"/>
      <c r="Y227" s="567"/>
      <c r="Z227" s="567"/>
      <c r="AA227" s="567"/>
      <c r="AB227" s="567"/>
      <c r="AC227" s="567"/>
      <c r="AD227" s="567"/>
      <c r="AE227" s="567"/>
      <c r="AF227" s="567"/>
      <c r="AG227" s="567"/>
      <c r="AH227" s="567"/>
      <c r="AI227" s="567"/>
      <c r="AJ227" s="567"/>
      <c r="AK227" s="1132"/>
    </row>
    <row r="228" spans="1:52" ht="3" customHeight="1">
      <c r="A228" s="485"/>
      <c r="B228" s="559"/>
      <c r="C228" s="482"/>
      <c r="D228" s="482"/>
      <c r="E228" s="482"/>
      <c r="F228" s="482"/>
      <c r="G228" s="482"/>
      <c r="H228" s="482"/>
      <c r="I228" s="482"/>
      <c r="J228" s="482"/>
      <c r="K228" s="482"/>
      <c r="L228" s="482"/>
      <c r="M228" s="482"/>
      <c r="N228" s="482"/>
      <c r="O228" s="482"/>
      <c r="P228" s="482"/>
      <c r="Q228" s="482"/>
      <c r="R228" s="482"/>
      <c r="S228" s="482"/>
      <c r="T228" s="482"/>
      <c r="U228" s="482"/>
      <c r="V228" s="482"/>
      <c r="W228" s="482"/>
      <c r="X228" s="482"/>
      <c r="Y228" s="482"/>
      <c r="Z228" s="482"/>
      <c r="AA228" s="482"/>
      <c r="AB228" s="482"/>
      <c r="AC228" s="482"/>
      <c r="AD228" s="482"/>
      <c r="AE228" s="482"/>
      <c r="AF228" s="482"/>
      <c r="AG228" s="482"/>
      <c r="AH228" s="482"/>
      <c r="AI228" s="482"/>
      <c r="AJ228" s="482"/>
      <c r="AK228" s="1133"/>
      <c r="AM228" s="399"/>
      <c r="AN228" s="399"/>
      <c r="AO228" s="399"/>
      <c r="AP228" s="399"/>
      <c r="AQ228" s="399"/>
      <c r="AR228" s="399"/>
      <c r="AS228" s="399"/>
      <c r="AT228" s="399"/>
      <c r="AU228" s="399"/>
      <c r="AV228" s="399"/>
      <c r="AW228" s="399"/>
      <c r="AX228" s="399"/>
      <c r="AY228" s="399"/>
      <c r="AZ228" s="399"/>
    </row>
    <row r="229" spans="1:52" s="399" customFormat="1" ht="13.5" customHeight="1">
      <c r="A229" s="486"/>
      <c r="B229" s="568" t="s">
        <v>76</v>
      </c>
      <c r="C229" s="568"/>
      <c r="D229" s="649">
        <v>4</v>
      </c>
      <c r="E229" s="690"/>
      <c r="F229" s="568" t="s">
        <v>5</v>
      </c>
      <c r="G229" s="649" t="s">
        <v>462</v>
      </c>
      <c r="H229" s="690"/>
      <c r="I229" s="568" t="s">
        <v>1</v>
      </c>
      <c r="J229" s="649" t="s">
        <v>462</v>
      </c>
      <c r="K229" s="690"/>
      <c r="L229" s="568" t="s">
        <v>25</v>
      </c>
      <c r="M229" s="789"/>
      <c r="N229" s="807" t="s">
        <v>27</v>
      </c>
      <c r="O229" s="807"/>
      <c r="P229" s="807"/>
      <c r="Q229" s="848" t="str">
        <f>IF(G9="","",G9)</f>
        <v>○○ケアサービス</v>
      </c>
      <c r="R229" s="848"/>
      <c r="S229" s="848"/>
      <c r="T229" s="848"/>
      <c r="U229" s="848"/>
      <c r="V229" s="848"/>
      <c r="W229" s="848"/>
      <c r="X229" s="848"/>
      <c r="Y229" s="848"/>
      <c r="Z229" s="848"/>
      <c r="AA229" s="848"/>
      <c r="AB229" s="848"/>
      <c r="AC229" s="848"/>
      <c r="AD229" s="848"/>
      <c r="AE229" s="848"/>
      <c r="AF229" s="848"/>
      <c r="AG229" s="848"/>
      <c r="AH229" s="848"/>
      <c r="AI229" s="848"/>
      <c r="AJ229" s="848"/>
      <c r="AK229" s="1134"/>
    </row>
    <row r="230" spans="1:52" s="399" customFormat="1" ht="13.5" customHeight="1">
      <c r="A230" s="487"/>
      <c r="B230" s="569"/>
      <c r="C230" s="616"/>
      <c r="D230" s="616"/>
      <c r="E230" s="616"/>
      <c r="F230" s="616"/>
      <c r="G230" s="616"/>
      <c r="H230" s="616"/>
      <c r="I230" s="616"/>
      <c r="J230" s="616"/>
      <c r="K230" s="616"/>
      <c r="L230" s="616"/>
      <c r="M230" s="616"/>
      <c r="N230" s="808" t="s">
        <v>151</v>
      </c>
      <c r="O230" s="808"/>
      <c r="P230" s="808"/>
      <c r="Q230" s="849" t="s">
        <v>152</v>
      </c>
      <c r="R230" s="849"/>
      <c r="S230" s="877" t="s">
        <v>468</v>
      </c>
      <c r="T230" s="877"/>
      <c r="U230" s="877"/>
      <c r="V230" s="877"/>
      <c r="W230" s="877"/>
      <c r="X230" s="952" t="s">
        <v>155</v>
      </c>
      <c r="Y230" s="952"/>
      <c r="Z230" s="877" t="s">
        <v>484</v>
      </c>
      <c r="AA230" s="877"/>
      <c r="AB230" s="877"/>
      <c r="AC230" s="877"/>
      <c r="AD230" s="877"/>
      <c r="AE230" s="877"/>
      <c r="AF230" s="877"/>
      <c r="AG230" s="877"/>
      <c r="AH230" s="877"/>
      <c r="AI230" s="1040"/>
      <c r="AJ230" s="1040"/>
      <c r="AK230" s="1134"/>
    </row>
    <row r="231" spans="1:52" s="399" customFormat="1" ht="2.25" customHeight="1">
      <c r="A231" s="488"/>
      <c r="B231" s="570"/>
      <c r="C231" s="617"/>
      <c r="D231" s="617"/>
      <c r="E231" s="617"/>
      <c r="F231" s="617"/>
      <c r="G231" s="617"/>
      <c r="H231" s="617"/>
      <c r="I231" s="617"/>
      <c r="J231" s="617"/>
      <c r="K231" s="617"/>
      <c r="L231" s="617"/>
      <c r="M231" s="617"/>
      <c r="N231" s="617"/>
      <c r="O231" s="617"/>
      <c r="P231" s="570"/>
      <c r="Q231" s="850"/>
      <c r="R231" s="861"/>
      <c r="S231" s="861"/>
      <c r="T231" s="861"/>
      <c r="U231" s="861"/>
      <c r="V231" s="861"/>
      <c r="W231" s="931"/>
      <c r="X231" s="931"/>
      <c r="Y231" s="931"/>
      <c r="Z231" s="931"/>
      <c r="AA231" s="931"/>
      <c r="AB231" s="931"/>
      <c r="AC231" s="931"/>
      <c r="AD231" s="931"/>
      <c r="AE231" s="931"/>
      <c r="AF231" s="931"/>
      <c r="AG231" s="931"/>
      <c r="AH231" s="931"/>
      <c r="AI231" s="1041"/>
      <c r="AJ231" s="1121"/>
      <c r="AK231" s="1135"/>
      <c r="AM231" s="150"/>
      <c r="AN231" s="150"/>
      <c r="AO231" s="150"/>
      <c r="AP231" s="150"/>
      <c r="AQ231" s="150"/>
      <c r="AR231" s="150"/>
      <c r="AS231" s="150"/>
      <c r="AT231" s="150"/>
      <c r="AU231" s="150"/>
      <c r="AV231" s="150"/>
      <c r="AW231" s="150"/>
      <c r="AX231" s="150"/>
      <c r="AY231" s="150"/>
      <c r="AZ231" s="150"/>
    </row>
    <row r="232" spans="1:52" ht="7.5" customHeight="1">
      <c r="A232" s="489"/>
      <c r="B232" s="571"/>
      <c r="C232" s="618"/>
      <c r="D232" s="618"/>
      <c r="E232" s="618"/>
      <c r="F232" s="618"/>
      <c r="G232" s="618"/>
      <c r="H232" s="618"/>
      <c r="I232" s="618"/>
      <c r="J232" s="618"/>
      <c r="K232" s="618"/>
      <c r="L232" s="618"/>
      <c r="M232" s="618"/>
      <c r="N232" s="618"/>
      <c r="O232" s="618"/>
      <c r="P232" s="618"/>
      <c r="Q232" s="618"/>
      <c r="R232" s="618"/>
      <c r="S232" s="618"/>
      <c r="T232" s="618"/>
      <c r="U232" s="618"/>
      <c r="V232" s="618"/>
      <c r="W232" s="618"/>
      <c r="X232" s="618"/>
      <c r="Y232" s="618"/>
      <c r="Z232" s="618"/>
      <c r="AA232" s="618"/>
      <c r="AB232" s="618"/>
      <c r="AC232" s="618"/>
      <c r="AD232" s="618"/>
      <c r="AE232" s="618"/>
      <c r="AF232" s="618"/>
      <c r="AG232" s="618"/>
      <c r="AH232" s="618"/>
      <c r="AI232" s="618"/>
      <c r="AJ232" s="489"/>
    </row>
    <row r="233" spans="1:52">
      <c r="B233" s="57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7">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88" header="0.51181102362204722" footer="0.35433070866141736"/>
  <pageSetup paperSize="9" fitToWidth="1" fitToHeight="0" orientation="portrait" usePrinterDefaults="1" r:id="rId1"/>
  <headerFooter alignWithMargins="0"/>
  <rowBreaks count="4" manualBreakCount="4">
    <brk id="51" max="37"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314</v>
      </c>
      <c r="B1" s="1209"/>
      <c r="C1" s="1209"/>
      <c r="D1" s="1209"/>
      <c r="E1" s="1209"/>
      <c r="F1" s="1209"/>
      <c r="G1" s="1209"/>
    </row>
    <row r="2" spans="1:13" s="1207" customFormat="1" ht="27.75" customHeight="1">
      <c r="A2" s="1210" t="s">
        <v>58</v>
      </c>
      <c r="B2" s="1216"/>
      <c r="C2" s="1222" t="s">
        <v>136</v>
      </c>
      <c r="D2" s="1227"/>
      <c r="E2" s="1227"/>
      <c r="F2" s="1227"/>
      <c r="G2" s="1238"/>
      <c r="H2" s="1241" t="s">
        <v>324</v>
      </c>
      <c r="I2" s="1242"/>
      <c r="J2" s="1242"/>
      <c r="K2" s="1242"/>
      <c r="L2" s="1251"/>
    </row>
    <row r="3" spans="1:13" ht="39" customHeight="1">
      <c r="A3" s="1211"/>
      <c r="B3" s="1217"/>
      <c r="C3" s="1223" t="s">
        <v>137</v>
      </c>
      <c r="D3" s="1228"/>
      <c r="E3" s="1228"/>
      <c r="F3" s="1228"/>
      <c r="G3" s="1239"/>
      <c r="H3" s="1223" t="s">
        <v>131</v>
      </c>
      <c r="I3" s="1239"/>
      <c r="J3" s="1246" t="s">
        <v>251</v>
      </c>
      <c r="K3" s="1216"/>
      <c r="L3" s="1252"/>
    </row>
    <row r="4" spans="1:13" ht="18" customHeight="1">
      <c r="A4" s="1212"/>
      <c r="B4" s="1218"/>
      <c r="C4" s="1223" t="s">
        <v>128</v>
      </c>
      <c r="D4" s="1228" t="s">
        <v>90</v>
      </c>
      <c r="E4" s="1228" t="s">
        <v>129</v>
      </c>
      <c r="F4" s="1228"/>
      <c r="G4" s="1239"/>
      <c r="H4" s="1223" t="s">
        <v>78</v>
      </c>
      <c r="I4" s="1239" t="s">
        <v>79</v>
      </c>
      <c r="J4" s="1247"/>
      <c r="K4" s="1218"/>
      <c r="L4" s="1253"/>
    </row>
    <row r="5" spans="1:13" ht="18" customHeight="1">
      <c r="A5" s="1213" t="s">
        <v>74</v>
      </c>
      <c r="B5" s="1219"/>
      <c r="C5" s="1224">
        <v>0.13700000000000001</v>
      </c>
      <c r="D5" s="1229">
        <v>0.1</v>
      </c>
      <c r="E5" s="1232">
        <v>5.5e-002</v>
      </c>
      <c r="F5" s="1235">
        <v>0</v>
      </c>
      <c r="G5" s="1235">
        <v>0</v>
      </c>
      <c r="H5" s="1224">
        <v>6.3e-002</v>
      </c>
      <c r="I5" s="1243">
        <v>4.2000000000000003e-002</v>
      </c>
      <c r="J5" s="1232" t="s">
        <v>337</v>
      </c>
      <c r="K5" s="1248" t="s">
        <v>108</v>
      </c>
      <c r="L5" s="1243" t="s">
        <v>263</v>
      </c>
      <c r="M5" s="1207" t="s">
        <v>276</v>
      </c>
    </row>
    <row r="6" spans="1:13" ht="18" customHeight="1">
      <c r="A6" s="1213" t="s">
        <v>55</v>
      </c>
      <c r="B6" s="1219"/>
      <c r="C6" s="1224">
        <v>0.13700000000000001</v>
      </c>
      <c r="D6" s="1229">
        <v>0.1</v>
      </c>
      <c r="E6" s="1232">
        <v>5.5e-002</v>
      </c>
      <c r="F6" s="1235">
        <v>0</v>
      </c>
      <c r="G6" s="1235">
        <v>0</v>
      </c>
      <c r="H6" s="1224">
        <v>6.3e-002</v>
      </c>
      <c r="I6" s="1243">
        <v>4.2000000000000003e-002</v>
      </c>
      <c r="J6" s="1232" t="s">
        <v>311</v>
      </c>
      <c r="K6" s="1248" t="s">
        <v>336</v>
      </c>
      <c r="L6" s="1243" t="s">
        <v>263</v>
      </c>
      <c r="M6" s="1207" t="s">
        <v>276</v>
      </c>
    </row>
    <row r="7" spans="1:13" ht="18" customHeight="1">
      <c r="A7" s="1213" t="s">
        <v>326</v>
      </c>
      <c r="B7" s="1219"/>
      <c r="C7" s="1224">
        <v>0.13700000000000001</v>
      </c>
      <c r="D7" s="1229">
        <v>0.1</v>
      </c>
      <c r="E7" s="1232">
        <v>5.5e-002</v>
      </c>
      <c r="F7" s="1235">
        <v>0</v>
      </c>
      <c r="G7" s="1235">
        <v>0</v>
      </c>
      <c r="H7" s="1224">
        <v>6.3e-002</v>
      </c>
      <c r="I7" s="1243">
        <v>4.2000000000000003e-002</v>
      </c>
      <c r="J7" s="1232" t="s">
        <v>311</v>
      </c>
      <c r="K7" s="1248" t="s">
        <v>336</v>
      </c>
      <c r="L7" s="1243" t="s">
        <v>263</v>
      </c>
      <c r="M7" s="1207" t="s">
        <v>276</v>
      </c>
    </row>
    <row r="8" spans="1:13" ht="18" customHeight="1">
      <c r="A8" s="1213" t="s">
        <v>392</v>
      </c>
      <c r="B8" s="1219"/>
      <c r="C8" s="1224">
        <v>5.8000000000000003e-002</v>
      </c>
      <c r="D8" s="1229">
        <v>4.2000000000000003e-002</v>
      </c>
      <c r="E8" s="1232">
        <v>2.3e-002</v>
      </c>
      <c r="F8" s="1235">
        <v>0</v>
      </c>
      <c r="G8" s="1235">
        <v>0</v>
      </c>
      <c r="H8" s="1224">
        <v>2.1000000000000001e-002</v>
      </c>
      <c r="I8" s="1243">
        <v>1.4999999999999999e-002</v>
      </c>
      <c r="J8" s="1232" t="s">
        <v>311</v>
      </c>
      <c r="K8" s="1248" t="s">
        <v>336</v>
      </c>
      <c r="L8" s="1243" t="s">
        <v>263</v>
      </c>
      <c r="M8" s="1207" t="s">
        <v>276</v>
      </c>
    </row>
    <row r="9" spans="1:13" ht="18" customHeight="1">
      <c r="A9" s="1213" t="s">
        <v>4</v>
      </c>
      <c r="B9" s="1219"/>
      <c r="C9" s="1224">
        <v>5.8999999999999997e-002</v>
      </c>
      <c r="D9" s="1229">
        <v>4.2999999999999997e-002</v>
      </c>
      <c r="E9" s="1232">
        <v>2.3e-002</v>
      </c>
      <c r="F9" s="1235">
        <v>0</v>
      </c>
      <c r="G9" s="1235">
        <v>0</v>
      </c>
      <c r="H9" s="1224">
        <v>1.2e-002</v>
      </c>
      <c r="I9" s="1243">
        <v>1.e-002</v>
      </c>
      <c r="J9" s="1232" t="s">
        <v>311</v>
      </c>
      <c r="K9" s="1248" t="s">
        <v>336</v>
      </c>
      <c r="L9" s="1243" t="s">
        <v>263</v>
      </c>
      <c r="M9" s="1207" t="s">
        <v>276</v>
      </c>
    </row>
    <row r="10" spans="1:13" ht="18" customHeight="1">
      <c r="A10" s="1213" t="s">
        <v>57</v>
      </c>
      <c r="B10" s="1219"/>
      <c r="C10" s="1224">
        <v>5.8999999999999997e-002</v>
      </c>
      <c r="D10" s="1229">
        <v>4.2999999999999997e-002</v>
      </c>
      <c r="E10" s="1232">
        <v>2.3e-002</v>
      </c>
      <c r="F10" s="1235">
        <v>0</v>
      </c>
      <c r="G10" s="1235">
        <v>0</v>
      </c>
      <c r="H10" s="1224">
        <v>1.2e-002</v>
      </c>
      <c r="I10" s="1243">
        <v>1.e-002</v>
      </c>
      <c r="J10" s="1232" t="s">
        <v>311</v>
      </c>
      <c r="K10" s="1248" t="s">
        <v>336</v>
      </c>
      <c r="L10" s="1243" t="s">
        <v>187</v>
      </c>
      <c r="M10" s="1207" t="s">
        <v>276</v>
      </c>
    </row>
    <row r="11" spans="1:13" ht="18" customHeight="1">
      <c r="A11" s="1213" t="s">
        <v>395</v>
      </c>
      <c r="B11" s="1219"/>
      <c r="C11" s="1224">
        <v>4.7e-002</v>
      </c>
      <c r="D11" s="1229">
        <v>3.4000000000000002e-002</v>
      </c>
      <c r="E11" s="1232">
        <v>1.9e-002</v>
      </c>
      <c r="F11" s="1235">
        <v>0</v>
      </c>
      <c r="G11" s="1235">
        <v>0</v>
      </c>
      <c r="H11" s="1224">
        <v>2.e-002</v>
      </c>
      <c r="I11" s="1243">
        <v>1.7000000000000001e-002</v>
      </c>
      <c r="J11" s="1232" t="s">
        <v>311</v>
      </c>
      <c r="K11" s="1248" t="s">
        <v>336</v>
      </c>
      <c r="L11" s="1243" t="s">
        <v>263</v>
      </c>
      <c r="M11" s="1207" t="s">
        <v>276</v>
      </c>
    </row>
    <row r="12" spans="1:13" ht="18" customHeight="1">
      <c r="A12" s="1213" t="s">
        <v>396</v>
      </c>
      <c r="B12" s="1219"/>
      <c r="C12" s="1224">
        <v>8.2000000000000003e-002</v>
      </c>
      <c r="D12" s="1229">
        <v>6.e-002</v>
      </c>
      <c r="E12" s="1232">
        <v>3.3000000000000002e-002</v>
      </c>
      <c r="F12" s="1235">
        <v>0</v>
      </c>
      <c r="G12" s="1235">
        <v>0</v>
      </c>
      <c r="H12" s="1224">
        <v>1.7999999999999999e-002</v>
      </c>
      <c r="I12" s="1243">
        <v>1.2e-002</v>
      </c>
      <c r="J12" s="1232" t="s">
        <v>311</v>
      </c>
      <c r="K12" s="1248" t="s">
        <v>336</v>
      </c>
      <c r="L12" s="1243" t="s">
        <v>291</v>
      </c>
      <c r="M12" s="1207" t="s">
        <v>276</v>
      </c>
    </row>
    <row r="13" spans="1:13" ht="18" customHeight="1">
      <c r="A13" s="1213" t="s">
        <v>59</v>
      </c>
      <c r="B13" s="1219"/>
      <c r="C13" s="1224">
        <v>8.2000000000000003e-002</v>
      </c>
      <c r="D13" s="1229">
        <v>6.e-002</v>
      </c>
      <c r="E13" s="1232">
        <v>3.3000000000000002e-002</v>
      </c>
      <c r="F13" s="1235">
        <v>0</v>
      </c>
      <c r="G13" s="1235">
        <v>0</v>
      </c>
      <c r="H13" s="1224">
        <v>1.7999999999999999e-002</v>
      </c>
      <c r="I13" s="1243">
        <v>1.2e-002</v>
      </c>
      <c r="J13" s="1232" t="s">
        <v>311</v>
      </c>
      <c r="K13" s="1248" t="s">
        <v>336</v>
      </c>
      <c r="L13" s="1243" t="s">
        <v>291</v>
      </c>
      <c r="M13" s="1207" t="s">
        <v>276</v>
      </c>
    </row>
    <row r="14" spans="1:13" ht="18" customHeight="1">
      <c r="A14" s="1213" t="s">
        <v>309</v>
      </c>
      <c r="B14" s="1219"/>
      <c r="C14" s="1224">
        <v>0.104</v>
      </c>
      <c r="D14" s="1229">
        <v>7.5999999999999998e-002</v>
      </c>
      <c r="E14" s="1232">
        <v>4.2000000000000003e-002</v>
      </c>
      <c r="F14" s="1235">
        <v>0</v>
      </c>
      <c r="G14" s="1235">
        <v>0</v>
      </c>
      <c r="H14" s="1224">
        <v>3.1e-002</v>
      </c>
      <c r="I14" s="1243">
        <v>2.4e-002</v>
      </c>
      <c r="J14" s="1232" t="s">
        <v>311</v>
      </c>
      <c r="K14" s="1248" t="s">
        <v>336</v>
      </c>
      <c r="L14" s="1243" t="s">
        <v>263</v>
      </c>
      <c r="M14" s="1207" t="s">
        <v>276</v>
      </c>
    </row>
    <row r="15" spans="1:13" ht="18" customHeight="1">
      <c r="A15" s="1213" t="s">
        <v>254</v>
      </c>
      <c r="B15" s="1219"/>
      <c r="C15" s="1224">
        <v>0.10199999999999999</v>
      </c>
      <c r="D15" s="1229">
        <v>7.3999999999999996e-002</v>
      </c>
      <c r="E15" s="1232">
        <v>4.1000000000000002e-002</v>
      </c>
      <c r="F15" s="1235">
        <v>0</v>
      </c>
      <c r="G15" s="1235">
        <v>0</v>
      </c>
      <c r="H15" s="1224">
        <v>1.4999999999999999e-002</v>
      </c>
      <c r="I15" s="1243">
        <v>1.2e-002</v>
      </c>
      <c r="J15" s="1232" t="s">
        <v>311</v>
      </c>
      <c r="K15" s="1248" t="s">
        <v>336</v>
      </c>
      <c r="L15" s="1243" t="s">
        <v>263</v>
      </c>
      <c r="M15" s="1207" t="s">
        <v>276</v>
      </c>
    </row>
    <row r="16" spans="1:13" ht="18" customHeight="1">
      <c r="A16" s="1213" t="s">
        <v>61</v>
      </c>
      <c r="B16" s="1219"/>
      <c r="C16" s="1224">
        <v>0.10199999999999999</v>
      </c>
      <c r="D16" s="1229">
        <v>7.3999999999999996e-002</v>
      </c>
      <c r="E16" s="1232">
        <v>4.1000000000000002e-002</v>
      </c>
      <c r="F16" s="1235">
        <v>0</v>
      </c>
      <c r="G16" s="1235">
        <v>0</v>
      </c>
      <c r="H16" s="1224">
        <v>1.4999999999999999e-002</v>
      </c>
      <c r="I16" s="1243">
        <v>1.2e-002</v>
      </c>
      <c r="J16" s="1232" t="s">
        <v>311</v>
      </c>
      <c r="K16" s="1248" t="s">
        <v>336</v>
      </c>
      <c r="L16" s="1243" t="s">
        <v>263</v>
      </c>
      <c r="M16" s="1207" t="s">
        <v>276</v>
      </c>
    </row>
    <row r="17" spans="1:13" ht="18" customHeight="1">
      <c r="A17" s="1213" t="s">
        <v>397</v>
      </c>
      <c r="B17" s="1219"/>
      <c r="C17" s="1224">
        <v>0.111</v>
      </c>
      <c r="D17" s="1229">
        <v>8.1000000000000003e-002</v>
      </c>
      <c r="E17" s="1232">
        <v>4.4999999999999998e-002</v>
      </c>
      <c r="F17" s="1235">
        <v>0</v>
      </c>
      <c r="G17" s="1235">
        <v>0</v>
      </c>
      <c r="H17" s="1224">
        <v>3.1e-002</v>
      </c>
      <c r="I17" s="1243">
        <v>2.3e-002</v>
      </c>
      <c r="J17" s="1232" t="s">
        <v>311</v>
      </c>
      <c r="K17" s="1248" t="s">
        <v>336</v>
      </c>
      <c r="L17" s="1243" t="s">
        <v>263</v>
      </c>
      <c r="M17" s="1207" t="s">
        <v>276</v>
      </c>
    </row>
    <row r="18" spans="1:13" ht="18" customHeight="1">
      <c r="A18" s="1213" t="s">
        <v>38</v>
      </c>
      <c r="B18" s="1219"/>
      <c r="C18" s="1224">
        <v>8.3000000000000004e-002</v>
      </c>
      <c r="D18" s="1229">
        <v>6.e-002</v>
      </c>
      <c r="E18" s="1232">
        <v>3.3000000000000002e-002</v>
      </c>
      <c r="F18" s="1235">
        <v>0</v>
      </c>
      <c r="G18" s="1235">
        <v>0</v>
      </c>
      <c r="H18" s="1224">
        <v>2.7e-002</v>
      </c>
      <c r="I18" s="1243">
        <v>2.3e-002</v>
      </c>
      <c r="J18" s="1232" t="s">
        <v>311</v>
      </c>
      <c r="K18" s="1248" t="s">
        <v>336</v>
      </c>
      <c r="L18" s="1243" t="s">
        <v>150</v>
      </c>
      <c r="M18" s="1207" t="s">
        <v>276</v>
      </c>
    </row>
    <row r="19" spans="1:13" ht="18" customHeight="1">
      <c r="A19" s="1213" t="s">
        <v>60</v>
      </c>
      <c r="B19" s="1219"/>
      <c r="C19" s="1224">
        <v>8.3000000000000004e-002</v>
      </c>
      <c r="D19" s="1229">
        <v>6.e-002</v>
      </c>
      <c r="E19" s="1232">
        <v>3.3000000000000002e-002</v>
      </c>
      <c r="F19" s="1235">
        <v>0</v>
      </c>
      <c r="G19" s="1235">
        <v>0</v>
      </c>
      <c r="H19" s="1224">
        <v>2.7e-002</v>
      </c>
      <c r="I19" s="1243">
        <v>2.3e-002</v>
      </c>
      <c r="J19" s="1232" t="s">
        <v>311</v>
      </c>
      <c r="K19" s="1248" t="s">
        <v>336</v>
      </c>
      <c r="L19" s="1243" t="s">
        <v>150</v>
      </c>
      <c r="M19" s="1207" t="s">
        <v>276</v>
      </c>
    </row>
    <row r="20" spans="1:13" ht="27.75" customHeight="1">
      <c r="A20" s="1213" t="s">
        <v>387</v>
      </c>
      <c r="B20" s="1219"/>
      <c r="C20" s="1224">
        <v>8.3000000000000004e-002</v>
      </c>
      <c r="D20" s="1229">
        <v>6.e-002</v>
      </c>
      <c r="E20" s="1232">
        <v>3.3000000000000002e-002</v>
      </c>
      <c r="F20" s="1235">
        <v>0</v>
      </c>
      <c r="G20" s="1235">
        <v>0</v>
      </c>
      <c r="H20" s="1224">
        <v>2.7e-002</v>
      </c>
      <c r="I20" s="1243">
        <v>2.3e-002</v>
      </c>
      <c r="J20" s="1232" t="s">
        <v>311</v>
      </c>
      <c r="K20" s="1248" t="s">
        <v>336</v>
      </c>
      <c r="L20" s="1243" t="s">
        <v>100</v>
      </c>
      <c r="M20" s="1207" t="s">
        <v>276</v>
      </c>
    </row>
    <row r="21" spans="1:13" ht="18" customHeight="1">
      <c r="A21" s="1213" t="s">
        <v>63</v>
      </c>
      <c r="B21" s="1219"/>
      <c r="C21" s="1224">
        <v>3.9e-002</v>
      </c>
      <c r="D21" s="1229">
        <v>2.9000000000000001e-002</v>
      </c>
      <c r="E21" s="1232">
        <v>1.6e-002</v>
      </c>
      <c r="F21" s="1235">
        <v>0</v>
      </c>
      <c r="G21" s="1235">
        <v>0</v>
      </c>
      <c r="H21" s="1224">
        <v>2.1000000000000001e-002</v>
      </c>
      <c r="I21" s="1243">
        <v>1.7000000000000001e-002</v>
      </c>
      <c r="J21" s="1232" t="s">
        <v>311</v>
      </c>
      <c r="K21" s="1248" t="s">
        <v>336</v>
      </c>
      <c r="L21" s="1243" t="s">
        <v>263</v>
      </c>
      <c r="M21" s="1207" t="s">
        <v>276</v>
      </c>
    </row>
    <row r="22" spans="1:13" ht="29.25" customHeight="1">
      <c r="A22" s="1213" t="s">
        <v>145</v>
      </c>
      <c r="B22" s="1219"/>
      <c r="C22" s="1224">
        <v>3.9e-002</v>
      </c>
      <c r="D22" s="1229">
        <v>2.9000000000000001e-002</v>
      </c>
      <c r="E22" s="1232">
        <v>1.6e-002</v>
      </c>
      <c r="F22" s="1235">
        <v>0</v>
      </c>
      <c r="G22" s="1235">
        <v>0</v>
      </c>
      <c r="H22" s="1224">
        <v>2.1000000000000001e-002</v>
      </c>
      <c r="I22" s="1243">
        <v>1.7000000000000001e-002</v>
      </c>
      <c r="J22" s="1232" t="s">
        <v>311</v>
      </c>
      <c r="K22" s="1248" t="s">
        <v>336</v>
      </c>
      <c r="L22" s="1243" t="s">
        <v>367</v>
      </c>
      <c r="M22" s="1207" t="s">
        <v>276</v>
      </c>
    </row>
    <row r="23" spans="1:13" ht="18" customHeight="1">
      <c r="A23" s="1213" t="s">
        <v>65</v>
      </c>
      <c r="B23" s="1219"/>
      <c r="C23" s="1224">
        <v>2.5999999999999999e-002</v>
      </c>
      <c r="D23" s="1229">
        <v>1.9e-002</v>
      </c>
      <c r="E23" s="1232">
        <v>1.e-002</v>
      </c>
      <c r="F23" s="1235">
        <v>0</v>
      </c>
      <c r="G23" s="1235">
        <v>0</v>
      </c>
      <c r="H23" s="1224">
        <v>1.4999999999999999e-002</v>
      </c>
      <c r="I23" s="1243">
        <v>1.0999999999999999e-002</v>
      </c>
      <c r="J23" s="1232" t="s">
        <v>311</v>
      </c>
      <c r="K23" s="1248" t="s">
        <v>336</v>
      </c>
      <c r="L23" s="1243" t="s">
        <v>263</v>
      </c>
      <c r="M23" s="1207" t="s">
        <v>276</v>
      </c>
    </row>
    <row r="24" spans="1:13" ht="27.75" customHeight="1">
      <c r="A24" s="1213" t="s">
        <v>180</v>
      </c>
      <c r="B24" s="1219"/>
      <c r="C24" s="1224">
        <v>2.5999999999999999e-002</v>
      </c>
      <c r="D24" s="1229">
        <v>1.9e-002</v>
      </c>
      <c r="E24" s="1232">
        <v>1.e-002</v>
      </c>
      <c r="F24" s="1235">
        <v>0</v>
      </c>
      <c r="G24" s="1235">
        <v>0</v>
      </c>
      <c r="H24" s="1224">
        <v>1.4999999999999999e-002</v>
      </c>
      <c r="I24" s="1243">
        <v>1.0999999999999999e-002</v>
      </c>
      <c r="J24" s="1232" t="s">
        <v>311</v>
      </c>
      <c r="K24" s="1248" t="s">
        <v>336</v>
      </c>
      <c r="L24" s="1243" t="s">
        <v>367</v>
      </c>
      <c r="M24" s="1207" t="s">
        <v>276</v>
      </c>
    </row>
    <row r="25" spans="1:13" ht="18" customHeight="1">
      <c r="A25" s="1213" t="s">
        <v>18</v>
      </c>
      <c r="B25" s="1219"/>
      <c r="C25" s="1224">
        <v>2.5999999999999999e-002</v>
      </c>
      <c r="D25" s="1229">
        <v>1.9e-002</v>
      </c>
      <c r="E25" s="1232">
        <v>1.e-002</v>
      </c>
      <c r="F25" s="1235">
        <v>0</v>
      </c>
      <c r="G25" s="1235">
        <v>0</v>
      </c>
      <c r="H25" s="1224">
        <v>1.4999999999999999e-002</v>
      </c>
      <c r="I25" s="1243">
        <v>1.0999999999999999e-002</v>
      </c>
      <c r="J25" s="1232" t="s">
        <v>311</v>
      </c>
      <c r="K25" s="1248" t="s">
        <v>336</v>
      </c>
      <c r="L25" s="1243" t="s">
        <v>263</v>
      </c>
      <c r="M25" s="1207" t="s">
        <v>276</v>
      </c>
    </row>
    <row r="26" spans="1:13" s="1207" customFormat="1" ht="27.75" customHeight="1">
      <c r="A26" s="1214" t="s">
        <v>132</v>
      </c>
      <c r="B26" s="1220"/>
      <c r="C26" s="1225">
        <v>2.5999999999999999e-002</v>
      </c>
      <c r="D26" s="1230">
        <v>1.9e-002</v>
      </c>
      <c r="E26" s="1233">
        <v>1.e-002</v>
      </c>
      <c r="F26" s="1235">
        <v>0</v>
      </c>
      <c r="G26" s="1235">
        <v>0</v>
      </c>
      <c r="H26" s="1225">
        <v>1.4999999999999999e-002</v>
      </c>
      <c r="I26" s="1244">
        <v>1.0999999999999999e-002</v>
      </c>
      <c r="J26" s="1233" t="s">
        <v>311</v>
      </c>
      <c r="K26" s="1249" t="s">
        <v>336</v>
      </c>
      <c r="L26" s="1244" t="s">
        <v>100</v>
      </c>
      <c r="M26" s="1207" t="s">
        <v>276</v>
      </c>
    </row>
    <row r="27" spans="1:13" s="1207" customFormat="1" ht="28.5" customHeight="1">
      <c r="A27" s="1215" t="s">
        <v>379</v>
      </c>
      <c r="B27" s="1221"/>
      <c r="C27" s="1226">
        <v>0.13700000000000001</v>
      </c>
      <c r="D27" s="1231">
        <v>0.1</v>
      </c>
      <c r="E27" s="1234">
        <v>5.5e-002</v>
      </c>
      <c r="F27" s="1236">
        <v>0</v>
      </c>
      <c r="G27" s="1236">
        <v>0</v>
      </c>
      <c r="H27" s="1226">
        <v>6.3e-002</v>
      </c>
      <c r="I27" s="1245">
        <v>4.2000000000000003e-002</v>
      </c>
      <c r="J27" s="1234" t="s">
        <v>160</v>
      </c>
      <c r="K27" s="1250" t="s">
        <v>154</v>
      </c>
      <c r="L27" s="1245" t="s">
        <v>366</v>
      </c>
      <c r="M27" s="1207" t="s">
        <v>276</v>
      </c>
    </row>
    <row r="28" spans="1:13" ht="18" customHeight="1">
      <c r="A28" s="1214" t="s">
        <v>380</v>
      </c>
      <c r="B28" s="1220"/>
      <c r="C28" s="1225">
        <v>5.8999999999999997e-002</v>
      </c>
      <c r="D28" s="1230">
        <v>4.2999999999999997e-002</v>
      </c>
      <c r="E28" s="1233">
        <v>2.3e-002</v>
      </c>
      <c r="F28" s="1237">
        <v>0</v>
      </c>
      <c r="G28" s="1237">
        <v>0</v>
      </c>
      <c r="H28" s="1225">
        <v>1.2e-002</v>
      </c>
      <c r="I28" s="1244">
        <v>1.e-002</v>
      </c>
      <c r="J28" s="1233" t="s">
        <v>322</v>
      </c>
      <c r="K28" s="1249" t="s">
        <v>369</v>
      </c>
      <c r="L28" s="1244" t="s">
        <v>368</v>
      </c>
      <c r="M28" s="1207" t="s">
        <v>276</v>
      </c>
    </row>
    <row r="29" spans="1:13" s="1207" customFormat="1" ht="18" customHeight="1">
      <c r="A29" s="1213" t="s">
        <v>388</v>
      </c>
      <c r="B29" s="1219"/>
      <c r="C29" s="1224">
        <v>5.8000000000000003e-002</v>
      </c>
      <c r="D29" s="1229">
        <v>4.2000000000000003e-002</v>
      </c>
      <c r="E29" s="1232">
        <v>2.3e-002</v>
      </c>
      <c r="F29" s="1235">
        <v>0</v>
      </c>
      <c r="G29" s="1235">
        <v>0</v>
      </c>
      <c r="H29" s="1224">
        <v>2.1000000000000001e-002</v>
      </c>
      <c r="I29" s="1243">
        <v>1.4999999999999999e-002</v>
      </c>
      <c r="J29" s="1232" t="s">
        <v>311</v>
      </c>
      <c r="K29" s="1248" t="s">
        <v>336</v>
      </c>
      <c r="L29" s="1243" t="s">
        <v>263</v>
      </c>
      <c r="M29" s="1207" t="s">
        <v>276</v>
      </c>
    </row>
    <row r="30" spans="1:13" s="1207" customFormat="1" ht="18" customHeight="1">
      <c r="A30" s="1213" t="s">
        <v>389</v>
      </c>
      <c r="B30" s="1219"/>
      <c r="C30" s="1224">
        <v>4.7e-002</v>
      </c>
      <c r="D30" s="1229">
        <v>3.4000000000000002e-002</v>
      </c>
      <c r="E30" s="1232">
        <v>1.9e-002</v>
      </c>
      <c r="F30" s="1235">
        <v>0</v>
      </c>
      <c r="G30" s="1235">
        <v>0</v>
      </c>
      <c r="H30" s="1224">
        <v>2.e-002</v>
      </c>
      <c r="I30" s="1243">
        <v>1.7000000000000001e-002</v>
      </c>
      <c r="J30" s="1232" t="s">
        <v>311</v>
      </c>
      <c r="K30" s="1248" t="s">
        <v>336</v>
      </c>
      <c r="L30" s="1243" t="s">
        <v>263</v>
      </c>
      <c r="M30" s="1207" t="s">
        <v>276</v>
      </c>
    </row>
    <row r="31" spans="1:13" s="1207" customFormat="1" ht="18" customHeight="1">
      <c r="A31" s="1213" t="s">
        <v>93</v>
      </c>
      <c r="B31" s="1219"/>
      <c r="C31" s="1224">
        <v>8.2000000000000003e-002</v>
      </c>
      <c r="D31" s="1229">
        <v>6.e-002</v>
      </c>
      <c r="E31" s="1232">
        <v>3.3000000000000002e-002</v>
      </c>
      <c r="F31" s="1235">
        <v>0</v>
      </c>
      <c r="G31" s="1235">
        <v>0</v>
      </c>
      <c r="H31" s="1224">
        <v>1.7999999999999999e-002</v>
      </c>
      <c r="I31" s="1243">
        <v>1.2e-002</v>
      </c>
      <c r="J31" s="1232" t="s">
        <v>311</v>
      </c>
      <c r="K31" s="1248" t="s">
        <v>336</v>
      </c>
      <c r="L31" s="1243" t="s">
        <v>263</v>
      </c>
      <c r="M31" s="1207" t="s">
        <v>276</v>
      </c>
    </row>
    <row r="32" spans="1:13" s="1207" customFormat="1" ht="18" customHeight="1">
      <c r="A32" s="1213" t="s">
        <v>271</v>
      </c>
      <c r="B32" s="1219"/>
      <c r="C32" s="1224">
        <v>0.104</v>
      </c>
      <c r="D32" s="1229">
        <v>7.5999999999999998e-002</v>
      </c>
      <c r="E32" s="1232">
        <v>4.2000000000000003e-002</v>
      </c>
      <c r="F32" s="1235">
        <v>0</v>
      </c>
      <c r="G32" s="1235">
        <v>0</v>
      </c>
      <c r="H32" s="1224">
        <v>3.1e-002</v>
      </c>
      <c r="I32" s="1243">
        <v>2.4e-002</v>
      </c>
      <c r="J32" s="1232" t="s">
        <v>311</v>
      </c>
      <c r="K32" s="1248" t="s">
        <v>336</v>
      </c>
      <c r="L32" s="1243" t="s">
        <v>263</v>
      </c>
      <c r="M32" s="1207" t="s">
        <v>276</v>
      </c>
    </row>
    <row r="33" spans="1:13" s="1207" customFormat="1" ht="18" customHeight="1">
      <c r="A33" s="1213" t="s">
        <v>124</v>
      </c>
      <c r="B33" s="1219"/>
      <c r="C33" s="1224">
        <v>0.10199999999999999</v>
      </c>
      <c r="D33" s="1229">
        <v>7.3999999999999996e-002</v>
      </c>
      <c r="E33" s="1232">
        <v>4.1000000000000002e-002</v>
      </c>
      <c r="F33" s="1235">
        <v>0</v>
      </c>
      <c r="G33" s="1235">
        <v>0</v>
      </c>
      <c r="H33" s="1224">
        <v>1.4999999999999999e-002</v>
      </c>
      <c r="I33" s="1243">
        <v>1.2e-002</v>
      </c>
      <c r="J33" s="1232" t="s">
        <v>311</v>
      </c>
      <c r="K33" s="1248" t="s">
        <v>336</v>
      </c>
      <c r="L33" s="1243" t="s">
        <v>263</v>
      </c>
      <c r="M33" s="1207" t="s">
        <v>276</v>
      </c>
    </row>
    <row r="34" spans="1:13" s="1207" customFormat="1" ht="18" customHeight="1">
      <c r="A34" s="1213" t="s">
        <v>165</v>
      </c>
      <c r="B34" s="1219"/>
      <c r="C34" s="1224">
        <v>0.111</v>
      </c>
      <c r="D34" s="1229">
        <v>8.1000000000000003e-002</v>
      </c>
      <c r="E34" s="1232">
        <v>4.4999999999999998e-002</v>
      </c>
      <c r="F34" s="1235">
        <v>0</v>
      </c>
      <c r="G34" s="1235">
        <v>0</v>
      </c>
      <c r="H34" s="1224">
        <v>3.1e-002</v>
      </c>
      <c r="I34" s="1243">
        <v>2.3e-002</v>
      </c>
      <c r="J34" s="1232" t="s">
        <v>311</v>
      </c>
      <c r="K34" s="1248" t="s">
        <v>336</v>
      </c>
      <c r="L34" s="1243" t="s">
        <v>263</v>
      </c>
      <c r="M34" s="1207" t="s">
        <v>276</v>
      </c>
    </row>
    <row r="35" spans="1:13" s="1207" customFormat="1" ht="27.75" customHeight="1">
      <c r="A35" s="1213" t="s">
        <v>390</v>
      </c>
      <c r="B35" s="1219"/>
      <c r="C35" s="1224">
        <v>8.3000000000000004e-002</v>
      </c>
      <c r="D35" s="1229">
        <v>6.e-002</v>
      </c>
      <c r="E35" s="1232">
        <v>3.3000000000000002e-002</v>
      </c>
      <c r="F35" s="1235">
        <v>0</v>
      </c>
      <c r="G35" s="1235">
        <v>0</v>
      </c>
      <c r="H35" s="1224">
        <v>2.7e-002</v>
      </c>
      <c r="I35" s="1243">
        <v>2.3e-002</v>
      </c>
      <c r="J35" s="1232" t="s">
        <v>311</v>
      </c>
      <c r="K35" s="1248" t="s">
        <v>336</v>
      </c>
      <c r="L35" s="1243" t="s">
        <v>100</v>
      </c>
      <c r="M35" s="1207" t="s">
        <v>276</v>
      </c>
    </row>
    <row r="36" spans="1:13" s="1207" customFormat="1" ht="29.25" customHeight="1">
      <c r="A36" s="1213" t="s">
        <v>391</v>
      </c>
      <c r="B36" s="1219"/>
      <c r="C36" s="1224">
        <v>3.9e-002</v>
      </c>
      <c r="D36" s="1229">
        <v>2.9000000000000001e-002</v>
      </c>
      <c r="E36" s="1232">
        <v>1.6e-002</v>
      </c>
      <c r="F36" s="1235">
        <v>0</v>
      </c>
      <c r="G36" s="1235">
        <v>0</v>
      </c>
      <c r="H36" s="1224">
        <v>2.1000000000000001e-002</v>
      </c>
      <c r="I36" s="1243">
        <v>1.7000000000000001e-002</v>
      </c>
      <c r="J36" s="1232" t="s">
        <v>311</v>
      </c>
      <c r="K36" s="1248" t="s">
        <v>336</v>
      </c>
      <c r="L36" s="1243" t="s">
        <v>367</v>
      </c>
      <c r="M36" s="1207" t="s">
        <v>276</v>
      </c>
    </row>
    <row r="37" spans="1:13" s="1207" customFormat="1" ht="27.75" customHeight="1">
      <c r="A37" s="1213" t="s">
        <v>341</v>
      </c>
      <c r="B37" s="1219"/>
      <c r="C37" s="1224">
        <v>2.5999999999999999e-002</v>
      </c>
      <c r="D37" s="1229">
        <v>1.9e-002</v>
      </c>
      <c r="E37" s="1232">
        <v>1.e-002</v>
      </c>
      <c r="F37" s="1235">
        <v>0</v>
      </c>
      <c r="G37" s="1235">
        <v>0</v>
      </c>
      <c r="H37" s="1224">
        <v>1.4999999999999999e-002</v>
      </c>
      <c r="I37" s="1243">
        <v>1.0999999999999999e-002</v>
      </c>
      <c r="J37" s="1232" t="s">
        <v>311</v>
      </c>
      <c r="K37" s="1248" t="s">
        <v>336</v>
      </c>
      <c r="L37" s="1243" t="s">
        <v>367</v>
      </c>
      <c r="M37" s="1207" t="s">
        <v>276</v>
      </c>
    </row>
    <row r="38" spans="1:13" s="1207" customFormat="1" ht="27.75" customHeight="1">
      <c r="A38" s="1214" t="s">
        <v>107</v>
      </c>
      <c r="B38" s="1220"/>
      <c r="C38" s="1225">
        <v>2.5999999999999999e-002</v>
      </c>
      <c r="D38" s="1230">
        <v>1.9e-002</v>
      </c>
      <c r="E38" s="1233">
        <v>1.e-002</v>
      </c>
      <c r="F38" s="1237">
        <v>0</v>
      </c>
      <c r="G38" s="1240">
        <v>0</v>
      </c>
      <c r="H38" s="1225">
        <v>1.4999999999999999e-002</v>
      </c>
      <c r="I38" s="1244">
        <v>1.0999999999999999e-002</v>
      </c>
      <c r="J38" s="1233" t="s">
        <v>311</v>
      </c>
      <c r="K38" s="1249" t="s">
        <v>336</v>
      </c>
      <c r="L38" s="1244" t="s">
        <v>100</v>
      </c>
      <c r="M38" s="1207" t="s">
        <v>276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F13" sqref="F13"/>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463</v>
      </c>
      <c r="B1" s="1209"/>
      <c r="C1" s="1209"/>
    </row>
    <row r="2" spans="1:7" ht="27.75" customHeight="1">
      <c r="A2" s="1210" t="s">
        <v>58</v>
      </c>
      <c r="B2" s="1216"/>
      <c r="C2" s="1261" t="s">
        <v>328</v>
      </c>
      <c r="E2" s="1222" t="s">
        <v>136</v>
      </c>
      <c r="F2" s="1227"/>
      <c r="G2" s="1227"/>
    </row>
    <row r="3" spans="1:7" ht="18" customHeight="1">
      <c r="A3" s="1254" t="s">
        <v>74</v>
      </c>
      <c r="B3" s="1258"/>
      <c r="C3" s="1262">
        <v>2.4e-002</v>
      </c>
      <c r="E3" s="1223" t="s">
        <v>64</v>
      </c>
      <c r="F3" s="1228"/>
      <c r="G3" s="1228"/>
    </row>
    <row r="4" spans="1:7" ht="18" customHeight="1">
      <c r="A4" s="1255" t="s">
        <v>55</v>
      </c>
      <c r="B4" s="1258"/>
      <c r="C4" s="1262">
        <v>2.4e-002</v>
      </c>
      <c r="E4" s="1223" t="s">
        <v>128</v>
      </c>
      <c r="F4" s="1228" t="s">
        <v>90</v>
      </c>
      <c r="G4" s="1228" t="s">
        <v>129</v>
      </c>
    </row>
    <row r="5" spans="1:7" ht="18" customHeight="1">
      <c r="A5" s="1255" t="s">
        <v>326</v>
      </c>
      <c r="B5" s="1258"/>
      <c r="C5" s="1262">
        <v>2.4e-002</v>
      </c>
    </row>
    <row r="6" spans="1:7" ht="18" customHeight="1">
      <c r="A6" s="1255" t="s">
        <v>392</v>
      </c>
      <c r="B6" s="1258"/>
      <c r="C6" s="1262">
        <v>1.0999999999999999e-002</v>
      </c>
    </row>
    <row r="7" spans="1:7" ht="18" customHeight="1">
      <c r="A7" s="1255" t="s">
        <v>4</v>
      </c>
      <c r="B7" s="1258"/>
      <c r="C7" s="1262">
        <v>1.0999999999999999e-002</v>
      </c>
    </row>
    <row r="8" spans="1:7" ht="18" customHeight="1">
      <c r="A8" s="1255" t="s">
        <v>57</v>
      </c>
      <c r="B8" s="1258"/>
      <c r="C8" s="1262">
        <v>1.0999999999999999e-002</v>
      </c>
    </row>
    <row r="9" spans="1:7" ht="18" customHeight="1">
      <c r="A9" s="1255" t="s">
        <v>395</v>
      </c>
      <c r="B9" s="1258"/>
      <c r="C9" s="1262">
        <v>1.e-002</v>
      </c>
    </row>
    <row r="10" spans="1:7" ht="18" customHeight="1">
      <c r="A10" s="1255" t="s">
        <v>396</v>
      </c>
      <c r="B10" s="1258"/>
      <c r="C10" s="1262">
        <v>1.4999999999999999e-002</v>
      </c>
    </row>
    <row r="11" spans="1:7" ht="18" customHeight="1">
      <c r="A11" s="1255" t="s">
        <v>59</v>
      </c>
      <c r="B11" s="1258"/>
      <c r="C11" s="1262">
        <v>1.4999999999999999e-002</v>
      </c>
    </row>
    <row r="12" spans="1:7" ht="18" customHeight="1">
      <c r="A12" s="1255" t="s">
        <v>309</v>
      </c>
      <c r="B12" s="1258"/>
      <c r="C12" s="1262">
        <v>2.3e-002</v>
      </c>
    </row>
    <row r="13" spans="1:7" ht="18" customHeight="1">
      <c r="A13" s="1255" t="s">
        <v>254</v>
      </c>
      <c r="B13" s="1258"/>
      <c r="C13" s="1262">
        <v>1.7000000000000001e-002</v>
      </c>
    </row>
    <row r="14" spans="1:7" ht="18" customHeight="1">
      <c r="A14" s="1255" t="s">
        <v>61</v>
      </c>
      <c r="B14" s="1258"/>
      <c r="C14" s="1262">
        <v>1.7000000000000001e-002</v>
      </c>
    </row>
    <row r="15" spans="1:7" ht="18" customHeight="1">
      <c r="A15" s="1255" t="s">
        <v>397</v>
      </c>
      <c r="B15" s="1258"/>
      <c r="C15" s="1262">
        <v>2.3e-002</v>
      </c>
    </row>
    <row r="16" spans="1:7" ht="18" customHeight="1">
      <c r="A16" s="1255" t="s">
        <v>38</v>
      </c>
      <c r="B16" s="1258"/>
      <c r="C16" s="1262">
        <v>1.6e-002</v>
      </c>
    </row>
    <row r="17" spans="1:3" ht="18" customHeight="1">
      <c r="A17" s="1255" t="s">
        <v>60</v>
      </c>
      <c r="B17" s="1258"/>
      <c r="C17" s="1262">
        <v>1.6e-002</v>
      </c>
    </row>
    <row r="18" spans="1:3" ht="18" customHeight="1">
      <c r="A18" s="1255" t="s">
        <v>387</v>
      </c>
      <c r="B18" s="1258"/>
      <c r="C18" s="1262">
        <v>1.6e-002</v>
      </c>
    </row>
    <row r="19" spans="1:3" ht="18" customHeight="1">
      <c r="A19" s="1255" t="s">
        <v>63</v>
      </c>
      <c r="B19" s="1258"/>
      <c r="C19" s="1262">
        <v>8.0000000000000002e-003</v>
      </c>
    </row>
    <row r="20" spans="1:3" ht="18" customHeight="1">
      <c r="A20" s="1255" t="s">
        <v>145</v>
      </c>
      <c r="B20" s="1258"/>
      <c r="C20" s="1262">
        <v>8.0000000000000002e-003</v>
      </c>
    </row>
    <row r="21" spans="1:3" ht="18" customHeight="1">
      <c r="A21" s="1255" t="s">
        <v>65</v>
      </c>
      <c r="B21" s="1258"/>
      <c r="C21" s="1262">
        <v>5.0000000000000001e-003</v>
      </c>
    </row>
    <row r="22" spans="1:3" ht="18" customHeight="1">
      <c r="A22" s="1255" t="s">
        <v>180</v>
      </c>
      <c r="B22" s="1258"/>
      <c r="C22" s="1262">
        <v>5.0000000000000001e-003</v>
      </c>
    </row>
    <row r="23" spans="1:3" ht="18" customHeight="1">
      <c r="A23" s="1255" t="s">
        <v>18</v>
      </c>
      <c r="B23" s="1258"/>
      <c r="C23" s="1262">
        <v>5.0000000000000001e-003</v>
      </c>
    </row>
    <row r="24" spans="1:3" ht="18" customHeight="1">
      <c r="A24" s="1256" t="s">
        <v>132</v>
      </c>
      <c r="B24" s="1259"/>
      <c r="C24" s="1262">
        <v>5.0000000000000001e-003</v>
      </c>
    </row>
    <row r="25" spans="1:3" ht="18" customHeight="1">
      <c r="A25" s="1257" t="s">
        <v>379</v>
      </c>
      <c r="B25" s="1260"/>
      <c r="C25" s="1263">
        <v>2.4e-002</v>
      </c>
    </row>
    <row r="26" spans="1:3" ht="18" customHeight="1">
      <c r="A26" s="1256" t="s">
        <v>380</v>
      </c>
      <c r="B26" s="1259"/>
      <c r="C26" s="1264">
        <v>1.0999999999999999e-002</v>
      </c>
    </row>
    <row r="27" spans="1:3" ht="18" customHeight="1">
      <c r="A27" s="1255" t="s">
        <v>388</v>
      </c>
      <c r="B27" s="1258"/>
      <c r="C27" s="1262">
        <v>1.0999999999999999e-002</v>
      </c>
    </row>
    <row r="28" spans="1:3" ht="18" customHeight="1">
      <c r="A28" s="1255" t="s">
        <v>389</v>
      </c>
      <c r="B28" s="1258"/>
      <c r="C28" s="1262">
        <v>1.e-002</v>
      </c>
    </row>
    <row r="29" spans="1:3" ht="18" customHeight="1">
      <c r="A29" s="1255" t="s">
        <v>93</v>
      </c>
      <c r="B29" s="1258"/>
      <c r="C29" s="1262">
        <v>1.4999999999999999e-002</v>
      </c>
    </row>
    <row r="30" spans="1:3" ht="18" customHeight="1">
      <c r="A30" s="1255" t="s">
        <v>271</v>
      </c>
      <c r="B30" s="1258"/>
      <c r="C30" s="1262">
        <v>2.3e-002</v>
      </c>
    </row>
    <row r="31" spans="1:3" ht="18" customHeight="1">
      <c r="A31" s="1255" t="s">
        <v>124</v>
      </c>
      <c r="B31" s="1258"/>
      <c r="C31" s="1262">
        <v>1.7000000000000001e-002</v>
      </c>
    </row>
    <row r="32" spans="1:3" ht="18" customHeight="1">
      <c r="A32" s="1255" t="s">
        <v>165</v>
      </c>
      <c r="B32" s="1258"/>
      <c r="C32" s="1262">
        <v>2.3e-002</v>
      </c>
    </row>
    <row r="33" spans="1:3" ht="18" customHeight="1">
      <c r="A33" s="1255" t="s">
        <v>390</v>
      </c>
      <c r="B33" s="1258"/>
      <c r="C33" s="1262">
        <v>1.6e-002</v>
      </c>
    </row>
    <row r="34" spans="1:3" ht="18" customHeight="1">
      <c r="A34" s="1255" t="s">
        <v>391</v>
      </c>
      <c r="B34" s="1258"/>
      <c r="C34" s="1262">
        <v>8.0000000000000002e-003</v>
      </c>
    </row>
    <row r="35" spans="1:3" ht="18" customHeight="1">
      <c r="A35" s="1255" t="s">
        <v>341</v>
      </c>
      <c r="B35" s="1258"/>
      <c r="C35" s="1262">
        <v>5.0000000000000001e-003</v>
      </c>
    </row>
    <row r="36" spans="1:3" ht="18" customHeight="1">
      <c r="A36" s="1256" t="s">
        <v>107</v>
      </c>
      <c r="B36" s="1259"/>
      <c r="C36" s="1264">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(入力①) 基本情報入力シート</vt:lpstr>
      <vt:lpstr>(入力②-1)別紙様式2-2 個表_処遇</vt:lpstr>
      <vt:lpstr>(入力②‐2)別紙様式2-3 個表_特定</vt:lpstr>
      <vt:lpstr>(入力②-3)別紙様式2-4 個表_ベースアップ</vt:lpstr>
      <vt:lpstr>(入力③)別紙様式2-1 計画書_総括表</vt:lpstr>
      <vt:lpstr>【参考】数式用</vt:lpstr>
      <vt:lpstr>【参考】数式用2</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2022-08-02T00:17:31Z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2022-08-02T00:17:31Z</vt:filetime>
  </property>
</Properties>
</file>